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84" activeTab="0"/>
  </bookViews>
  <sheets>
    <sheet name="Calendario&amp;Classifica" sheetId="1" r:id="rId1"/>
    <sheet name="01A" sheetId="2" r:id="rId2"/>
    <sheet name="02A" sheetId="3" r:id="rId3"/>
    <sheet name="03A" sheetId="4" r:id="rId4"/>
    <sheet name="04A" sheetId="5" r:id="rId5"/>
    <sheet name="05A" sheetId="6" r:id="rId6"/>
    <sheet name="06R" sheetId="7" r:id="rId7"/>
    <sheet name="07R" sheetId="8" r:id="rId8"/>
    <sheet name="08R" sheetId="9" r:id="rId9"/>
    <sheet name="09R" sheetId="10" r:id="rId10"/>
    <sheet name="10R" sheetId="11" r:id="rId11"/>
    <sheet name="SemiA" sheetId="12" r:id="rId12"/>
    <sheet name="SemiR" sheetId="13" r:id="rId13"/>
    <sheet name="Finali" sheetId="14" r:id="rId14"/>
    <sheet name="Ripetizione finale" sheetId="15" r:id="rId15"/>
  </sheets>
  <definedNames/>
  <calcPr fullCalcOnLoad="1"/>
</workbook>
</file>

<file path=xl/sharedStrings.xml><?xml version="1.0" encoding="utf-8"?>
<sst xmlns="http://schemas.openxmlformats.org/spreadsheetml/2006/main" count="6145" uniqueCount="551">
  <si>
    <t xml:space="preserve"> - </t>
  </si>
  <si>
    <t>-</t>
  </si>
  <si>
    <t>SQUADRA</t>
  </si>
  <si>
    <t>Giocatori</t>
  </si>
  <si>
    <t>PT</t>
  </si>
  <si>
    <t>V</t>
  </si>
  <si>
    <t>N</t>
  </si>
  <si>
    <t>P</t>
  </si>
  <si>
    <t>GF</t>
  </si>
  <si>
    <t>GS</t>
  </si>
  <si>
    <t>DR</t>
  </si>
  <si>
    <t>Tot.</t>
  </si>
  <si>
    <t>Semifinale 1:</t>
  </si>
  <si>
    <t>Semifinale 2:</t>
  </si>
  <si>
    <t>Semifinale 3:</t>
  </si>
  <si>
    <t>Semifinale 4:</t>
  </si>
  <si>
    <t>Finale 5°-6° posto:</t>
  </si>
  <si>
    <t>Finale 7°-8° posto:</t>
  </si>
  <si>
    <t>Finalissima:</t>
  </si>
  <si>
    <t>Finale 3°-4° posto:</t>
  </si>
  <si>
    <t>FINALE:</t>
  </si>
  <si>
    <t>FINALE 3°-4°:</t>
  </si>
  <si>
    <t>FINALE 5°-6°:</t>
  </si>
  <si>
    <t>FINALE 7°-8°:</t>
  </si>
  <si>
    <t>VINCITORE:</t>
  </si>
  <si>
    <t>2° CLASSIFICATO:</t>
  </si>
  <si>
    <t>3° CLASSIFICATO:</t>
  </si>
  <si>
    <t>4° CLASSIFICATO:</t>
  </si>
  <si>
    <t>5° CLASSIFICATO:</t>
  </si>
  <si>
    <t>6° CLASSIFICATO:</t>
  </si>
  <si>
    <t>7° CLASSIFICATO:</t>
  </si>
  <si>
    <t>8° CLASSIFICATO:</t>
  </si>
  <si>
    <t>9° CLASSIFICATO:</t>
  </si>
  <si>
    <t>10° CLASSIFICATO:</t>
  </si>
  <si>
    <t>GIRONE DI ANDATA:</t>
  </si>
  <si>
    <t>GIRONE DI RITORNO:</t>
  </si>
  <si>
    <t>North Conference:</t>
  </si>
  <si>
    <t>South Conference:</t>
  </si>
  <si>
    <t>FINALE 9° - 10° POSTO (A/R):</t>
  </si>
  <si>
    <t>FINALE 7° - 8° POSTO:</t>
  </si>
  <si>
    <t>FINALE 5° - 6° POSTO:</t>
  </si>
  <si>
    <t>FINALE 3° - 4°  POSTO:</t>
  </si>
  <si>
    <t>FINALISSIMA:</t>
  </si>
  <si>
    <t>CLASSIFICA:</t>
  </si>
  <si>
    <t>Finale 1° - 2° posto:</t>
  </si>
  <si>
    <t>Finale 5° - 6° posto:</t>
  </si>
  <si>
    <t>Finale 3° - 4° posto:</t>
  </si>
  <si>
    <t>Finale 7° - 8° posto:</t>
  </si>
  <si>
    <t>In vantaggio:</t>
  </si>
  <si>
    <t>9° Posto:</t>
  </si>
  <si>
    <t>In svantaggio:</t>
  </si>
  <si>
    <t>10° Posto:</t>
  </si>
  <si>
    <t>7° Posto:</t>
  </si>
  <si>
    <t>8° Posto:</t>
  </si>
  <si>
    <t>5° Posto:</t>
  </si>
  <si>
    <t>6° Posto:</t>
  </si>
  <si>
    <t>3° Posto:</t>
  </si>
  <si>
    <t>4° Posto:</t>
  </si>
  <si>
    <t>Vincitore:</t>
  </si>
  <si>
    <t>2° Posto:</t>
  </si>
  <si>
    <t>SEMIFINALI (A/R):</t>
  </si>
  <si>
    <t>Match ad incrocio:</t>
  </si>
  <si>
    <t>RISULTATI</t>
  </si>
  <si>
    <t>RISULTATO</t>
  </si>
  <si>
    <t>PONGWILLUSTY</t>
  </si>
  <si>
    <t>Voti</t>
  </si>
  <si>
    <t>BECCAGOL</t>
  </si>
  <si>
    <t>BECCAGOL (3-4-3)</t>
  </si>
  <si>
    <t>1^ GIORNATA:</t>
  </si>
  <si>
    <t>2^ GIORNATA:</t>
  </si>
  <si>
    <t>3^ GIORNATA:</t>
  </si>
  <si>
    <t>4^ GIORNATA:</t>
  </si>
  <si>
    <t>5^ GIORNATA:</t>
  </si>
  <si>
    <t>6^ GIORNATA:</t>
  </si>
  <si>
    <t>7^ GIORNATA:</t>
  </si>
  <si>
    <t>8^ GIORNATA:</t>
  </si>
  <si>
    <t>9^ GIORNATA:</t>
  </si>
  <si>
    <t>10^ GIORNATA:</t>
  </si>
  <si>
    <t>SEMIFINALI 1°-4° POSTO:</t>
  </si>
  <si>
    <t>SEMIFINALI 5°-8° POSTO:</t>
  </si>
  <si>
    <t>ANDATA FINALE 9° - 10° POSTO:</t>
  </si>
  <si>
    <t>RITORNO FINALE 9° - 10° POSTO:</t>
  </si>
  <si>
    <t>Andata Finale 9°-10° posto:</t>
  </si>
  <si>
    <t>Ritorno Finale 9°-10° posto:</t>
  </si>
  <si>
    <t>Modificatore</t>
  </si>
  <si>
    <t>FOGGHYALEXPDUSTY (3-4-3)</t>
  </si>
  <si>
    <t>FOGGHYALEXPDUSTY</t>
  </si>
  <si>
    <t>FC MATANDRE</t>
  </si>
  <si>
    <t>FC MATANDRE (3-4-3)</t>
  </si>
  <si>
    <t>1^ GIORNATA COPPA ITALIA PEG 2023/2024:</t>
  </si>
  <si>
    <t>2^ GIORNATA COPPA ITALIA PEG 2023/2024:</t>
  </si>
  <si>
    <t>3^ GIORNATA COPPA ITALIA PEG 2023/2024:</t>
  </si>
  <si>
    <t>4^ GIORNATA COPPA ITALIA PEG 2023/2024:</t>
  </si>
  <si>
    <t>5^ GIORNATA COPPA ITALIA PEG 2023/2024:</t>
  </si>
  <si>
    <t>6^ GIORNATA COPPA ITALIA PEG 2023/2024:</t>
  </si>
  <si>
    <t>7^ GIORNATA COPPA ITALIA PEG 2023/2024:</t>
  </si>
  <si>
    <t>8^ GIORNATA COPPA ITALIA PEG 2023/2024:</t>
  </si>
  <si>
    <t>9^ GIORNATA COPPA ITALIA PEG 2023/2024:</t>
  </si>
  <si>
    <t>10^ GIORNATA COPPA ITALIA PEG 2023/2024:</t>
  </si>
  <si>
    <t>Coppa Italia PEG 2023/2024 - Semifinali andata 1° - 4° posto:</t>
  </si>
  <si>
    <t>Coppa Italia PEG 2023/2024 - Semifinali andata 5° - 8° posto:</t>
  </si>
  <si>
    <t>Coppa Italia PEG 2023/2024 - Semifinali ritorno 1° - 4° posto:</t>
  </si>
  <si>
    <t>Coppa Italia PEG 2023/2024 - Semifinali ritorno 5° - 8° posto:</t>
  </si>
  <si>
    <t>Coppa Italia PEG 2023/2024 - Finalissime:</t>
  </si>
  <si>
    <t>Coppa Italia PEG 2023/2024 - Finaline:</t>
  </si>
  <si>
    <t>G</t>
  </si>
  <si>
    <t>A TESTA ALTA</t>
  </si>
  <si>
    <t>SERENISSIMA</t>
  </si>
  <si>
    <t>SERENISSIMA (3-4-3)</t>
  </si>
  <si>
    <t>A TESTA ALTA (3-4-3)</t>
  </si>
  <si>
    <t>BILAN MERDA</t>
  </si>
  <si>
    <t>BILAN MERDA (3-4-3)</t>
  </si>
  <si>
    <t>SS GIARGIANA</t>
  </si>
  <si>
    <t>SS GIARGIANA (3-4-3)</t>
  </si>
  <si>
    <t>BABABABAAAM</t>
  </si>
  <si>
    <t>BABABABAAAM (3-4-3)</t>
  </si>
  <si>
    <t>FC SILVIO</t>
  </si>
  <si>
    <t>FC SILVIO (3-4-3)</t>
  </si>
  <si>
    <t>Berisha E.</t>
  </si>
  <si>
    <t>Kristensen R.</t>
  </si>
  <si>
    <t>Dumfries</t>
  </si>
  <si>
    <t>Ebuehi</t>
  </si>
  <si>
    <t>Orsolini</t>
  </si>
  <si>
    <t>Candreva</t>
  </si>
  <si>
    <t>Bajrami</t>
  </si>
  <si>
    <t>Strefezza</t>
  </si>
  <si>
    <t>Cambiaghi</t>
  </si>
  <si>
    <t>Colombo</t>
  </si>
  <si>
    <t>Vlahovic</t>
  </si>
  <si>
    <t>Montipò</t>
  </si>
  <si>
    <t>Luvumbo</t>
  </si>
  <si>
    <t>Lucca</t>
  </si>
  <si>
    <t>Zirkzee</t>
  </si>
  <si>
    <t>Maleh</t>
  </si>
  <si>
    <t>Maggiore</t>
  </si>
  <si>
    <t>Walace</t>
  </si>
  <si>
    <t>Rovella</t>
  </si>
  <si>
    <t>Cuadrado</t>
  </si>
  <si>
    <t>Kolasinac</t>
  </si>
  <si>
    <t>Toloi</t>
  </si>
  <si>
    <t>Vina</t>
  </si>
  <si>
    <t>All. Allegri</t>
  </si>
  <si>
    <t>Di Gregorio</t>
  </si>
  <si>
    <t>Schuurs</t>
  </si>
  <si>
    <t>N'Dicka</t>
  </si>
  <si>
    <t>Scalvini</t>
  </si>
  <si>
    <t>Bove</t>
  </si>
  <si>
    <t>Samardzic</t>
  </si>
  <si>
    <t>Koopmeiners</t>
  </si>
  <si>
    <t>Malinovskyi</t>
  </si>
  <si>
    <t>Soulè</t>
  </si>
  <si>
    <t>Pinamonti</t>
  </si>
  <si>
    <t>Lukaku R.</t>
  </si>
  <si>
    <t>Skorupski</t>
  </si>
  <si>
    <t>Kean</t>
  </si>
  <si>
    <t>Bonazzoli</t>
  </si>
  <si>
    <t>Beltran</t>
  </si>
  <si>
    <t>Yildiz</t>
  </si>
  <si>
    <t>Fagioli</t>
  </si>
  <si>
    <t>Aouar</t>
  </si>
  <si>
    <t>Guendouzi</t>
  </si>
  <si>
    <t>Mandragora</t>
  </si>
  <si>
    <t>Toljan</t>
  </si>
  <si>
    <t>Marusic</t>
  </si>
  <si>
    <t>Okoli</t>
  </si>
  <si>
    <t>All. Gasperini</t>
  </si>
  <si>
    <t>Musso</t>
  </si>
  <si>
    <t>Danilo</t>
  </si>
  <si>
    <t>Gatti</t>
  </si>
  <si>
    <t>Kabasele</t>
  </si>
  <si>
    <t>Barella</t>
  </si>
  <si>
    <t>Pessina</t>
  </si>
  <si>
    <t>Oristanio</t>
  </si>
  <si>
    <t>Folorunsho</t>
  </si>
  <si>
    <t>Martinez L.</t>
  </si>
  <si>
    <t>Dia</t>
  </si>
  <si>
    <t>Cancellieri</t>
  </si>
  <si>
    <t>Falcone</t>
  </si>
  <si>
    <t>Krstovic</t>
  </si>
  <si>
    <t>Sanchez A.</t>
  </si>
  <si>
    <t>Raspadori</t>
  </si>
  <si>
    <t>Frattesi</t>
  </si>
  <si>
    <t>Paredes</t>
  </si>
  <si>
    <t>Frendrup</t>
  </si>
  <si>
    <t>Ramadani</t>
  </si>
  <si>
    <t>De Vrij</t>
  </si>
  <si>
    <t>Augello</t>
  </si>
  <si>
    <t>Casale</t>
  </si>
  <si>
    <t>Djimsiti</t>
  </si>
  <si>
    <t>All. Inzaghi S.</t>
  </si>
  <si>
    <t>Turati</t>
  </si>
  <si>
    <t>Romagnoli A.</t>
  </si>
  <si>
    <t>Tomori</t>
  </si>
  <si>
    <t>Marì</t>
  </si>
  <si>
    <t>Radonjic</t>
  </si>
  <si>
    <t>Adli</t>
  </si>
  <si>
    <t>Colpani</t>
  </si>
  <si>
    <t>Laurentiè</t>
  </si>
  <si>
    <t>Leao</t>
  </si>
  <si>
    <t>Milik</t>
  </si>
  <si>
    <t>Provedel</t>
  </si>
  <si>
    <t>Okafor</t>
  </si>
  <si>
    <t>Mota</t>
  </si>
  <si>
    <t>Petagna</t>
  </si>
  <si>
    <t>Kamada</t>
  </si>
  <si>
    <t>Saponara</t>
  </si>
  <si>
    <t>Messias</t>
  </si>
  <si>
    <t>Rafia</t>
  </si>
  <si>
    <t>Mario Rui</t>
  </si>
  <si>
    <t>Ebosele</t>
  </si>
  <si>
    <t>Rodriguez R.</t>
  </si>
  <si>
    <t>All. Dionisi</t>
  </si>
  <si>
    <t>Meret</t>
  </si>
  <si>
    <t>Di Lorenzo</t>
  </si>
  <si>
    <t>Bastoni A.</t>
  </si>
  <si>
    <t>Natan</t>
  </si>
  <si>
    <t>Locatelli M.</t>
  </si>
  <si>
    <t>Ciurria</t>
  </si>
  <si>
    <t>Ferguson</t>
  </si>
  <si>
    <t>Bonaventura</t>
  </si>
  <si>
    <t>Cheddira</t>
  </si>
  <si>
    <t>Retegui</t>
  </si>
  <si>
    <t>Osimhen</t>
  </si>
  <si>
    <t>Contini</t>
  </si>
  <si>
    <t>Success</t>
  </si>
  <si>
    <t>Lobotka</t>
  </si>
  <si>
    <t>Zambo Anguissa</t>
  </si>
  <si>
    <t>Ederson D. S.</t>
  </si>
  <si>
    <t>Cataldi</t>
  </si>
  <si>
    <t>Marin</t>
  </si>
  <si>
    <t>Bremer</t>
  </si>
  <si>
    <t>Thiaw</t>
  </si>
  <si>
    <t>Erlic</t>
  </si>
  <si>
    <t>Dragusin</t>
  </si>
  <si>
    <t>Gallo</t>
  </si>
  <si>
    <t>All. Garcia</t>
  </si>
  <si>
    <t>Dimarco</t>
  </si>
  <si>
    <t>Carlos Augusto</t>
  </si>
  <si>
    <t>Hernandez T.</t>
  </si>
  <si>
    <t>Baldanzi</t>
  </si>
  <si>
    <t>Pulisic</t>
  </si>
  <si>
    <t>De Ketelaere</t>
  </si>
  <si>
    <t>Berardi D.</t>
  </si>
  <si>
    <t>Scamacca</t>
  </si>
  <si>
    <t>Jovic</t>
  </si>
  <si>
    <t>Gemello</t>
  </si>
  <si>
    <t>Lindstrom</t>
  </si>
  <si>
    <t>Pavoletti</t>
  </si>
  <si>
    <t>Sottil R.</t>
  </si>
  <si>
    <t>Saelemaekers</t>
  </si>
  <si>
    <t>Acerbi</t>
  </si>
  <si>
    <t>Pellegrini Lu.</t>
  </si>
  <si>
    <t>Pongracic</t>
  </si>
  <si>
    <t>All. Pioli</t>
  </si>
  <si>
    <t>Milinkovic-Savic</t>
  </si>
  <si>
    <t>Ruggeri</t>
  </si>
  <si>
    <t>Zappacosta</t>
  </si>
  <si>
    <t>Szczesny</t>
  </si>
  <si>
    <t>Lazaro</t>
  </si>
  <si>
    <t>Milenkovic</t>
  </si>
  <si>
    <t>Bijol</t>
  </si>
  <si>
    <t>De Silvestri</t>
  </si>
  <si>
    <t>Gudmundsson</t>
  </si>
  <si>
    <t>Zaccagni</t>
  </si>
  <si>
    <t>Chukwueze</t>
  </si>
  <si>
    <t>Almqvist</t>
  </si>
  <si>
    <t>Thuram</t>
  </si>
  <si>
    <t>Lookman</t>
  </si>
  <si>
    <t>Consigli</t>
  </si>
  <si>
    <t>Thauvin</t>
  </si>
  <si>
    <t>Caso</t>
  </si>
  <si>
    <t>McKennie</t>
  </si>
  <si>
    <t>Weah</t>
  </si>
  <si>
    <t>Gonzalez J.</t>
  </si>
  <si>
    <t>Ikonè</t>
  </si>
  <si>
    <t>Biraghi</t>
  </si>
  <si>
    <t>Bellanova</t>
  </si>
  <si>
    <t>Vasquez</t>
  </si>
  <si>
    <t>Sumelana</t>
  </si>
  <si>
    <t>Bohinen</t>
  </si>
  <si>
    <t>All. Sarri</t>
  </si>
  <si>
    <t>BECCAGOL (4-3-3)</t>
  </si>
  <si>
    <t>Rui Patricio</t>
  </si>
  <si>
    <t>Mancini G.</t>
  </si>
  <si>
    <t>Perez N.</t>
  </si>
  <si>
    <t>Dossena A.</t>
  </si>
  <si>
    <t>Ilic</t>
  </si>
  <si>
    <t>De Roon</t>
  </si>
  <si>
    <t>Mkhitaryan</t>
  </si>
  <si>
    <t>Cristante</t>
  </si>
  <si>
    <t>Kvaratskhelia</t>
  </si>
  <si>
    <t>Castellanos</t>
  </si>
  <si>
    <t>Gonzalez N.</t>
  </si>
  <si>
    <t>Terracciano</t>
  </si>
  <si>
    <t>Immobile</t>
  </si>
  <si>
    <t>Seck</t>
  </si>
  <si>
    <t>Nandez</t>
  </si>
  <si>
    <t>Pasalic</t>
  </si>
  <si>
    <t>Ricci S.</t>
  </si>
  <si>
    <t>Oyono</t>
  </si>
  <si>
    <t>Luperto</t>
  </si>
  <si>
    <t>Bani</t>
  </si>
  <si>
    <t>Sanabria</t>
  </si>
  <si>
    <t>no</t>
  </si>
  <si>
    <t>All. Juric</t>
  </si>
  <si>
    <t>Kyriakopoulos</t>
  </si>
  <si>
    <t>Pavard</t>
  </si>
  <si>
    <t>Baschirotto</t>
  </si>
  <si>
    <t>Rabiot</t>
  </si>
  <si>
    <t>Luis Alberto</t>
  </si>
  <si>
    <t>Zielinski</t>
  </si>
  <si>
    <t>Calhanoglu</t>
  </si>
  <si>
    <t>Zapata D.</t>
  </si>
  <si>
    <t>Dybala</t>
  </si>
  <si>
    <t>Brekalo</t>
  </si>
  <si>
    <t>Audero</t>
  </si>
  <si>
    <t>Ngonge</t>
  </si>
  <si>
    <t>Djuric</t>
  </si>
  <si>
    <t>Isaksen</t>
  </si>
  <si>
    <t>Lazovic</t>
  </si>
  <si>
    <t>Ndoye</t>
  </si>
  <si>
    <t>Gagliardini</t>
  </si>
  <si>
    <t>Darmian</t>
  </si>
  <si>
    <t>Daniliuc</t>
  </si>
  <si>
    <t>Caldirola</t>
  </si>
  <si>
    <t>All. Palladino</t>
  </si>
  <si>
    <t>Sommer</t>
  </si>
  <si>
    <t>Spinazzola</t>
  </si>
  <si>
    <t>Faraoni</t>
  </si>
  <si>
    <t>Cambiaso</t>
  </si>
  <si>
    <t>Kostic</t>
  </si>
  <si>
    <t>Vlasic</t>
  </si>
  <si>
    <t>Politano</t>
  </si>
  <si>
    <t>Anderson F.</t>
  </si>
  <si>
    <t>Giroud</t>
  </si>
  <si>
    <t>Caputo</t>
  </si>
  <si>
    <t>Nzola</t>
  </si>
  <si>
    <t>Sportiello</t>
  </si>
  <si>
    <t>Simeone</t>
  </si>
  <si>
    <t>Cabral J.</t>
  </si>
  <si>
    <t>Belotti</t>
  </si>
  <si>
    <t>El Shaarawy</t>
  </si>
  <si>
    <t>Reijnders</t>
  </si>
  <si>
    <t>Aebischer</t>
  </si>
  <si>
    <t>Olivera M.</t>
  </si>
  <si>
    <t>Terracciano P.</t>
  </si>
  <si>
    <t>Vojvoda</t>
  </si>
  <si>
    <t>All. Mourinho</t>
  </si>
  <si>
    <t>Maignan</t>
  </si>
  <si>
    <t>Musah</t>
  </si>
  <si>
    <t>Muriel</t>
  </si>
  <si>
    <t>Pobega</t>
  </si>
  <si>
    <t>PONGWILLUSTY (4-4-2)</t>
  </si>
  <si>
    <t>n.g.</t>
  </si>
  <si>
    <t>s.v.</t>
  </si>
  <si>
    <t>Calabria</t>
  </si>
  <si>
    <t>Florenzi</t>
  </si>
  <si>
    <t>Reinier</t>
  </si>
  <si>
    <t>Terracciano F.</t>
  </si>
  <si>
    <t>FOGGHYALEXPDUSTY (4-3-3)</t>
  </si>
  <si>
    <t>Scuffet</t>
  </si>
  <si>
    <t>Buongiorno</t>
  </si>
  <si>
    <t>Lovric</t>
  </si>
  <si>
    <t>Thorstvedt</t>
  </si>
  <si>
    <t>Martinez Quarta</t>
  </si>
  <si>
    <t>Holm</t>
  </si>
  <si>
    <t>Kvernadze</t>
  </si>
  <si>
    <t>Arthur</t>
  </si>
  <si>
    <t>Bakker</t>
  </si>
  <si>
    <t>Parisi</t>
  </si>
  <si>
    <t>Beukema</t>
  </si>
  <si>
    <t>Karsdorp</t>
  </si>
  <si>
    <t>Mirante</t>
  </si>
  <si>
    <t>Rejinders</t>
  </si>
  <si>
    <t>Ferreira J.</t>
  </si>
  <si>
    <t>Sabelli</t>
  </si>
  <si>
    <t>Posch</t>
  </si>
  <si>
    <t>Makoumbou</t>
  </si>
  <si>
    <t>Rrahmani</t>
  </si>
  <si>
    <t>Kaio Jorge</t>
  </si>
  <si>
    <t>Miretti</t>
  </si>
  <si>
    <t>Barrenechea</t>
  </si>
  <si>
    <t>Defrel</t>
  </si>
  <si>
    <t>Jankto</t>
  </si>
  <si>
    <t>Pirola</t>
  </si>
  <si>
    <t>Lapadula</t>
  </si>
  <si>
    <t>Gollini</t>
  </si>
  <si>
    <t>Banda</t>
  </si>
  <si>
    <t>Coulibaly L.</t>
  </si>
  <si>
    <t>Duda</t>
  </si>
  <si>
    <t>Martinez Jo.</t>
  </si>
  <si>
    <t>Cajuste</t>
  </si>
  <si>
    <t>Piccoli</t>
  </si>
  <si>
    <t>Elmas</t>
  </si>
  <si>
    <t>Zappa</t>
  </si>
  <si>
    <t>Llorente D.</t>
  </si>
  <si>
    <t>Chiesa</t>
  </si>
  <si>
    <t>Pellegri</t>
  </si>
  <si>
    <t>Kalulu</t>
  </si>
  <si>
    <t>Shpendi</t>
  </si>
  <si>
    <t>Kamara H.</t>
  </si>
  <si>
    <t>Carnesecchi</t>
  </si>
  <si>
    <t>Rugani</t>
  </si>
  <si>
    <t>BILAN MERDA (3-5-2)</t>
  </si>
  <si>
    <t>Shomurodov</t>
  </si>
  <si>
    <t>Silvestri</t>
  </si>
  <si>
    <t>Ekuban</t>
  </si>
  <si>
    <t>Strootman</t>
  </si>
  <si>
    <t>Sepe</t>
  </si>
  <si>
    <t>Doig</t>
  </si>
  <si>
    <t>Loftus-Cheek</t>
  </si>
  <si>
    <t>Azmoun</t>
  </si>
  <si>
    <t>Ibrahimovic A.</t>
  </si>
  <si>
    <t>Kouamè</t>
  </si>
  <si>
    <t>Lirola</t>
  </si>
  <si>
    <t>Pedro</t>
  </si>
  <si>
    <t>Duncan</t>
  </si>
  <si>
    <t>Tchaouna</t>
  </si>
  <si>
    <t>Arnautovic</t>
  </si>
  <si>
    <t>Tameze</t>
  </si>
  <si>
    <t>Hateboer</t>
  </si>
  <si>
    <t>Mkjitaryan</t>
  </si>
  <si>
    <t>Badelj</t>
  </si>
  <si>
    <t>Yldiz</t>
  </si>
  <si>
    <t>Boloca</t>
  </si>
  <si>
    <t>Hujsen</t>
  </si>
  <si>
    <t>Celik</t>
  </si>
  <si>
    <t>Folorunso</t>
  </si>
  <si>
    <t>Carboni V.</t>
  </si>
  <si>
    <t>PONGWILLUSTY (5-2-3)</t>
  </si>
  <si>
    <t>Pellegrini Lo.</t>
  </si>
  <si>
    <t>Gila</t>
  </si>
  <si>
    <t>Zanoli</t>
  </si>
  <si>
    <t>Romero L.</t>
  </si>
  <si>
    <t>Bennacer</t>
  </si>
  <si>
    <t>PONGWILLUSTY (4-3-3)</t>
  </si>
  <si>
    <t>Lazzari M.</t>
  </si>
  <si>
    <t>Kovalenko</t>
  </si>
  <si>
    <t>Bereszynski</t>
  </si>
  <si>
    <t>FOGGHYALEXPDUSTY (4-4-2)</t>
  </si>
  <si>
    <t>De Winter</t>
  </si>
  <si>
    <t>Fabbian</t>
  </si>
  <si>
    <t>Azzi</t>
  </si>
  <si>
    <t>All. Thiago Motta</t>
  </si>
  <si>
    <t>Juan Jesus</t>
  </si>
  <si>
    <t>All. Italiano</t>
  </si>
  <si>
    <t>All. Mazzarri</t>
  </si>
  <si>
    <t>Lovato</t>
  </si>
  <si>
    <t>Sulemana</t>
  </si>
  <si>
    <t>Soppy</t>
  </si>
  <si>
    <t>Blin</t>
  </si>
  <si>
    <t>Romagnoli S.</t>
  </si>
  <si>
    <t>Freuler</t>
  </si>
  <si>
    <t>Moro N.</t>
  </si>
  <si>
    <t>D'Ambrosio</t>
  </si>
  <si>
    <t>Van Hooijdonk</t>
  </si>
  <si>
    <t>Gyasi</t>
  </si>
  <si>
    <t>Maldini D.</t>
  </si>
  <si>
    <t>Linetty</t>
  </si>
  <si>
    <t>Castillejo</t>
  </si>
  <si>
    <t>Mazzocchi</t>
  </si>
  <si>
    <t>Bradaric</t>
  </si>
  <si>
    <t>BABABABAAAM (3-5-2)</t>
  </si>
  <si>
    <t>Caprile</t>
  </si>
  <si>
    <t>Izzo</t>
  </si>
  <si>
    <t>Sulemana I.</t>
  </si>
  <si>
    <t>All. Inzaghi F.</t>
  </si>
  <si>
    <t>Bisseck</t>
  </si>
  <si>
    <t>Ravaglia</t>
  </si>
  <si>
    <t>Harroui</t>
  </si>
  <si>
    <t>Kastanos</t>
  </si>
  <si>
    <t>Fazzini</t>
  </si>
  <si>
    <t>Vecino</t>
  </si>
  <si>
    <t>Kjaer</t>
  </si>
  <si>
    <t>Djidji</t>
  </si>
  <si>
    <t>Miranchuk</t>
  </si>
  <si>
    <t>Garritano</t>
  </si>
  <si>
    <t>Martin</t>
  </si>
  <si>
    <t>Lucumì</t>
  </si>
  <si>
    <t>Zortea</t>
  </si>
  <si>
    <t>Tourè El.</t>
  </si>
  <si>
    <t>Volpato</t>
  </si>
  <si>
    <t>Asllani</t>
  </si>
  <si>
    <t>Henry</t>
  </si>
  <si>
    <t>Hysaj</t>
  </si>
  <si>
    <t>All. De Rossi</t>
  </si>
  <si>
    <t>Ochoa</t>
  </si>
  <si>
    <t>Barrenchea</t>
  </si>
  <si>
    <t>Alex Sandro</t>
  </si>
  <si>
    <t>FC SILVIO (3-5-2)</t>
  </si>
  <si>
    <t>Viola</t>
  </si>
  <si>
    <t>Noslin</t>
  </si>
  <si>
    <t>Zurkowski</t>
  </si>
  <si>
    <t>Zerbin</t>
  </si>
  <si>
    <t>Kaba</t>
  </si>
  <si>
    <t>Calafiori</t>
  </si>
  <si>
    <t>Angelino</t>
  </si>
  <si>
    <t>El Shaarway</t>
  </si>
  <si>
    <t>Karlsson</t>
  </si>
  <si>
    <t>Spence</t>
  </si>
  <si>
    <t>Birindelli S.</t>
  </si>
  <si>
    <t>Swiderski</t>
  </si>
  <si>
    <t>Tavsan</t>
  </si>
  <si>
    <t>Cerri</t>
  </si>
  <si>
    <t>Simy</t>
  </si>
  <si>
    <t>Maldini</t>
  </si>
  <si>
    <t>Gabbia</t>
  </si>
  <si>
    <t>Sansone N.</t>
  </si>
  <si>
    <t>Cabal</t>
  </si>
  <si>
    <t>Suslov</t>
  </si>
  <si>
    <t>Basic</t>
  </si>
  <si>
    <t>All. Calzona</t>
  </si>
  <si>
    <t>Okoye</t>
  </si>
  <si>
    <t>Svilar</t>
  </si>
  <si>
    <t>Niang</t>
  </si>
  <si>
    <t>Zemura</t>
  </si>
  <si>
    <t>Birindelli</t>
  </si>
  <si>
    <t>Huijsen</t>
  </si>
  <si>
    <t>Gaetano</t>
  </si>
  <si>
    <t>Vitinha</t>
  </si>
  <si>
    <t>Pereyra</t>
  </si>
  <si>
    <t>PONGWILLUSTY (5-3-2)</t>
  </si>
  <si>
    <t>All. Ballardini</t>
  </si>
  <si>
    <t>Pierotti</t>
  </si>
  <si>
    <t>Kayode</t>
  </si>
  <si>
    <t>Sorrentino</t>
  </si>
  <si>
    <t>Urbanski</t>
  </si>
  <si>
    <t>Smalling</t>
  </si>
  <si>
    <t>Valeri</t>
  </si>
  <si>
    <t>Serdar</t>
  </si>
  <si>
    <t>1 - 2</t>
  </si>
  <si>
    <t>0 - 1</t>
  </si>
  <si>
    <t>1 - 1</t>
  </si>
  <si>
    <t>4 - 2</t>
  </si>
  <si>
    <t>All. Tudor</t>
  </si>
  <si>
    <t>Mandas</t>
  </si>
  <si>
    <t>Masina</t>
  </si>
  <si>
    <t>Abraham</t>
  </si>
  <si>
    <t>Lautaro M.</t>
  </si>
  <si>
    <t>PONGWILLSUTY (5-4-1)</t>
  </si>
  <si>
    <t>5 - 2</t>
  </si>
  <si>
    <t>2 - 1</t>
  </si>
  <si>
    <t>2 - 2</t>
  </si>
  <si>
    <t>Sczcesny</t>
  </si>
  <si>
    <t>Toure El.</t>
  </si>
  <si>
    <t>Ceide</t>
  </si>
  <si>
    <t>Kumbulla</t>
  </si>
  <si>
    <t>Kristensen O.</t>
  </si>
  <si>
    <t>NESSUNO</t>
  </si>
  <si>
    <t>Ripetizione finale:</t>
  </si>
  <si>
    <t>RIPETIZIONE: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</si>
</sst>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_-[$€-2]\ * #,##0.00_-;\-[$€-2]\ * #,##0.00_-;_-[$€-2]\ * &quot;-&quot;??_-"/>
    <numFmt numFmtId="195" formatCode="[$-410]dddd\ d\ mmmm\ yyyy"/>
    <numFmt numFmtId="196" formatCode="0.000"/>
    <numFmt numFmtId="197" formatCode="[$€-2]\ #.##000_);[Red]\([$€-2]\ #.##000\)"/>
    <numFmt numFmtId="198" formatCode="&quot;Attivo&quot;;&quot;Attivo&quot;;&quot;Inattivo&quot;"/>
  </numFmts>
  <fonts count="122">
    <font>
      <sz val="10"/>
      <name val="Arial"/>
      <family val="0"/>
    </font>
    <font>
      <u val="single"/>
      <sz val="10"/>
      <color indexed="8"/>
      <name val="Arial"/>
      <family val="2"/>
    </font>
    <font>
      <b/>
      <i/>
      <sz val="10"/>
      <name val="Georgia"/>
      <family val="1"/>
    </font>
    <font>
      <b/>
      <sz val="9"/>
      <name val="Georgia"/>
      <family val="1"/>
    </font>
    <font>
      <b/>
      <sz val="8"/>
      <name val="Georgia"/>
      <family val="1"/>
    </font>
    <font>
      <sz val="10"/>
      <name val="Georgia"/>
      <family val="1"/>
    </font>
    <font>
      <b/>
      <sz val="9"/>
      <color indexed="9"/>
      <name val="Georgia"/>
      <family val="1"/>
    </font>
    <font>
      <b/>
      <sz val="9"/>
      <color indexed="8"/>
      <name val="Georgia"/>
      <family val="1"/>
    </font>
    <font>
      <sz val="10"/>
      <color indexed="9"/>
      <name val="Georgia"/>
      <family val="1"/>
    </font>
    <font>
      <b/>
      <sz val="9"/>
      <color indexed="10"/>
      <name val="Georgia"/>
      <family val="1"/>
    </font>
    <font>
      <b/>
      <sz val="10"/>
      <name val="Georgia"/>
      <family val="1"/>
    </font>
    <font>
      <b/>
      <i/>
      <u val="single"/>
      <sz val="11"/>
      <name val="Georgia"/>
      <family val="1"/>
    </font>
    <font>
      <sz val="8"/>
      <name val="Georgia"/>
      <family val="1"/>
    </font>
    <font>
      <b/>
      <sz val="8"/>
      <color indexed="9"/>
      <name val="Georgia"/>
      <family val="1"/>
    </font>
    <font>
      <b/>
      <sz val="10"/>
      <color indexed="9"/>
      <name val="Georgia"/>
      <family val="1"/>
    </font>
    <font>
      <sz val="9"/>
      <name val="Georgia"/>
      <family val="1"/>
    </font>
    <font>
      <sz val="10"/>
      <color indexed="8"/>
      <name val="Georgia"/>
      <family val="1"/>
    </font>
    <font>
      <sz val="8"/>
      <color indexed="9"/>
      <name val="Georgia"/>
      <family val="1"/>
    </font>
    <font>
      <b/>
      <i/>
      <sz val="11"/>
      <name val="Georgia"/>
      <family val="1"/>
    </font>
    <font>
      <b/>
      <i/>
      <sz val="9"/>
      <color indexed="9"/>
      <name val="Georgia"/>
      <family val="1"/>
    </font>
    <font>
      <b/>
      <i/>
      <sz val="12"/>
      <name val="Georgia"/>
      <family val="1"/>
    </font>
    <font>
      <b/>
      <sz val="12"/>
      <name val="Georgia"/>
      <family val="1"/>
    </font>
    <font>
      <b/>
      <i/>
      <sz val="10"/>
      <color indexed="9"/>
      <name val="Georgia"/>
      <family val="1"/>
    </font>
    <font>
      <b/>
      <sz val="10"/>
      <color indexed="8"/>
      <name val="Georgia"/>
      <family val="1"/>
    </font>
    <font>
      <b/>
      <sz val="14"/>
      <color indexed="9"/>
      <name val="Georgia"/>
      <family val="1"/>
    </font>
    <font>
      <b/>
      <sz val="14"/>
      <color indexed="8"/>
      <name val="Georgia"/>
      <family val="1"/>
    </font>
    <font>
      <sz val="14"/>
      <color indexed="9"/>
      <name val="Georgia"/>
      <family val="1"/>
    </font>
    <font>
      <b/>
      <sz val="7"/>
      <name val="Georgia"/>
      <family val="1"/>
    </font>
    <font>
      <b/>
      <sz val="7"/>
      <color indexed="9"/>
      <name val="Georgia"/>
      <family val="1"/>
    </font>
    <font>
      <b/>
      <i/>
      <sz val="9"/>
      <name val="Georgia"/>
      <family val="1"/>
    </font>
    <font>
      <b/>
      <i/>
      <sz val="9"/>
      <color indexed="8"/>
      <name val="Georgia"/>
      <family val="1"/>
    </font>
    <font>
      <b/>
      <i/>
      <sz val="11"/>
      <color indexed="8"/>
      <name val="Georgia"/>
      <family val="1"/>
    </font>
    <font>
      <b/>
      <sz val="8"/>
      <color indexed="8"/>
      <name val="Georgia"/>
      <family val="1"/>
    </font>
    <font>
      <b/>
      <i/>
      <u val="single"/>
      <sz val="12"/>
      <name val="Georgia"/>
      <family val="1"/>
    </font>
    <font>
      <b/>
      <i/>
      <sz val="14"/>
      <name val="Georgia"/>
      <family val="1"/>
    </font>
    <font>
      <sz val="11"/>
      <name val="Georgia"/>
      <family val="1"/>
    </font>
    <font>
      <i/>
      <u val="single"/>
      <sz val="10"/>
      <name val="Georgia"/>
      <family val="1"/>
    </font>
    <font>
      <b/>
      <i/>
      <u val="single"/>
      <sz val="10"/>
      <name val="Georgia"/>
      <family val="1"/>
    </font>
    <font>
      <b/>
      <i/>
      <u val="single"/>
      <sz val="10"/>
      <color indexed="8"/>
      <name val="Georgia"/>
      <family val="1"/>
    </font>
    <font>
      <i/>
      <u val="single"/>
      <sz val="10"/>
      <color indexed="8"/>
      <name val="Georgia"/>
      <family val="1"/>
    </font>
    <font>
      <u val="single"/>
      <sz val="10"/>
      <name val="Georgia"/>
      <family val="1"/>
    </font>
    <font>
      <b/>
      <i/>
      <sz val="15"/>
      <name val="Georgia"/>
      <family val="1"/>
    </font>
    <font>
      <sz val="8"/>
      <color indexed="8"/>
      <name val="Georgia"/>
      <family val="1"/>
    </font>
    <font>
      <i/>
      <sz val="12"/>
      <name val="Georgia"/>
      <family val="1"/>
    </font>
    <font>
      <i/>
      <sz val="12"/>
      <color indexed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Georgia"/>
      <family val="1"/>
    </font>
    <font>
      <b/>
      <i/>
      <u val="single"/>
      <sz val="10"/>
      <color indexed="10"/>
      <name val="Georgia"/>
      <family val="1"/>
    </font>
    <font>
      <sz val="9"/>
      <color indexed="9"/>
      <name val="Georgia"/>
      <family val="1"/>
    </font>
    <font>
      <sz val="14"/>
      <color indexed="8"/>
      <name val="Georgia"/>
      <family val="1"/>
    </font>
    <font>
      <b/>
      <i/>
      <sz val="10"/>
      <color indexed="8"/>
      <name val="Georgia"/>
      <family val="1"/>
    </font>
    <font>
      <b/>
      <i/>
      <sz val="16"/>
      <color indexed="8"/>
      <name val="Georgia"/>
      <family val="1"/>
    </font>
    <font>
      <b/>
      <i/>
      <sz val="14"/>
      <color indexed="8"/>
      <name val="Georgia"/>
      <family val="1"/>
    </font>
    <font>
      <b/>
      <i/>
      <sz val="15"/>
      <color indexed="8"/>
      <name val="Georgia"/>
      <family val="1"/>
    </font>
    <font>
      <b/>
      <i/>
      <sz val="13"/>
      <color indexed="9"/>
      <name val="Georgia"/>
      <family val="1"/>
    </font>
    <font>
      <b/>
      <i/>
      <sz val="12"/>
      <color indexed="8"/>
      <name val="Georgia"/>
      <family val="1"/>
    </font>
    <font>
      <b/>
      <i/>
      <sz val="8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sz val="9"/>
      <color theme="1"/>
      <name val="Georgia"/>
      <family val="1"/>
    </font>
    <font>
      <b/>
      <sz val="14"/>
      <color theme="1"/>
      <name val="Georgia"/>
      <family val="1"/>
    </font>
    <font>
      <b/>
      <sz val="8"/>
      <color theme="1"/>
      <name val="Georgia"/>
      <family val="1"/>
    </font>
    <font>
      <b/>
      <i/>
      <sz val="9"/>
      <color theme="1"/>
      <name val="Georgia"/>
      <family val="1"/>
    </font>
    <font>
      <sz val="10"/>
      <color rgb="FFFFFFFF"/>
      <name val="Georgia"/>
      <family val="1"/>
    </font>
    <font>
      <b/>
      <i/>
      <u val="single"/>
      <sz val="10"/>
      <color theme="1"/>
      <name val="Georgia"/>
      <family val="1"/>
    </font>
    <font>
      <b/>
      <sz val="9"/>
      <color theme="0"/>
      <name val="Georgia"/>
      <family val="1"/>
    </font>
    <font>
      <i/>
      <u val="single"/>
      <sz val="10"/>
      <color theme="1"/>
      <name val="Georgia"/>
      <family val="1"/>
    </font>
    <font>
      <sz val="9"/>
      <color theme="1"/>
      <name val="Georgia"/>
      <family val="1"/>
    </font>
    <font>
      <b/>
      <i/>
      <u val="single"/>
      <sz val="10"/>
      <color rgb="FFFF0000"/>
      <name val="Georgia"/>
      <family val="1"/>
    </font>
    <font>
      <sz val="9"/>
      <color theme="0"/>
      <name val="Georgia"/>
      <family val="1"/>
    </font>
    <font>
      <sz val="10"/>
      <color theme="0"/>
      <name val="Georgia"/>
      <family val="1"/>
    </font>
    <font>
      <b/>
      <sz val="14"/>
      <color theme="0"/>
      <name val="Georgia"/>
      <family val="1"/>
    </font>
    <font>
      <b/>
      <sz val="10"/>
      <color theme="0"/>
      <name val="Georgia"/>
      <family val="1"/>
    </font>
    <font>
      <b/>
      <sz val="14"/>
      <color rgb="FFFFFFFF"/>
      <name val="Georgia"/>
      <family val="1"/>
    </font>
    <font>
      <sz val="8"/>
      <color rgb="FFFFFFFF"/>
      <name val="Georgia"/>
      <family val="1"/>
    </font>
    <font>
      <sz val="8"/>
      <color theme="1"/>
      <name val="Georgia"/>
      <family val="1"/>
    </font>
    <font>
      <sz val="14"/>
      <color rgb="FFFFFFFF"/>
      <name val="Georgia"/>
      <family val="1"/>
    </font>
    <font>
      <sz val="14"/>
      <color theme="1"/>
      <name val="Georgia"/>
      <family val="1"/>
    </font>
    <font>
      <b/>
      <i/>
      <sz val="9"/>
      <color rgb="FFFFFFFF"/>
      <name val="Georgia"/>
      <family val="1"/>
    </font>
    <font>
      <b/>
      <i/>
      <sz val="10"/>
      <color theme="1"/>
      <name val="Georgia"/>
      <family val="1"/>
    </font>
    <font>
      <b/>
      <i/>
      <sz val="10"/>
      <color theme="0"/>
      <name val="Georgia"/>
      <family val="1"/>
    </font>
    <font>
      <b/>
      <i/>
      <sz val="8"/>
      <color rgb="FFFFFFFF"/>
      <name val="Georgia"/>
      <family val="1"/>
    </font>
    <font>
      <b/>
      <i/>
      <sz val="9"/>
      <color rgb="FF000000"/>
      <name val="Georgia"/>
      <family val="1"/>
    </font>
    <font>
      <b/>
      <i/>
      <sz val="13"/>
      <color theme="0"/>
      <name val="Georgia"/>
      <family val="1"/>
    </font>
    <font>
      <b/>
      <i/>
      <sz val="12"/>
      <color theme="1"/>
      <name val="Georgia"/>
      <family val="1"/>
    </font>
    <font>
      <b/>
      <i/>
      <sz val="11"/>
      <color theme="1"/>
      <name val="Georgia"/>
      <family val="1"/>
    </font>
    <font>
      <b/>
      <i/>
      <sz val="14"/>
      <color theme="1"/>
      <name val="Georgia"/>
      <family val="1"/>
    </font>
    <font>
      <b/>
      <i/>
      <sz val="15"/>
      <color theme="1"/>
      <name val="Georgia"/>
      <family val="1"/>
    </font>
    <font>
      <b/>
      <i/>
      <sz val="16"/>
      <color theme="1"/>
      <name val="Georgia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2" applyNumberFormat="0" applyFill="0" applyAlignment="0" applyProtection="0"/>
    <xf numFmtId="0" fontId="77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194" fontId="0" fillId="0" borderId="0" applyFont="0" applyFill="0" applyBorder="0" applyAlignment="0" applyProtection="0"/>
    <xf numFmtId="0" fontId="7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0" fontId="80" fillId="20" borderId="5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34" borderId="11" xfId="0" applyFont="1" applyFill="1" applyBorder="1" applyAlignment="1">
      <alignment horizontal="right"/>
    </xf>
    <xf numFmtId="49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right"/>
    </xf>
    <xf numFmtId="49" fontId="3" fillId="34" borderId="17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/>
    </xf>
    <xf numFmtId="0" fontId="9" fillId="34" borderId="16" xfId="0" applyFont="1" applyFill="1" applyBorder="1" applyAlignment="1">
      <alignment horizontal="right"/>
    </xf>
    <xf numFmtId="0" fontId="3" fillId="34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49" fontId="3" fillId="34" borderId="20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22" xfId="0" applyFont="1" applyFill="1" applyBorder="1" applyAlignment="1">
      <alignment horizontal="right"/>
    </xf>
    <xf numFmtId="49" fontId="3" fillId="34" borderId="23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10" fillId="34" borderId="22" xfId="0" applyFont="1" applyFill="1" applyBorder="1" applyAlignment="1">
      <alignment horizontal="right"/>
    </xf>
    <xf numFmtId="49" fontId="10" fillId="34" borderId="23" xfId="0" applyNumberFormat="1" applyFont="1" applyFill="1" applyBorder="1" applyAlignment="1">
      <alignment horizontal="center"/>
    </xf>
    <xf numFmtId="0" fontId="10" fillId="34" borderId="24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5" borderId="19" xfId="0" applyNumberFormat="1" applyFont="1" applyFill="1" applyBorder="1" applyAlignment="1">
      <alignment horizontal="center"/>
    </xf>
    <xf numFmtId="0" fontId="6" fillId="36" borderId="22" xfId="0" applyNumberFormat="1" applyFont="1" applyFill="1" applyBorder="1" applyAlignment="1">
      <alignment horizontal="center"/>
    </xf>
    <xf numFmtId="0" fontId="6" fillId="36" borderId="19" xfId="0" applyNumberFormat="1" applyFont="1" applyFill="1" applyBorder="1" applyAlignment="1">
      <alignment horizontal="center"/>
    </xf>
    <xf numFmtId="0" fontId="6" fillId="36" borderId="24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37" borderId="25" xfId="0" applyNumberFormat="1" applyFont="1" applyFill="1" applyBorder="1" applyAlignment="1">
      <alignment horizontal="left"/>
    </xf>
    <xf numFmtId="189" fontId="10" fillId="34" borderId="20" xfId="0" applyNumberFormat="1" applyFont="1" applyFill="1" applyBorder="1" applyAlignment="1">
      <alignment horizontal="center"/>
    </xf>
    <xf numFmtId="189" fontId="10" fillId="34" borderId="10" xfId="0" applyNumberFormat="1" applyFont="1" applyFill="1" applyBorder="1" applyAlignment="1">
      <alignment horizontal="center"/>
    </xf>
    <xf numFmtId="189" fontId="10" fillId="34" borderId="26" xfId="0" applyNumberFormat="1" applyFont="1" applyFill="1" applyBorder="1" applyAlignment="1">
      <alignment horizontal="center"/>
    </xf>
    <xf numFmtId="0" fontId="10" fillId="37" borderId="14" xfId="0" applyNumberFormat="1" applyFont="1" applyFill="1" applyBorder="1" applyAlignment="1">
      <alignment horizontal="left"/>
    </xf>
    <xf numFmtId="189" fontId="10" fillId="34" borderId="27" xfId="0" applyNumberFormat="1" applyFont="1" applyFill="1" applyBorder="1" applyAlignment="1">
      <alignment horizontal="center"/>
    </xf>
    <xf numFmtId="0" fontId="90" fillId="37" borderId="14" xfId="0" applyNumberFormat="1" applyFont="1" applyFill="1" applyBorder="1" applyAlignment="1">
      <alignment horizontal="left"/>
    </xf>
    <xf numFmtId="189" fontId="23" fillId="34" borderId="27" xfId="0" applyNumberFormat="1" applyFont="1" applyFill="1" applyBorder="1" applyAlignment="1">
      <alignment horizontal="center"/>
    </xf>
    <xf numFmtId="0" fontId="10" fillId="37" borderId="28" xfId="0" applyNumberFormat="1" applyFont="1" applyFill="1" applyBorder="1" applyAlignment="1">
      <alignment horizontal="left"/>
    </xf>
    <xf numFmtId="189" fontId="10" fillId="34" borderId="21" xfId="0" applyNumberFormat="1" applyFont="1" applyFill="1" applyBorder="1" applyAlignment="1">
      <alignment horizontal="center"/>
    </xf>
    <xf numFmtId="189" fontId="10" fillId="34" borderId="29" xfId="0" applyNumberFormat="1" applyFont="1" applyFill="1" applyBorder="1" applyAlignment="1">
      <alignment horizontal="center"/>
    </xf>
    <xf numFmtId="0" fontId="5" fillId="37" borderId="28" xfId="0" applyNumberFormat="1" applyFont="1" applyFill="1" applyBorder="1" applyAlignment="1">
      <alignment horizontal="left"/>
    </xf>
    <xf numFmtId="0" fontId="5" fillId="34" borderId="17" xfId="0" applyNumberFormat="1" applyFont="1" applyFill="1" applyBorder="1" applyAlignment="1">
      <alignment horizontal="left"/>
    </xf>
    <xf numFmtId="189" fontId="5" fillId="34" borderId="15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5" fillId="37" borderId="25" xfId="0" applyNumberFormat="1" applyFont="1" applyFill="1" applyBorder="1" applyAlignment="1">
      <alignment horizontal="left"/>
    </xf>
    <xf numFmtId="189" fontId="5" fillId="34" borderId="2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/>
    </xf>
    <xf numFmtId="0" fontId="5" fillId="37" borderId="14" xfId="0" applyNumberFormat="1" applyFont="1" applyFill="1" applyBorder="1" applyAlignment="1">
      <alignment horizontal="left"/>
    </xf>
    <xf numFmtId="189" fontId="5" fillId="34" borderId="27" xfId="0" applyNumberFormat="1" applyFont="1" applyFill="1" applyBorder="1" applyAlignment="1">
      <alignment horizontal="center"/>
    </xf>
    <xf numFmtId="189" fontId="5" fillId="34" borderId="26" xfId="0" applyNumberFormat="1" applyFont="1" applyFill="1" applyBorder="1" applyAlignment="1">
      <alignment horizontal="center"/>
    </xf>
    <xf numFmtId="189" fontId="16" fillId="34" borderId="27" xfId="0" applyNumberFormat="1" applyFont="1" applyFill="1" applyBorder="1" applyAlignment="1">
      <alignment horizontal="center"/>
    </xf>
    <xf numFmtId="0" fontId="91" fillId="37" borderId="14" xfId="0" applyNumberFormat="1" applyFont="1" applyFill="1" applyBorder="1" applyAlignment="1">
      <alignment horizontal="left"/>
    </xf>
    <xf numFmtId="189" fontId="5" fillId="34" borderId="21" xfId="0" applyNumberFormat="1" applyFont="1" applyFill="1" applyBorder="1" applyAlignment="1">
      <alignment horizontal="center"/>
    </xf>
    <xf numFmtId="0" fontId="90" fillId="37" borderId="28" xfId="0" applyNumberFormat="1" applyFont="1" applyFill="1" applyBorder="1" applyAlignment="1">
      <alignment horizontal="left"/>
    </xf>
    <xf numFmtId="189" fontId="10" fillId="34" borderId="19" xfId="0" applyNumberFormat="1" applyFont="1" applyFill="1" applyBorder="1" applyAlignment="1">
      <alignment horizontal="center"/>
    </xf>
    <xf numFmtId="189" fontId="23" fillId="34" borderId="21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189" fontId="12" fillId="34" borderId="15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/>
    </xf>
    <xf numFmtId="189" fontId="6" fillId="35" borderId="30" xfId="0" applyNumberFormat="1" applyFont="1" applyFill="1" applyBorder="1" applyAlignment="1" quotePrefix="1">
      <alignment horizontal="center" vertical="center"/>
    </xf>
    <xf numFmtId="189" fontId="6" fillId="35" borderId="31" xfId="0" applyNumberFormat="1" applyFont="1" applyFill="1" applyBorder="1" applyAlignment="1" quotePrefix="1">
      <alignment horizontal="center" vertical="center"/>
    </xf>
    <xf numFmtId="189" fontId="6" fillId="36" borderId="30" xfId="0" applyNumberFormat="1" applyFont="1" applyFill="1" applyBorder="1" applyAlignment="1" quotePrefix="1">
      <alignment horizontal="center" vertical="center"/>
    </xf>
    <xf numFmtId="189" fontId="6" fillId="36" borderId="31" xfId="0" applyNumberFormat="1" applyFont="1" applyFill="1" applyBorder="1" applyAlignment="1" quotePrefix="1">
      <alignment horizontal="center" vertical="center"/>
    </xf>
    <xf numFmtId="0" fontId="4" fillId="33" borderId="0" xfId="0" applyNumberFormat="1" applyFont="1" applyFill="1" applyBorder="1" applyAlignment="1" quotePrefix="1">
      <alignment horizontal="center" vertical="center"/>
    </xf>
    <xf numFmtId="0" fontId="4" fillId="34" borderId="16" xfId="0" applyNumberFormat="1" applyFont="1" applyFill="1" applyBorder="1" applyAlignment="1">
      <alignment/>
    </xf>
    <xf numFmtId="0" fontId="4" fillId="34" borderId="17" xfId="0" applyNumberFormat="1" applyFont="1" applyFill="1" applyBorder="1" applyAlignment="1">
      <alignment/>
    </xf>
    <xf numFmtId="0" fontId="4" fillId="34" borderId="18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24" fillId="35" borderId="22" xfId="0" applyNumberFormat="1" applyFont="1" applyFill="1" applyBorder="1" applyAlignment="1">
      <alignment horizontal="center"/>
    </xf>
    <xf numFmtId="0" fontId="24" fillId="35" borderId="23" xfId="0" applyNumberFormat="1" applyFont="1" applyFill="1" applyBorder="1" applyAlignment="1">
      <alignment horizontal="center"/>
    </xf>
    <xf numFmtId="0" fontId="24" fillId="35" borderId="19" xfId="0" applyNumberFormat="1" applyFont="1" applyFill="1" applyBorder="1" applyAlignment="1" quotePrefix="1">
      <alignment horizontal="center"/>
    </xf>
    <xf numFmtId="0" fontId="24" fillId="36" borderId="22" xfId="0" applyNumberFormat="1" applyFont="1" applyFill="1" applyBorder="1" applyAlignment="1">
      <alignment horizontal="center"/>
    </xf>
    <xf numFmtId="0" fontId="24" fillId="36" borderId="23" xfId="0" applyNumberFormat="1" applyFont="1" applyFill="1" applyBorder="1" applyAlignment="1">
      <alignment horizontal="center"/>
    </xf>
    <xf numFmtId="0" fontId="24" fillId="36" borderId="19" xfId="0" applyNumberFormat="1" applyFont="1" applyFill="1" applyBorder="1" applyAlignment="1" quotePrefix="1">
      <alignment horizontal="center"/>
    </xf>
    <xf numFmtId="0" fontId="25" fillId="33" borderId="0" xfId="0" applyNumberFormat="1" applyFont="1" applyFill="1" applyBorder="1" applyAlignment="1" quotePrefix="1">
      <alignment horizontal="center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8" borderId="19" xfId="0" applyNumberFormat="1" applyFont="1" applyFill="1" applyBorder="1" applyAlignment="1">
      <alignment horizontal="center"/>
    </xf>
    <xf numFmtId="0" fontId="3" fillId="39" borderId="19" xfId="0" applyNumberFormat="1" applyFont="1" applyFill="1" applyBorder="1" applyAlignment="1">
      <alignment horizontal="center"/>
    </xf>
    <xf numFmtId="0" fontId="3" fillId="40" borderId="22" xfId="0" applyNumberFormat="1" applyFont="1" applyFill="1" applyBorder="1" applyAlignment="1">
      <alignment horizontal="center"/>
    </xf>
    <xf numFmtId="0" fontId="3" fillId="40" borderId="19" xfId="0" applyNumberFormat="1" applyFont="1" applyFill="1" applyBorder="1" applyAlignment="1">
      <alignment horizontal="center"/>
    </xf>
    <xf numFmtId="0" fontId="3" fillId="40" borderId="24" xfId="0" applyNumberFormat="1" applyFont="1" applyFill="1" applyBorder="1" applyAlignment="1">
      <alignment horizontal="center"/>
    </xf>
    <xf numFmtId="0" fontId="6" fillId="41" borderId="22" xfId="0" applyNumberFormat="1" applyFont="1" applyFill="1" applyBorder="1" applyAlignment="1">
      <alignment horizontal="center"/>
    </xf>
    <xf numFmtId="0" fontId="6" fillId="41" borderId="19" xfId="0" applyNumberFormat="1" applyFont="1" applyFill="1" applyBorder="1" applyAlignment="1">
      <alignment horizontal="center"/>
    </xf>
    <xf numFmtId="0" fontId="6" fillId="41" borderId="24" xfId="0" applyNumberFormat="1" applyFont="1" applyFill="1" applyBorder="1" applyAlignment="1">
      <alignment horizontal="center"/>
    </xf>
    <xf numFmtId="0" fontId="16" fillId="37" borderId="14" xfId="0" applyNumberFormat="1" applyFont="1" applyFill="1" applyBorder="1" applyAlignment="1">
      <alignment horizontal="left"/>
    </xf>
    <xf numFmtId="189" fontId="3" fillId="38" borderId="30" xfId="0" applyNumberFormat="1" applyFont="1" applyFill="1" applyBorder="1" applyAlignment="1" quotePrefix="1">
      <alignment horizontal="center" vertical="center"/>
    </xf>
    <xf numFmtId="189" fontId="3" fillId="38" borderId="31" xfId="0" applyNumberFormat="1" applyFont="1" applyFill="1" applyBorder="1" applyAlignment="1" quotePrefix="1">
      <alignment horizontal="center" vertical="center"/>
    </xf>
    <xf numFmtId="189" fontId="3" fillId="39" borderId="30" xfId="0" applyNumberFormat="1" applyFont="1" applyFill="1" applyBorder="1" applyAlignment="1" quotePrefix="1">
      <alignment horizontal="center" vertical="center"/>
    </xf>
    <xf numFmtId="189" fontId="3" fillId="39" borderId="31" xfId="0" applyNumberFormat="1" applyFont="1" applyFill="1" applyBorder="1" applyAlignment="1" quotePrefix="1">
      <alignment horizontal="center" vertical="center"/>
    </xf>
    <xf numFmtId="189" fontId="3" fillId="40" borderId="30" xfId="0" applyNumberFormat="1" applyFont="1" applyFill="1" applyBorder="1" applyAlignment="1" quotePrefix="1">
      <alignment horizontal="center" vertical="center"/>
    </xf>
    <xf numFmtId="189" fontId="3" fillId="40" borderId="32" xfId="0" applyNumberFormat="1" applyFont="1" applyFill="1" applyBorder="1" applyAlignment="1" quotePrefix="1">
      <alignment horizontal="center" vertical="center"/>
    </xf>
    <xf numFmtId="189" fontId="6" fillId="41" borderId="30" xfId="0" applyNumberFormat="1" applyFont="1" applyFill="1" applyBorder="1" applyAlignment="1" quotePrefix="1">
      <alignment horizontal="center" vertical="center"/>
    </xf>
    <xf numFmtId="189" fontId="6" fillId="41" borderId="31" xfId="0" applyNumberFormat="1" applyFont="1" applyFill="1" applyBorder="1" applyAlignment="1" quotePrefix="1">
      <alignment horizontal="center" vertical="center"/>
    </xf>
    <xf numFmtId="0" fontId="25" fillId="38" borderId="22" xfId="0" applyNumberFormat="1" applyFont="1" applyFill="1" applyBorder="1" applyAlignment="1">
      <alignment horizontal="center"/>
    </xf>
    <xf numFmtId="0" fontId="25" fillId="38" borderId="23" xfId="0" applyNumberFormat="1" applyFont="1" applyFill="1" applyBorder="1" applyAlignment="1">
      <alignment horizontal="center"/>
    </xf>
    <xf numFmtId="0" fontId="25" fillId="38" borderId="19" xfId="0" applyNumberFormat="1" applyFont="1" applyFill="1" applyBorder="1" applyAlignment="1">
      <alignment horizontal="center"/>
    </xf>
    <xf numFmtId="0" fontId="25" fillId="39" borderId="22" xfId="0" applyNumberFormat="1" applyFont="1" applyFill="1" applyBorder="1" applyAlignment="1">
      <alignment horizontal="center"/>
    </xf>
    <xf numFmtId="0" fontId="25" fillId="39" borderId="23" xfId="0" applyNumberFormat="1" applyFont="1" applyFill="1" applyBorder="1" applyAlignment="1">
      <alignment horizontal="center"/>
    </xf>
    <xf numFmtId="0" fontId="25" fillId="39" borderId="19" xfId="0" applyNumberFormat="1" applyFont="1" applyFill="1" applyBorder="1" applyAlignment="1" quotePrefix="1">
      <alignment horizontal="center"/>
    </xf>
    <xf numFmtId="0" fontId="10" fillId="33" borderId="0" xfId="0" applyFont="1" applyFill="1" applyBorder="1" applyAlignment="1">
      <alignment horizontal="center"/>
    </xf>
    <xf numFmtId="0" fontId="25" fillId="40" borderId="22" xfId="0" applyNumberFormat="1" applyFont="1" applyFill="1" applyBorder="1" applyAlignment="1">
      <alignment horizontal="center"/>
    </xf>
    <xf numFmtId="0" fontId="25" fillId="40" borderId="23" xfId="0" applyNumberFormat="1" applyFont="1" applyFill="1" applyBorder="1" applyAlignment="1">
      <alignment horizontal="center"/>
    </xf>
    <xf numFmtId="0" fontId="25" fillId="40" borderId="19" xfId="0" applyNumberFormat="1" applyFont="1" applyFill="1" applyBorder="1" applyAlignment="1" quotePrefix="1">
      <alignment horizontal="center"/>
    </xf>
    <xf numFmtId="0" fontId="24" fillId="41" borderId="22" xfId="0" applyNumberFormat="1" applyFont="1" applyFill="1" applyBorder="1" applyAlignment="1">
      <alignment horizontal="center"/>
    </xf>
    <xf numFmtId="0" fontId="24" fillId="41" borderId="23" xfId="0" applyNumberFormat="1" applyFont="1" applyFill="1" applyBorder="1" applyAlignment="1">
      <alignment horizontal="center"/>
    </xf>
    <xf numFmtId="0" fontId="24" fillId="41" borderId="19" xfId="0" applyNumberFormat="1" applyFont="1" applyFill="1" applyBorder="1" applyAlignment="1" quotePrefix="1">
      <alignment horizont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92" fillId="42" borderId="22" xfId="0" applyNumberFormat="1" applyFont="1" applyFill="1" applyBorder="1" applyAlignment="1">
      <alignment horizontal="center"/>
    </xf>
    <xf numFmtId="0" fontId="92" fillId="42" borderId="19" xfId="0" applyNumberFormat="1" applyFont="1" applyFill="1" applyBorder="1" applyAlignment="1">
      <alignment horizontal="center"/>
    </xf>
    <xf numFmtId="0" fontId="92" fillId="42" borderId="24" xfId="0" applyNumberFormat="1" applyFont="1" applyFill="1" applyBorder="1" applyAlignment="1">
      <alignment horizontal="center"/>
    </xf>
    <xf numFmtId="0" fontId="7" fillId="43" borderId="22" xfId="0" applyNumberFormat="1" applyFont="1" applyFill="1" applyBorder="1" applyAlignment="1">
      <alignment horizontal="center"/>
    </xf>
    <xf numFmtId="0" fontId="7" fillId="43" borderId="19" xfId="0" applyNumberFormat="1" applyFont="1" applyFill="1" applyBorder="1" applyAlignment="1">
      <alignment horizontal="center"/>
    </xf>
    <xf numFmtId="0" fontId="7" fillId="43" borderId="24" xfId="0" applyNumberFormat="1" applyFont="1" applyFill="1" applyBorder="1" applyAlignment="1">
      <alignment horizontal="center"/>
    </xf>
    <xf numFmtId="0" fontId="90" fillId="37" borderId="25" xfId="0" applyNumberFormat="1" applyFont="1" applyFill="1" applyBorder="1" applyAlignment="1">
      <alignment horizontal="left"/>
    </xf>
    <xf numFmtId="189" fontId="90" fillId="34" borderId="26" xfId="0" applyNumberFormat="1" applyFont="1" applyFill="1" applyBorder="1" applyAlignment="1">
      <alignment horizontal="center"/>
    </xf>
    <xf numFmtId="0" fontId="23" fillId="37" borderId="14" xfId="0" applyNumberFormat="1" applyFont="1" applyFill="1" applyBorder="1" applyAlignment="1">
      <alignment horizontal="left"/>
    </xf>
    <xf numFmtId="189" fontId="90" fillId="34" borderId="27" xfId="0" applyNumberFormat="1" applyFont="1" applyFill="1" applyBorder="1" applyAlignment="1">
      <alignment horizontal="center"/>
    </xf>
    <xf numFmtId="189" fontId="5" fillId="34" borderId="17" xfId="0" applyNumberFormat="1" applyFont="1" applyFill="1" applyBorder="1" applyAlignment="1">
      <alignment horizontal="left"/>
    </xf>
    <xf numFmtId="0" fontId="12" fillId="34" borderId="15" xfId="0" applyNumberFormat="1" applyFont="1" applyFill="1" applyBorder="1" applyAlignment="1">
      <alignment horizontal="center"/>
    </xf>
    <xf numFmtId="189" fontId="92" fillId="42" borderId="30" xfId="0" applyNumberFormat="1" applyFont="1" applyFill="1" applyBorder="1" applyAlignment="1" quotePrefix="1">
      <alignment horizontal="center" vertical="center"/>
    </xf>
    <xf numFmtId="189" fontId="92" fillId="42" borderId="31" xfId="0" applyNumberFormat="1" applyFont="1" applyFill="1" applyBorder="1" applyAlignment="1" quotePrefix="1">
      <alignment horizontal="center" vertical="center"/>
    </xf>
    <xf numFmtId="189" fontId="7" fillId="43" borderId="30" xfId="0" applyNumberFormat="1" applyFont="1" applyFill="1" applyBorder="1" applyAlignment="1" quotePrefix="1">
      <alignment horizontal="center" vertical="center"/>
    </xf>
    <xf numFmtId="189" fontId="7" fillId="43" borderId="31" xfId="0" applyNumberFormat="1" applyFont="1" applyFill="1" applyBorder="1" applyAlignment="1" quotePrefix="1">
      <alignment horizontal="center" vertical="center"/>
    </xf>
    <xf numFmtId="0" fontId="93" fillId="42" borderId="22" xfId="0" applyNumberFormat="1" applyFont="1" applyFill="1" applyBorder="1" applyAlignment="1">
      <alignment horizontal="center"/>
    </xf>
    <xf numFmtId="0" fontId="93" fillId="42" borderId="23" xfId="0" applyNumberFormat="1" applyFont="1" applyFill="1" applyBorder="1" applyAlignment="1">
      <alignment horizontal="center"/>
    </xf>
    <xf numFmtId="0" fontId="93" fillId="42" borderId="19" xfId="0" applyNumberFormat="1" applyFont="1" applyFill="1" applyBorder="1" applyAlignment="1" quotePrefix="1">
      <alignment horizontal="center"/>
    </xf>
    <xf numFmtId="0" fontId="25" fillId="43" borderId="22" xfId="0" applyNumberFormat="1" applyFont="1" applyFill="1" applyBorder="1" applyAlignment="1">
      <alignment horizontal="center"/>
    </xf>
    <xf numFmtId="0" fontId="25" fillId="43" borderId="23" xfId="0" applyNumberFormat="1" applyFont="1" applyFill="1" applyBorder="1" applyAlignment="1">
      <alignment horizontal="center"/>
    </xf>
    <xf numFmtId="0" fontId="25" fillId="43" borderId="19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94" fillId="33" borderId="0" xfId="0" applyFont="1" applyFill="1" applyBorder="1" applyAlignment="1">
      <alignment horizontal="center"/>
    </xf>
    <xf numFmtId="0" fontId="91" fillId="0" borderId="0" xfId="0" applyFont="1" applyFill="1" applyAlignment="1">
      <alignment/>
    </xf>
    <xf numFmtId="0" fontId="94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Font="1" applyAlignment="1">
      <alignment/>
    </xf>
    <xf numFmtId="0" fontId="90" fillId="33" borderId="0" xfId="0" applyFont="1" applyFill="1" applyBorder="1" applyAlignment="1">
      <alignment horizontal="center"/>
    </xf>
    <xf numFmtId="0" fontId="94" fillId="0" borderId="0" xfId="0" applyNumberFormat="1" applyFont="1" applyFill="1" applyBorder="1" applyAlignment="1">
      <alignment horizontal="center"/>
    </xf>
    <xf numFmtId="189" fontId="10" fillId="37" borderId="33" xfId="0" applyNumberFormat="1" applyFont="1" applyFill="1" applyBorder="1" applyAlignment="1">
      <alignment horizontal="center"/>
    </xf>
    <xf numFmtId="189" fontId="10" fillId="37" borderId="34" xfId="0" applyNumberFormat="1" applyFont="1" applyFill="1" applyBorder="1" applyAlignment="1">
      <alignment horizontal="center"/>
    </xf>
    <xf numFmtId="189" fontId="10" fillId="37" borderId="35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89" fontId="10" fillId="37" borderId="36" xfId="0" applyNumberFormat="1" applyFont="1" applyFill="1" applyBorder="1" applyAlignment="1">
      <alignment horizontal="center"/>
    </xf>
    <xf numFmtId="189" fontId="10" fillId="37" borderId="37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quotePrefix="1">
      <alignment horizontal="center"/>
    </xf>
    <xf numFmtId="2" fontId="10" fillId="33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89" fontId="10" fillId="37" borderId="38" xfId="0" applyNumberFormat="1" applyFont="1" applyFill="1" applyBorder="1" applyAlignment="1">
      <alignment horizontal="center"/>
    </xf>
    <xf numFmtId="189" fontId="10" fillId="37" borderId="39" xfId="0" applyNumberFormat="1" applyFont="1" applyFill="1" applyBorder="1" applyAlignment="1">
      <alignment horizontal="center"/>
    </xf>
    <xf numFmtId="189" fontId="5" fillId="37" borderId="15" xfId="0" applyNumberFormat="1" applyFont="1" applyFill="1" applyBorder="1" applyAlignment="1">
      <alignment horizontal="center"/>
    </xf>
    <xf numFmtId="189" fontId="5" fillId="37" borderId="4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9" fontId="5" fillId="37" borderId="34" xfId="0" applyNumberFormat="1" applyFont="1" applyFill="1" applyBorder="1" applyAlignment="1">
      <alignment horizontal="center"/>
    </xf>
    <xf numFmtId="189" fontId="5" fillId="37" borderId="35" xfId="0" applyNumberFormat="1" applyFont="1" applyFill="1" applyBorder="1" applyAlignment="1">
      <alignment horizontal="center"/>
    </xf>
    <xf numFmtId="189" fontId="5" fillId="37" borderId="37" xfId="0" applyNumberFormat="1" applyFont="1" applyFill="1" applyBorder="1" applyAlignment="1">
      <alignment horizontal="center"/>
    </xf>
    <xf numFmtId="189" fontId="5" fillId="37" borderId="36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189" fontId="5" fillId="37" borderId="41" xfId="0" applyNumberFormat="1" applyFont="1" applyFill="1" applyBorder="1" applyAlignment="1">
      <alignment horizontal="center"/>
    </xf>
    <xf numFmtId="189" fontId="10" fillId="37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37" borderId="14" xfId="0" applyNumberFormat="1" applyFont="1" applyFill="1" applyBorder="1" applyAlignment="1">
      <alignment/>
    </xf>
    <xf numFmtId="0" fontId="5" fillId="37" borderId="0" xfId="0" applyNumberFormat="1" applyFont="1" applyFill="1" applyBorder="1" applyAlignment="1">
      <alignment/>
    </xf>
    <xf numFmtId="189" fontId="12" fillId="37" borderId="15" xfId="0" applyNumberFormat="1" applyFont="1" applyFill="1" applyBorder="1" applyAlignment="1">
      <alignment horizontal="center"/>
    </xf>
    <xf numFmtId="189" fontId="12" fillId="37" borderId="4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4" fillId="44" borderId="14" xfId="0" applyNumberFormat="1" applyFont="1" applyFill="1" applyBorder="1" applyAlignment="1">
      <alignment/>
    </xf>
    <xf numFmtId="0" fontId="94" fillId="44" borderId="0" xfId="0" applyNumberFormat="1" applyFont="1" applyFill="1" applyBorder="1" applyAlignment="1">
      <alignment/>
    </xf>
    <xf numFmtId="1" fontId="94" fillId="33" borderId="0" xfId="0" applyNumberFormat="1" applyFont="1" applyFill="1" applyBorder="1" applyAlignment="1">
      <alignment horizontal="center" vertical="center"/>
    </xf>
    <xf numFmtId="1" fontId="94" fillId="0" borderId="0" xfId="0" applyNumberFormat="1" applyFont="1" applyFill="1" applyBorder="1" applyAlignment="1" quotePrefix="1">
      <alignment horizontal="center" vertical="center"/>
    </xf>
    <xf numFmtId="0" fontId="94" fillId="45" borderId="16" xfId="0" applyNumberFormat="1" applyFont="1" applyFill="1" applyBorder="1" applyAlignment="1">
      <alignment/>
    </xf>
    <xf numFmtId="0" fontId="94" fillId="45" borderId="17" xfId="0" applyNumberFormat="1" applyFont="1" applyFill="1" applyBorder="1" applyAlignment="1">
      <alignment/>
    </xf>
    <xf numFmtId="189" fontId="94" fillId="45" borderId="18" xfId="0" applyNumberFormat="1" applyFont="1" applyFill="1" applyBorder="1" applyAlignment="1">
      <alignment horizontal="center"/>
    </xf>
    <xf numFmtId="0" fontId="90" fillId="33" borderId="0" xfId="0" applyNumberFormat="1" applyFont="1" applyFill="1" applyBorder="1" applyAlignment="1">
      <alignment horizontal="center"/>
    </xf>
    <xf numFmtId="0" fontId="93" fillId="0" borderId="0" xfId="0" applyNumberFormat="1" applyFont="1" applyFill="1" applyBorder="1" applyAlignment="1" quotePrefix="1">
      <alignment horizontal="center"/>
    </xf>
    <xf numFmtId="0" fontId="93" fillId="33" borderId="0" xfId="0" applyNumberFormat="1" applyFont="1" applyFill="1" applyBorder="1" applyAlignment="1">
      <alignment horizontal="center"/>
    </xf>
    <xf numFmtId="0" fontId="93" fillId="33" borderId="17" xfId="0" applyNumberFormat="1" applyFont="1" applyFill="1" applyBorder="1" applyAlignment="1">
      <alignment horizontal="center"/>
    </xf>
    <xf numFmtId="0" fontId="90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quotePrefix="1">
      <alignment horizontal="center" vertical="center"/>
    </xf>
    <xf numFmtId="0" fontId="94" fillId="37" borderId="14" xfId="0" applyNumberFormat="1" applyFont="1" applyFill="1" applyBorder="1" applyAlignment="1">
      <alignment/>
    </xf>
    <xf numFmtId="0" fontId="94" fillId="37" borderId="0" xfId="0" applyNumberFormat="1" applyFont="1" applyFill="1" applyBorder="1" applyAlignment="1">
      <alignment/>
    </xf>
    <xf numFmtId="0" fontId="94" fillId="34" borderId="16" xfId="0" applyNumberFormat="1" applyFont="1" applyFill="1" applyBorder="1" applyAlignment="1">
      <alignment/>
    </xf>
    <xf numFmtId="0" fontId="94" fillId="34" borderId="17" xfId="0" applyNumberFormat="1" applyFont="1" applyFill="1" applyBorder="1" applyAlignment="1">
      <alignment/>
    </xf>
    <xf numFmtId="189" fontId="94" fillId="34" borderId="18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189" fontId="90" fillId="37" borderId="36" xfId="0" applyNumberFormat="1" applyFont="1" applyFill="1" applyBorder="1" applyAlignment="1">
      <alignment horizontal="center"/>
    </xf>
    <xf numFmtId="189" fontId="90" fillId="37" borderId="37" xfId="0" applyNumberFormat="1" applyFont="1" applyFill="1" applyBorder="1" applyAlignment="1">
      <alignment horizontal="center"/>
    </xf>
    <xf numFmtId="0" fontId="94" fillId="34" borderId="18" xfId="0" applyNumberFormat="1" applyFont="1" applyFill="1" applyBorder="1" applyAlignment="1">
      <alignment horizontal="center"/>
    </xf>
    <xf numFmtId="0" fontId="95" fillId="33" borderId="17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0" xfId="44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7" borderId="14" xfId="0" applyNumberFormat="1" applyFont="1" applyFill="1" applyBorder="1" applyAlignment="1">
      <alignment/>
    </xf>
    <xf numFmtId="0" fontId="4" fillId="37" borderId="0" xfId="0" applyNumberFormat="1" applyFont="1" applyFill="1" applyBorder="1" applyAlignment="1">
      <alignment/>
    </xf>
    <xf numFmtId="0" fontId="32" fillId="34" borderId="16" xfId="0" applyNumberFormat="1" applyFont="1" applyFill="1" applyBorder="1" applyAlignment="1">
      <alignment/>
    </xf>
    <xf numFmtId="0" fontId="32" fillId="34" borderId="17" xfId="0" applyNumberFormat="1" applyFont="1" applyFill="1" applyBorder="1" applyAlignment="1">
      <alignment/>
    </xf>
    <xf numFmtId="0" fontId="32" fillId="34" borderId="18" xfId="0" applyNumberFormat="1" applyFon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center" vertical="center"/>
    </xf>
    <xf numFmtId="189" fontId="32" fillId="34" borderId="18" xfId="0" applyNumberFormat="1" applyFont="1" applyFill="1" applyBorder="1" applyAlignment="1">
      <alignment horizontal="center"/>
    </xf>
    <xf numFmtId="0" fontId="24" fillId="33" borderId="0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91" fillId="33" borderId="0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center"/>
    </xf>
    <xf numFmtId="1" fontId="32" fillId="33" borderId="0" xfId="0" applyNumberFormat="1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/>
    </xf>
    <xf numFmtId="2" fontId="10" fillId="34" borderId="21" xfId="0" applyNumberFormat="1" applyFont="1" applyFill="1" applyBorder="1" applyAlignment="1">
      <alignment horizontal="center"/>
    </xf>
    <xf numFmtId="189" fontId="10" fillId="37" borderId="42" xfId="0" applyNumberFormat="1" applyFont="1" applyFill="1" applyBorder="1" applyAlignment="1">
      <alignment horizontal="center"/>
    </xf>
    <xf numFmtId="189" fontId="10" fillId="37" borderId="40" xfId="0" applyNumberFormat="1" applyFont="1" applyFill="1" applyBorder="1" applyAlignment="1">
      <alignment horizontal="center"/>
    </xf>
    <xf numFmtId="189" fontId="10" fillId="37" borderId="43" xfId="0" applyNumberFormat="1" applyFont="1" applyFill="1" applyBorder="1" applyAlignment="1">
      <alignment horizontal="center"/>
    </xf>
    <xf numFmtId="189" fontId="5" fillId="37" borderId="44" xfId="0" applyNumberFormat="1" applyFont="1" applyFill="1" applyBorder="1" applyAlignment="1">
      <alignment horizontal="left"/>
    </xf>
    <xf numFmtId="189" fontId="5" fillId="37" borderId="42" xfId="0" applyNumberFormat="1" applyFont="1" applyFill="1" applyBorder="1" applyAlignment="1">
      <alignment horizontal="center"/>
    </xf>
    <xf numFmtId="189" fontId="5" fillId="37" borderId="43" xfId="0" applyNumberFormat="1" applyFont="1" applyFill="1" applyBorder="1" applyAlignment="1">
      <alignment horizontal="center"/>
    </xf>
    <xf numFmtId="189" fontId="10" fillId="37" borderId="44" xfId="0" applyNumberFormat="1" applyFont="1" applyFill="1" applyBorder="1" applyAlignment="1">
      <alignment horizontal="center"/>
    </xf>
    <xf numFmtId="189" fontId="10" fillId="34" borderId="18" xfId="0" applyNumberFormat="1" applyFont="1" applyFill="1" applyBorder="1" applyAlignment="1">
      <alignment horizontal="center"/>
    </xf>
    <xf numFmtId="0" fontId="7" fillId="46" borderId="22" xfId="0" applyNumberFormat="1" applyFont="1" applyFill="1" applyBorder="1" applyAlignment="1">
      <alignment horizontal="center"/>
    </xf>
    <xf numFmtId="0" fontId="7" fillId="46" borderId="19" xfId="0" applyNumberFormat="1" applyFont="1" applyFill="1" applyBorder="1" applyAlignment="1">
      <alignment horizontal="center"/>
    </xf>
    <xf numFmtId="0" fontId="7" fillId="46" borderId="24" xfId="0" applyNumberFormat="1" applyFont="1" applyFill="1" applyBorder="1" applyAlignment="1">
      <alignment horizontal="center"/>
    </xf>
    <xf numFmtId="0" fontId="25" fillId="46" borderId="22" xfId="0" applyNumberFormat="1" applyFont="1" applyFill="1" applyBorder="1" applyAlignment="1">
      <alignment horizontal="center"/>
    </xf>
    <xf numFmtId="0" fontId="25" fillId="46" borderId="23" xfId="0" applyNumberFormat="1" applyFont="1" applyFill="1" applyBorder="1" applyAlignment="1">
      <alignment horizontal="center"/>
    </xf>
    <xf numFmtId="0" fontId="25" fillId="46" borderId="19" xfId="0" applyNumberFormat="1" applyFont="1" applyFill="1" applyBorder="1" applyAlignment="1" quotePrefix="1">
      <alignment horizontal="center"/>
    </xf>
    <xf numFmtId="189" fontId="7" fillId="46" borderId="31" xfId="0" applyNumberFormat="1" applyFont="1" applyFill="1" applyBorder="1" applyAlignment="1" quotePrefix="1">
      <alignment horizontal="center" vertical="center"/>
    </xf>
    <xf numFmtId="189" fontId="7" fillId="46" borderId="30" xfId="0" applyNumberFormat="1" applyFont="1" applyFill="1" applyBorder="1" applyAlignment="1" quotePrefix="1">
      <alignment horizontal="center" vertical="center"/>
    </xf>
    <xf numFmtId="0" fontId="92" fillId="15" borderId="19" xfId="0" applyNumberFormat="1" applyFont="1" applyFill="1" applyBorder="1" applyAlignment="1">
      <alignment horizontal="center"/>
    </xf>
    <xf numFmtId="0" fontId="93" fillId="15" borderId="22" xfId="0" applyNumberFormat="1" applyFont="1" applyFill="1" applyBorder="1" applyAlignment="1">
      <alignment horizontal="center"/>
    </xf>
    <xf numFmtId="0" fontId="93" fillId="15" borderId="23" xfId="0" applyNumberFormat="1" applyFont="1" applyFill="1" applyBorder="1" applyAlignment="1">
      <alignment horizontal="center"/>
    </xf>
    <xf numFmtId="0" fontId="93" fillId="15" borderId="19" xfId="0" applyNumberFormat="1" applyFont="1" applyFill="1" applyBorder="1" applyAlignment="1" quotePrefix="1">
      <alignment horizontal="center"/>
    </xf>
    <xf numFmtId="189" fontId="92" fillId="15" borderId="30" xfId="0" applyNumberFormat="1" applyFont="1" applyFill="1" applyBorder="1" applyAlignment="1" quotePrefix="1">
      <alignment horizontal="center" vertical="center"/>
    </xf>
    <xf numFmtId="189" fontId="92" fillId="15" borderId="31" xfId="0" applyNumberFormat="1" applyFont="1" applyFill="1" applyBorder="1" applyAlignment="1" quotePrefix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9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89" fontId="17" fillId="0" borderId="0" xfId="0" applyNumberFormat="1" applyFont="1" applyFill="1" applyBorder="1" applyAlignment="1" quotePrefix="1">
      <alignment vertical="center"/>
    </xf>
    <xf numFmtId="0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92" fillId="34" borderId="10" xfId="0" applyFont="1" applyFill="1" applyBorder="1" applyAlignment="1">
      <alignment horizontal="center"/>
    </xf>
    <xf numFmtId="0" fontId="92" fillId="34" borderId="26" xfId="0" applyFont="1" applyFill="1" applyBorder="1" applyAlignment="1">
      <alignment horizontal="center"/>
    </xf>
    <xf numFmtId="0" fontId="92" fillId="34" borderId="29" xfId="0" applyFont="1" applyFill="1" applyBorder="1" applyAlignment="1">
      <alignment horizontal="center"/>
    </xf>
    <xf numFmtId="0" fontId="92" fillId="36" borderId="22" xfId="0" applyFont="1" applyFill="1" applyBorder="1" applyAlignment="1">
      <alignment/>
    </xf>
    <xf numFmtId="0" fontId="92" fillId="36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89" fontId="10" fillId="34" borderId="13" xfId="0" applyNumberFormat="1" applyFont="1" applyFill="1" applyBorder="1" applyAlignment="1">
      <alignment horizontal="center"/>
    </xf>
    <xf numFmtId="189" fontId="10" fillId="34" borderId="15" xfId="0" applyNumberFormat="1" applyFont="1" applyFill="1" applyBorder="1" applyAlignment="1">
      <alignment horizontal="center"/>
    </xf>
    <xf numFmtId="189" fontId="5" fillId="34" borderId="13" xfId="0" applyNumberFormat="1" applyFont="1" applyFill="1" applyBorder="1" applyAlignment="1">
      <alignment horizontal="center"/>
    </xf>
    <xf numFmtId="189" fontId="5" fillId="34" borderId="18" xfId="0" applyNumberFormat="1" applyFont="1" applyFill="1" applyBorder="1" applyAlignment="1">
      <alignment horizontal="center"/>
    </xf>
    <xf numFmtId="0" fontId="36" fillId="37" borderId="14" xfId="0" applyNumberFormat="1" applyFont="1" applyFill="1" applyBorder="1" applyAlignment="1">
      <alignment horizontal="left"/>
    </xf>
    <xf numFmtId="189" fontId="36" fillId="34" borderId="27" xfId="0" applyNumberFormat="1" applyFont="1" applyFill="1" applyBorder="1" applyAlignment="1">
      <alignment horizontal="center"/>
    </xf>
    <xf numFmtId="189" fontId="36" fillId="34" borderId="15" xfId="0" applyNumberFormat="1" applyFont="1" applyFill="1" applyBorder="1" applyAlignment="1">
      <alignment horizontal="center"/>
    </xf>
    <xf numFmtId="189" fontId="36" fillId="34" borderId="26" xfId="0" applyNumberFormat="1" applyFont="1" applyFill="1" applyBorder="1" applyAlignment="1">
      <alignment horizontal="center"/>
    </xf>
    <xf numFmtId="0" fontId="37" fillId="37" borderId="28" xfId="0" applyNumberFormat="1" applyFont="1" applyFill="1" applyBorder="1" applyAlignment="1">
      <alignment horizontal="left"/>
    </xf>
    <xf numFmtId="189" fontId="37" fillId="34" borderId="21" xfId="0" applyNumberFormat="1" applyFont="1" applyFill="1" applyBorder="1" applyAlignment="1">
      <alignment horizontal="center"/>
    </xf>
    <xf numFmtId="189" fontId="37" fillId="34" borderId="18" xfId="0" applyNumberFormat="1" applyFont="1" applyFill="1" applyBorder="1" applyAlignment="1">
      <alignment horizontal="center"/>
    </xf>
    <xf numFmtId="189" fontId="37" fillId="34" borderId="29" xfId="0" applyNumberFormat="1" applyFont="1" applyFill="1" applyBorder="1" applyAlignment="1">
      <alignment horizontal="center"/>
    </xf>
    <xf numFmtId="0" fontId="37" fillId="37" borderId="14" xfId="0" applyNumberFormat="1" applyFont="1" applyFill="1" applyBorder="1" applyAlignment="1">
      <alignment horizontal="left"/>
    </xf>
    <xf numFmtId="189" fontId="37" fillId="34" borderId="27" xfId="0" applyNumberFormat="1" applyFont="1" applyFill="1" applyBorder="1" applyAlignment="1">
      <alignment horizontal="center"/>
    </xf>
    <xf numFmtId="189" fontId="37" fillId="34" borderId="15" xfId="0" applyNumberFormat="1" applyFont="1" applyFill="1" applyBorder="1" applyAlignment="1">
      <alignment horizontal="center"/>
    </xf>
    <xf numFmtId="189" fontId="37" fillId="34" borderId="26" xfId="0" applyNumberFormat="1" applyFont="1" applyFill="1" applyBorder="1" applyAlignment="1">
      <alignment horizontal="center"/>
    </xf>
    <xf numFmtId="0" fontId="38" fillId="37" borderId="14" xfId="0" applyNumberFormat="1" applyFont="1" applyFill="1" applyBorder="1" applyAlignment="1">
      <alignment horizontal="left"/>
    </xf>
    <xf numFmtId="189" fontId="97" fillId="34" borderId="27" xfId="0" applyNumberFormat="1" applyFont="1" applyFill="1" applyBorder="1" applyAlignment="1">
      <alignment horizontal="center"/>
    </xf>
    <xf numFmtId="189" fontId="97" fillId="34" borderId="26" xfId="0" applyNumberFormat="1" applyFont="1" applyFill="1" applyBorder="1" applyAlignment="1">
      <alignment horizontal="center"/>
    </xf>
    <xf numFmtId="0" fontId="92" fillId="37" borderId="45" xfId="0" applyNumberFormat="1" applyFont="1" applyFill="1" applyBorder="1" applyAlignment="1">
      <alignment horizontal="center"/>
    </xf>
    <xf numFmtId="0" fontId="92" fillId="37" borderId="46" xfId="0" applyNumberFormat="1" applyFont="1" applyFill="1" applyBorder="1" applyAlignment="1">
      <alignment horizontal="center"/>
    </xf>
    <xf numFmtId="0" fontId="92" fillId="34" borderId="0" xfId="0" applyNumberFormat="1" applyFont="1" applyFill="1" applyBorder="1" applyAlignment="1">
      <alignment horizontal="center"/>
    </xf>
    <xf numFmtId="0" fontId="92" fillId="34" borderId="15" xfId="0" applyNumberFormat="1" applyFont="1" applyFill="1" applyBorder="1" applyAlignment="1">
      <alignment horizontal="center"/>
    </xf>
    <xf numFmtId="0" fontId="92" fillId="34" borderId="17" xfId="0" applyNumberFormat="1" applyFont="1" applyFill="1" applyBorder="1" applyAlignment="1">
      <alignment horizontal="center"/>
    </xf>
    <xf numFmtId="0" fontId="92" fillId="34" borderId="18" xfId="0" applyNumberFormat="1" applyFont="1" applyFill="1" applyBorder="1" applyAlignment="1">
      <alignment horizontal="center"/>
    </xf>
    <xf numFmtId="0" fontId="92" fillId="47" borderId="19" xfId="0" applyFont="1" applyFill="1" applyBorder="1" applyAlignment="1">
      <alignment/>
    </xf>
    <xf numFmtId="0" fontId="92" fillId="42" borderId="19" xfId="0" applyFont="1" applyFill="1" applyBorder="1" applyAlignment="1">
      <alignment/>
    </xf>
    <xf numFmtId="0" fontId="92" fillId="46" borderId="19" xfId="0" applyFont="1" applyFill="1" applyBorder="1" applyAlignment="1">
      <alignment/>
    </xf>
    <xf numFmtId="0" fontId="92" fillId="48" borderId="19" xfId="0" applyFont="1" applyFill="1" applyBorder="1" applyAlignment="1">
      <alignment/>
    </xf>
    <xf numFmtId="0" fontId="92" fillId="39" borderId="10" xfId="0" applyFont="1" applyFill="1" applyBorder="1" applyAlignment="1">
      <alignment/>
    </xf>
    <xf numFmtId="0" fontId="98" fillId="35" borderId="10" xfId="0" applyFont="1" applyFill="1" applyBorder="1" applyAlignment="1">
      <alignment/>
    </xf>
    <xf numFmtId="0" fontId="98" fillId="49" borderId="19" xfId="0" applyFont="1" applyFill="1" applyBorder="1" applyAlignment="1">
      <alignment/>
    </xf>
    <xf numFmtId="0" fontId="98" fillId="50" borderId="19" xfId="0" applyFont="1" applyFill="1" applyBorder="1" applyAlignment="1">
      <alignment/>
    </xf>
    <xf numFmtId="0" fontId="92" fillId="51" borderId="19" xfId="0" applyFont="1" applyFill="1" applyBorder="1" applyAlignment="1">
      <alignment/>
    </xf>
    <xf numFmtId="0" fontId="92" fillId="15" borderId="19" xfId="0" applyFont="1" applyFill="1" applyBorder="1" applyAlignment="1">
      <alignment/>
    </xf>
    <xf numFmtId="189" fontId="10" fillId="37" borderId="47" xfId="0" applyNumberFormat="1" applyFont="1" applyFill="1" applyBorder="1" applyAlignment="1">
      <alignment horizontal="center"/>
    </xf>
    <xf numFmtId="189" fontId="10" fillId="37" borderId="15" xfId="0" applyNumberFormat="1" applyFont="1" applyFill="1" applyBorder="1" applyAlignment="1">
      <alignment horizontal="center"/>
    </xf>
    <xf numFmtId="189" fontId="10" fillId="37" borderId="48" xfId="0" applyNumberFormat="1" applyFont="1" applyFill="1" applyBorder="1" applyAlignment="1">
      <alignment horizontal="center"/>
    </xf>
    <xf numFmtId="189" fontId="5" fillId="37" borderId="47" xfId="0" applyNumberFormat="1" applyFont="1" applyFill="1" applyBorder="1" applyAlignment="1">
      <alignment horizontal="center"/>
    </xf>
    <xf numFmtId="189" fontId="10" fillId="37" borderId="49" xfId="0" applyNumberFormat="1" applyFont="1" applyFill="1" applyBorder="1" applyAlignment="1">
      <alignment horizontal="center"/>
    </xf>
    <xf numFmtId="189" fontId="10" fillId="37" borderId="18" xfId="0" applyNumberFormat="1" applyFont="1" applyFill="1" applyBorder="1" applyAlignment="1">
      <alignment horizontal="center"/>
    </xf>
    <xf numFmtId="189" fontId="37" fillId="37" borderId="15" xfId="0" applyNumberFormat="1" applyFont="1" applyFill="1" applyBorder="1" applyAlignment="1">
      <alignment horizontal="center"/>
    </xf>
    <xf numFmtId="189" fontId="36" fillId="37" borderId="15" xfId="0" applyNumberFormat="1" applyFont="1" applyFill="1" applyBorder="1" applyAlignment="1">
      <alignment horizontal="center"/>
    </xf>
    <xf numFmtId="189" fontId="38" fillId="34" borderId="21" xfId="0" applyNumberFormat="1" applyFont="1" applyFill="1" applyBorder="1" applyAlignment="1">
      <alignment horizontal="center"/>
    </xf>
    <xf numFmtId="189" fontId="37" fillId="37" borderId="48" xfId="0" applyNumberFormat="1" applyFont="1" applyFill="1" applyBorder="1" applyAlignment="1">
      <alignment horizontal="center"/>
    </xf>
    <xf numFmtId="189" fontId="37" fillId="37" borderId="37" xfId="0" applyNumberFormat="1" applyFont="1" applyFill="1" applyBorder="1" applyAlignment="1">
      <alignment horizontal="center"/>
    </xf>
    <xf numFmtId="189" fontId="36" fillId="37" borderId="37" xfId="0" applyNumberFormat="1" applyFont="1" applyFill="1" applyBorder="1" applyAlignment="1">
      <alignment horizontal="center"/>
    </xf>
    <xf numFmtId="0" fontId="36" fillId="37" borderId="25" xfId="0" applyNumberFormat="1" applyFont="1" applyFill="1" applyBorder="1" applyAlignment="1">
      <alignment horizontal="left"/>
    </xf>
    <xf numFmtId="189" fontId="36" fillId="34" borderId="20" xfId="0" applyNumberFormat="1" applyFont="1" applyFill="1" applyBorder="1" applyAlignment="1">
      <alignment horizontal="center"/>
    </xf>
    <xf numFmtId="189" fontId="36" fillId="34" borderId="13" xfId="0" applyNumberFormat="1" applyFont="1" applyFill="1" applyBorder="1" applyAlignment="1">
      <alignment horizontal="center"/>
    </xf>
    <xf numFmtId="189" fontId="36" fillId="34" borderId="10" xfId="0" applyNumberFormat="1" applyFont="1" applyFill="1" applyBorder="1" applyAlignment="1">
      <alignment horizontal="center"/>
    </xf>
    <xf numFmtId="0" fontId="37" fillId="37" borderId="25" xfId="0" applyNumberFormat="1" applyFont="1" applyFill="1" applyBorder="1" applyAlignment="1">
      <alignment horizontal="left"/>
    </xf>
    <xf numFmtId="189" fontId="37" fillId="34" borderId="20" xfId="0" applyNumberFormat="1" applyFont="1" applyFill="1" applyBorder="1" applyAlignment="1">
      <alignment horizontal="center"/>
    </xf>
    <xf numFmtId="189" fontId="37" fillId="34" borderId="13" xfId="0" applyNumberFormat="1" applyFont="1" applyFill="1" applyBorder="1" applyAlignment="1">
      <alignment horizontal="center"/>
    </xf>
    <xf numFmtId="189" fontId="37" fillId="37" borderId="39" xfId="0" applyNumberFormat="1" applyFont="1" applyFill="1" applyBorder="1" applyAlignment="1">
      <alignment horizontal="center"/>
    </xf>
    <xf numFmtId="0" fontId="92" fillId="34" borderId="12" xfId="0" applyNumberFormat="1" applyFont="1" applyFill="1" applyBorder="1" applyAlignment="1">
      <alignment horizontal="center"/>
    </xf>
    <xf numFmtId="0" fontId="92" fillId="34" borderId="13" xfId="0" applyNumberFormat="1" applyFont="1" applyFill="1" applyBorder="1" applyAlignment="1">
      <alignment horizontal="center"/>
    </xf>
    <xf numFmtId="189" fontId="90" fillId="37" borderId="11" xfId="0" applyNumberFormat="1" applyFont="1" applyFill="1" applyBorder="1" applyAlignment="1">
      <alignment horizontal="center"/>
    </xf>
    <xf numFmtId="189" fontId="90" fillId="37" borderId="50" xfId="0" applyNumberFormat="1" applyFont="1" applyFill="1" applyBorder="1" applyAlignment="1">
      <alignment horizontal="center"/>
    </xf>
    <xf numFmtId="189" fontId="90" fillId="37" borderId="47" xfId="0" applyNumberFormat="1" applyFont="1" applyFill="1" applyBorder="1" applyAlignment="1">
      <alignment horizontal="center"/>
    </xf>
    <xf numFmtId="189" fontId="90" fillId="37" borderId="14" xfId="0" applyNumberFormat="1" applyFont="1" applyFill="1" applyBorder="1" applyAlignment="1">
      <alignment horizontal="center"/>
    </xf>
    <xf numFmtId="189" fontId="90" fillId="37" borderId="51" xfId="0" applyNumberFormat="1" applyFont="1" applyFill="1" applyBorder="1" applyAlignment="1">
      <alignment horizontal="center"/>
    </xf>
    <xf numFmtId="189" fontId="90" fillId="37" borderId="15" xfId="0" applyNumberFormat="1" applyFont="1" applyFill="1" applyBorder="1" applyAlignment="1">
      <alignment horizontal="center"/>
    </xf>
    <xf numFmtId="189" fontId="90" fillId="37" borderId="16" xfId="0" applyNumberFormat="1" applyFont="1" applyFill="1" applyBorder="1" applyAlignment="1">
      <alignment horizontal="center"/>
    </xf>
    <xf numFmtId="189" fontId="90" fillId="37" borderId="52" xfId="0" applyNumberFormat="1" applyFont="1" applyFill="1" applyBorder="1" applyAlignment="1">
      <alignment horizontal="center"/>
    </xf>
    <xf numFmtId="189" fontId="90" fillId="37" borderId="18" xfId="0" applyNumberFormat="1" applyFont="1" applyFill="1" applyBorder="1" applyAlignment="1">
      <alignment horizontal="center"/>
    </xf>
    <xf numFmtId="0" fontId="91" fillId="37" borderId="28" xfId="0" applyNumberFormat="1" applyFont="1" applyFill="1" applyBorder="1" applyAlignment="1">
      <alignment horizontal="left"/>
    </xf>
    <xf numFmtId="189" fontId="91" fillId="37" borderId="0" xfId="0" applyNumberFormat="1" applyFont="1" applyFill="1" applyBorder="1" applyAlignment="1">
      <alignment horizontal="left"/>
    </xf>
    <xf numFmtId="189" fontId="91" fillId="37" borderId="44" xfId="0" applyNumberFormat="1" applyFont="1" applyFill="1" applyBorder="1" applyAlignment="1">
      <alignment horizontal="left"/>
    </xf>
    <xf numFmtId="189" fontId="91" fillId="37" borderId="15" xfId="0" applyNumberFormat="1" applyFont="1" applyFill="1" applyBorder="1" applyAlignment="1">
      <alignment horizontal="center"/>
    </xf>
    <xf numFmtId="0" fontId="91" fillId="37" borderId="25" xfId="0" applyNumberFormat="1" applyFont="1" applyFill="1" applyBorder="1" applyAlignment="1">
      <alignment horizontal="left"/>
    </xf>
    <xf numFmtId="189" fontId="91" fillId="37" borderId="11" xfId="0" applyNumberFormat="1" applyFont="1" applyFill="1" applyBorder="1" applyAlignment="1">
      <alignment horizontal="center"/>
    </xf>
    <xf numFmtId="189" fontId="91" fillId="37" borderId="50" xfId="0" applyNumberFormat="1" applyFont="1" applyFill="1" applyBorder="1" applyAlignment="1">
      <alignment horizontal="center"/>
    </xf>
    <xf numFmtId="189" fontId="91" fillId="37" borderId="47" xfId="0" applyNumberFormat="1" applyFont="1" applyFill="1" applyBorder="1" applyAlignment="1">
      <alignment horizontal="center"/>
    </xf>
    <xf numFmtId="189" fontId="91" fillId="37" borderId="14" xfId="0" applyNumberFormat="1" applyFont="1" applyFill="1" applyBorder="1" applyAlignment="1">
      <alignment horizontal="center"/>
    </xf>
    <xf numFmtId="189" fontId="91" fillId="37" borderId="51" xfId="0" applyNumberFormat="1" applyFont="1" applyFill="1" applyBorder="1" applyAlignment="1">
      <alignment horizontal="center"/>
    </xf>
    <xf numFmtId="189" fontId="91" fillId="37" borderId="28" xfId="0" applyNumberFormat="1" applyFont="1" applyFill="1" applyBorder="1" applyAlignment="1">
      <alignment horizontal="center"/>
    </xf>
    <xf numFmtId="189" fontId="91" fillId="37" borderId="52" xfId="0" applyNumberFormat="1" applyFont="1" applyFill="1" applyBorder="1" applyAlignment="1">
      <alignment horizontal="center"/>
    </xf>
    <xf numFmtId="189" fontId="90" fillId="37" borderId="53" xfId="0" applyNumberFormat="1" applyFont="1" applyFill="1" applyBorder="1" applyAlignment="1">
      <alignment horizontal="center"/>
    </xf>
    <xf numFmtId="189" fontId="90" fillId="37" borderId="19" xfId="0" applyNumberFormat="1" applyFont="1" applyFill="1" applyBorder="1" applyAlignment="1">
      <alignment horizontal="center"/>
    </xf>
    <xf numFmtId="0" fontId="90" fillId="37" borderId="19" xfId="0" applyNumberFormat="1" applyFont="1" applyFill="1" applyBorder="1" applyAlignment="1">
      <alignment horizontal="left"/>
    </xf>
    <xf numFmtId="2" fontId="90" fillId="37" borderId="54" xfId="0" applyNumberFormat="1" applyFont="1" applyFill="1" applyBorder="1" applyAlignment="1">
      <alignment horizontal="center"/>
    </xf>
    <xf numFmtId="189" fontId="90" fillId="37" borderId="24" xfId="0" applyNumberFormat="1" applyFont="1" applyFill="1" applyBorder="1" applyAlignment="1">
      <alignment horizontal="center"/>
    </xf>
    <xf numFmtId="189" fontId="90" fillId="37" borderId="33" xfId="0" applyNumberFormat="1" applyFont="1" applyFill="1" applyBorder="1" applyAlignment="1">
      <alignment horizontal="center"/>
    </xf>
    <xf numFmtId="189" fontId="90" fillId="37" borderId="42" xfId="0" applyNumberFormat="1" applyFont="1" applyFill="1" applyBorder="1" applyAlignment="1">
      <alignment horizontal="center"/>
    </xf>
    <xf numFmtId="189" fontId="90" fillId="37" borderId="34" xfId="0" applyNumberFormat="1" applyFont="1" applyFill="1" applyBorder="1" applyAlignment="1">
      <alignment horizontal="center"/>
    </xf>
    <xf numFmtId="189" fontId="90" fillId="37" borderId="40" xfId="0" applyNumberFormat="1" applyFont="1" applyFill="1" applyBorder="1" applyAlignment="1">
      <alignment horizontal="center"/>
    </xf>
    <xf numFmtId="0" fontId="97" fillId="37" borderId="14" xfId="0" applyNumberFormat="1" applyFont="1" applyFill="1" applyBorder="1" applyAlignment="1">
      <alignment horizontal="left"/>
    </xf>
    <xf numFmtId="189" fontId="97" fillId="37" borderId="36" xfId="0" applyNumberFormat="1" applyFont="1" applyFill="1" applyBorder="1" applyAlignment="1">
      <alignment horizontal="center"/>
    </xf>
    <xf numFmtId="189" fontId="97" fillId="37" borderId="40" xfId="0" applyNumberFormat="1" applyFont="1" applyFill="1" applyBorder="1" applyAlignment="1">
      <alignment horizontal="center"/>
    </xf>
    <xf numFmtId="189" fontId="97" fillId="37" borderId="37" xfId="0" applyNumberFormat="1" applyFont="1" applyFill="1" applyBorder="1" applyAlignment="1">
      <alignment horizontal="center"/>
    </xf>
    <xf numFmtId="189" fontId="90" fillId="37" borderId="38" xfId="0" applyNumberFormat="1" applyFont="1" applyFill="1" applyBorder="1" applyAlignment="1">
      <alignment horizontal="center"/>
    </xf>
    <xf numFmtId="189" fontId="90" fillId="37" borderId="43" xfId="0" applyNumberFormat="1" applyFont="1" applyFill="1" applyBorder="1" applyAlignment="1">
      <alignment horizontal="center"/>
    </xf>
    <xf numFmtId="189" fontId="90" fillId="37" borderId="39" xfId="0" applyNumberFormat="1" applyFont="1" applyFill="1" applyBorder="1" applyAlignment="1">
      <alignment horizontal="center"/>
    </xf>
    <xf numFmtId="189" fontId="91" fillId="37" borderId="35" xfId="0" applyNumberFormat="1" applyFont="1" applyFill="1" applyBorder="1" applyAlignment="1">
      <alignment horizontal="center"/>
    </xf>
    <xf numFmtId="189" fontId="91" fillId="37" borderId="42" xfId="0" applyNumberFormat="1" applyFont="1" applyFill="1" applyBorder="1" applyAlignment="1">
      <alignment horizontal="center"/>
    </xf>
    <xf numFmtId="189" fontId="91" fillId="37" borderId="34" xfId="0" applyNumberFormat="1" applyFont="1" applyFill="1" applyBorder="1" applyAlignment="1">
      <alignment horizontal="center"/>
    </xf>
    <xf numFmtId="0" fontId="99" fillId="37" borderId="14" xfId="0" applyNumberFormat="1" applyFont="1" applyFill="1" applyBorder="1" applyAlignment="1">
      <alignment horizontal="left"/>
    </xf>
    <xf numFmtId="189" fontId="99" fillId="37" borderId="36" xfId="0" applyNumberFormat="1" applyFont="1" applyFill="1" applyBorder="1" applyAlignment="1">
      <alignment horizontal="center"/>
    </xf>
    <xf numFmtId="189" fontId="99" fillId="37" borderId="40" xfId="0" applyNumberFormat="1" applyFont="1" applyFill="1" applyBorder="1" applyAlignment="1">
      <alignment horizontal="center"/>
    </xf>
    <xf numFmtId="189" fontId="99" fillId="37" borderId="37" xfId="0" applyNumberFormat="1" applyFont="1" applyFill="1" applyBorder="1" applyAlignment="1">
      <alignment horizontal="center"/>
    </xf>
    <xf numFmtId="189" fontId="91" fillId="37" borderId="36" xfId="0" applyNumberFormat="1" applyFont="1" applyFill="1" applyBorder="1" applyAlignment="1">
      <alignment horizontal="center"/>
    </xf>
    <xf numFmtId="189" fontId="91" fillId="37" borderId="40" xfId="0" applyNumberFormat="1" applyFont="1" applyFill="1" applyBorder="1" applyAlignment="1">
      <alignment horizontal="center"/>
    </xf>
    <xf numFmtId="189" fontId="91" fillId="37" borderId="37" xfId="0" applyNumberFormat="1" applyFont="1" applyFill="1" applyBorder="1" applyAlignment="1">
      <alignment horizontal="center"/>
    </xf>
    <xf numFmtId="189" fontId="91" fillId="37" borderId="41" xfId="0" applyNumberFormat="1" applyFont="1" applyFill="1" applyBorder="1" applyAlignment="1">
      <alignment horizontal="center"/>
    </xf>
    <xf numFmtId="189" fontId="91" fillId="37" borderId="43" xfId="0" applyNumberFormat="1" applyFont="1" applyFill="1" applyBorder="1" applyAlignment="1">
      <alignment horizontal="center"/>
    </xf>
    <xf numFmtId="189" fontId="90" fillId="37" borderId="44" xfId="0" applyNumberFormat="1" applyFont="1" applyFill="1" applyBorder="1" applyAlignment="1">
      <alignment horizontal="center"/>
    </xf>
    <xf numFmtId="189" fontId="90" fillId="37" borderId="49" xfId="0" applyNumberFormat="1" applyFont="1" applyFill="1" applyBorder="1" applyAlignment="1">
      <alignment horizontal="center"/>
    </xf>
    <xf numFmtId="189" fontId="90" fillId="37" borderId="35" xfId="0" applyNumberFormat="1" applyFont="1" applyFill="1" applyBorder="1" applyAlignment="1">
      <alignment horizontal="center"/>
    </xf>
    <xf numFmtId="189" fontId="97" fillId="37" borderId="15" xfId="0" applyNumberFormat="1" applyFont="1" applyFill="1" applyBorder="1" applyAlignment="1">
      <alignment horizontal="center"/>
    </xf>
    <xf numFmtId="189" fontId="90" fillId="37" borderId="48" xfId="0" applyNumberFormat="1" applyFont="1" applyFill="1" applyBorder="1" applyAlignment="1">
      <alignment horizontal="center"/>
    </xf>
    <xf numFmtId="189" fontId="99" fillId="37" borderId="15" xfId="0" applyNumberFormat="1" applyFont="1" applyFill="1" applyBorder="1" applyAlignment="1">
      <alignment horizontal="center"/>
    </xf>
    <xf numFmtId="189" fontId="91" fillId="37" borderId="38" xfId="0" applyNumberFormat="1" applyFont="1" applyFill="1" applyBorder="1" applyAlignment="1">
      <alignment horizontal="center"/>
    </xf>
    <xf numFmtId="0" fontId="97" fillId="37" borderId="25" xfId="0" applyNumberFormat="1" applyFont="1" applyFill="1" applyBorder="1" applyAlignment="1">
      <alignment horizontal="left"/>
    </xf>
    <xf numFmtId="189" fontId="97" fillId="37" borderId="11" xfId="0" applyNumberFormat="1" applyFont="1" applyFill="1" applyBorder="1" applyAlignment="1">
      <alignment horizontal="center"/>
    </xf>
    <xf numFmtId="189" fontId="97" fillId="37" borderId="50" xfId="0" applyNumberFormat="1" applyFont="1" applyFill="1" applyBorder="1" applyAlignment="1">
      <alignment horizontal="center"/>
    </xf>
    <xf numFmtId="189" fontId="97" fillId="37" borderId="47" xfId="0" applyNumberFormat="1" applyFont="1" applyFill="1" applyBorder="1" applyAlignment="1">
      <alignment horizontal="center"/>
    </xf>
    <xf numFmtId="0" fontId="99" fillId="37" borderId="25" xfId="0" applyNumberFormat="1" applyFont="1" applyFill="1" applyBorder="1" applyAlignment="1">
      <alignment horizontal="left"/>
    </xf>
    <xf numFmtId="189" fontId="99" fillId="37" borderId="11" xfId="0" applyNumberFormat="1" applyFont="1" applyFill="1" applyBorder="1" applyAlignment="1">
      <alignment horizontal="center"/>
    </xf>
    <xf numFmtId="189" fontId="99" fillId="37" borderId="50" xfId="0" applyNumberFormat="1" applyFont="1" applyFill="1" applyBorder="1" applyAlignment="1">
      <alignment horizontal="center"/>
    </xf>
    <xf numFmtId="189" fontId="99" fillId="37" borderId="47" xfId="0" applyNumberFormat="1" applyFont="1" applyFill="1" applyBorder="1" applyAlignment="1">
      <alignment horizontal="center"/>
    </xf>
    <xf numFmtId="189" fontId="90" fillId="37" borderId="55" xfId="0" applyNumberFormat="1" applyFont="1" applyFill="1" applyBorder="1" applyAlignment="1">
      <alignment horizontal="center"/>
    </xf>
    <xf numFmtId="189" fontId="10" fillId="37" borderId="11" xfId="0" applyNumberFormat="1" applyFont="1" applyFill="1" applyBorder="1" applyAlignment="1">
      <alignment horizontal="center"/>
    </xf>
    <xf numFmtId="189" fontId="10" fillId="37" borderId="50" xfId="0" applyNumberFormat="1" applyFont="1" applyFill="1" applyBorder="1" applyAlignment="1">
      <alignment horizontal="center"/>
    </xf>
    <xf numFmtId="189" fontId="10" fillId="37" borderId="14" xfId="0" applyNumberFormat="1" applyFont="1" applyFill="1" applyBorder="1" applyAlignment="1">
      <alignment horizontal="center"/>
    </xf>
    <xf numFmtId="189" fontId="10" fillId="37" borderId="51" xfId="0" applyNumberFormat="1" applyFont="1" applyFill="1" applyBorder="1" applyAlignment="1">
      <alignment horizontal="center"/>
    </xf>
    <xf numFmtId="189" fontId="10" fillId="37" borderId="16" xfId="0" applyNumberFormat="1" applyFont="1" applyFill="1" applyBorder="1" applyAlignment="1">
      <alignment horizontal="center"/>
    </xf>
    <xf numFmtId="189" fontId="10" fillId="37" borderId="52" xfId="0" applyNumberFormat="1" applyFont="1" applyFill="1" applyBorder="1" applyAlignment="1">
      <alignment horizontal="center"/>
    </xf>
    <xf numFmtId="189" fontId="5" fillId="37" borderId="0" xfId="0" applyNumberFormat="1" applyFont="1" applyFill="1" applyBorder="1" applyAlignment="1">
      <alignment horizontal="left"/>
    </xf>
    <xf numFmtId="189" fontId="5" fillId="37" borderId="11" xfId="0" applyNumberFormat="1" applyFont="1" applyFill="1" applyBorder="1" applyAlignment="1">
      <alignment horizontal="center"/>
    </xf>
    <xf numFmtId="189" fontId="5" fillId="37" borderId="50" xfId="0" applyNumberFormat="1" applyFont="1" applyFill="1" applyBorder="1" applyAlignment="1">
      <alignment horizontal="center"/>
    </xf>
    <xf numFmtId="189" fontId="5" fillId="37" borderId="14" xfId="0" applyNumberFormat="1" applyFont="1" applyFill="1" applyBorder="1" applyAlignment="1">
      <alignment horizontal="center"/>
    </xf>
    <xf numFmtId="189" fontId="5" fillId="37" borderId="51" xfId="0" applyNumberFormat="1" applyFont="1" applyFill="1" applyBorder="1" applyAlignment="1">
      <alignment horizontal="center"/>
    </xf>
    <xf numFmtId="189" fontId="5" fillId="37" borderId="28" xfId="0" applyNumberFormat="1" applyFont="1" applyFill="1" applyBorder="1" applyAlignment="1">
      <alignment horizontal="center"/>
    </xf>
    <xf numFmtId="189" fontId="5" fillId="37" borderId="52" xfId="0" applyNumberFormat="1" applyFont="1" applyFill="1" applyBorder="1" applyAlignment="1">
      <alignment horizontal="center"/>
    </xf>
    <xf numFmtId="189" fontId="10" fillId="37" borderId="53" xfId="0" applyNumberFormat="1" applyFont="1" applyFill="1" applyBorder="1" applyAlignment="1">
      <alignment horizontal="center"/>
    </xf>
    <xf numFmtId="189" fontId="5" fillId="37" borderId="38" xfId="0" applyNumberFormat="1" applyFont="1" applyFill="1" applyBorder="1" applyAlignment="1">
      <alignment horizontal="center"/>
    </xf>
    <xf numFmtId="189" fontId="16" fillId="37" borderId="36" xfId="0" applyNumberFormat="1" applyFont="1" applyFill="1" applyBorder="1" applyAlignment="1">
      <alignment horizontal="center"/>
    </xf>
    <xf numFmtId="189" fontId="10" fillId="37" borderId="55" xfId="0" applyNumberFormat="1" applyFont="1" applyFill="1" applyBorder="1" applyAlignment="1">
      <alignment horizontal="center"/>
    </xf>
    <xf numFmtId="0" fontId="10" fillId="37" borderId="19" xfId="0" applyNumberFormat="1" applyFont="1" applyFill="1" applyBorder="1" applyAlignment="1">
      <alignment horizontal="left"/>
    </xf>
    <xf numFmtId="2" fontId="10" fillId="37" borderId="54" xfId="0" applyNumberFormat="1" applyFont="1" applyFill="1" applyBorder="1" applyAlignment="1">
      <alignment horizontal="center"/>
    </xf>
    <xf numFmtId="189" fontId="10" fillId="37" borderId="24" xfId="0" applyNumberFormat="1" applyFont="1" applyFill="1" applyBorder="1" applyAlignment="1">
      <alignment horizontal="center"/>
    </xf>
    <xf numFmtId="189" fontId="36" fillId="37" borderId="36" xfId="0" applyNumberFormat="1" applyFont="1" applyFill="1" applyBorder="1" applyAlignment="1">
      <alignment horizontal="center"/>
    </xf>
    <xf numFmtId="189" fontId="36" fillId="37" borderId="40" xfId="0" applyNumberFormat="1" applyFont="1" applyFill="1" applyBorder="1" applyAlignment="1">
      <alignment horizontal="center"/>
    </xf>
    <xf numFmtId="189" fontId="37" fillId="37" borderId="36" xfId="0" applyNumberFormat="1" applyFont="1" applyFill="1" applyBorder="1" applyAlignment="1">
      <alignment horizontal="center"/>
    </xf>
    <xf numFmtId="189" fontId="37" fillId="37" borderId="40" xfId="0" applyNumberFormat="1" applyFont="1" applyFill="1" applyBorder="1" applyAlignment="1">
      <alignment horizontal="center"/>
    </xf>
    <xf numFmtId="189" fontId="36" fillId="37" borderId="14" xfId="0" applyNumberFormat="1" applyFont="1" applyFill="1" applyBorder="1" applyAlignment="1">
      <alignment horizontal="center"/>
    </xf>
    <xf numFmtId="189" fontId="36" fillId="37" borderId="51" xfId="0" applyNumberFormat="1" applyFont="1" applyFill="1" applyBorder="1" applyAlignment="1">
      <alignment horizontal="center"/>
    </xf>
    <xf numFmtId="189" fontId="37" fillId="37" borderId="14" xfId="0" applyNumberFormat="1" applyFont="1" applyFill="1" applyBorder="1" applyAlignment="1">
      <alignment horizontal="center"/>
    </xf>
    <xf numFmtId="189" fontId="37" fillId="37" borderId="51" xfId="0" applyNumberFormat="1" applyFont="1" applyFill="1" applyBorder="1" applyAlignment="1">
      <alignment horizontal="center"/>
    </xf>
    <xf numFmtId="189" fontId="38" fillId="37" borderId="36" xfId="0" applyNumberFormat="1" applyFont="1" applyFill="1" applyBorder="1" applyAlignment="1">
      <alignment horizontal="center"/>
    </xf>
    <xf numFmtId="189" fontId="38" fillId="37" borderId="37" xfId="0" applyNumberFormat="1" applyFont="1" applyFill="1" applyBorder="1" applyAlignment="1">
      <alignment horizontal="center"/>
    </xf>
    <xf numFmtId="189" fontId="37" fillId="37" borderId="38" xfId="0" applyNumberFormat="1" applyFont="1" applyFill="1" applyBorder="1" applyAlignment="1">
      <alignment horizontal="center"/>
    </xf>
    <xf numFmtId="189" fontId="37" fillId="37" borderId="43" xfId="0" applyNumberFormat="1" applyFont="1" applyFill="1" applyBorder="1" applyAlignment="1">
      <alignment horizontal="center"/>
    </xf>
    <xf numFmtId="0" fontId="100" fillId="48" borderId="56" xfId="0" applyFont="1" applyFill="1" applyBorder="1" applyAlignment="1">
      <alignment/>
    </xf>
    <xf numFmtId="0" fontId="91" fillId="48" borderId="57" xfId="0" applyFont="1" applyFill="1" applyBorder="1" applyAlignment="1">
      <alignment horizontal="center"/>
    </xf>
    <xf numFmtId="189" fontId="23" fillId="37" borderId="36" xfId="0" applyNumberFormat="1" applyFont="1" applyFill="1" applyBorder="1" applyAlignment="1">
      <alignment horizontal="center"/>
    </xf>
    <xf numFmtId="189" fontId="23" fillId="37" borderId="37" xfId="0" applyNumberFormat="1" applyFont="1" applyFill="1" applyBorder="1" applyAlignment="1">
      <alignment horizontal="center"/>
    </xf>
    <xf numFmtId="0" fontId="92" fillId="52" borderId="58" xfId="0" applyNumberFormat="1" applyFont="1" applyFill="1" applyBorder="1" applyAlignment="1">
      <alignment horizontal="center"/>
    </xf>
    <xf numFmtId="0" fontId="92" fillId="52" borderId="59" xfId="0" applyNumberFormat="1" applyFont="1" applyFill="1" applyBorder="1" applyAlignment="1">
      <alignment horizontal="center"/>
    </xf>
    <xf numFmtId="0" fontId="92" fillId="52" borderId="60" xfId="0" applyNumberFormat="1" applyFont="1" applyFill="1" applyBorder="1" applyAlignment="1">
      <alignment horizontal="center"/>
    </xf>
    <xf numFmtId="0" fontId="92" fillId="52" borderId="49" xfId="0" applyNumberFormat="1" applyFont="1" applyFill="1" applyBorder="1" applyAlignment="1">
      <alignment horizontal="center"/>
    </xf>
    <xf numFmtId="189" fontId="37" fillId="37" borderId="35" xfId="0" applyNumberFormat="1" applyFont="1" applyFill="1" applyBorder="1" applyAlignment="1">
      <alignment horizontal="center"/>
    </xf>
    <xf numFmtId="189" fontId="37" fillId="37" borderId="42" xfId="0" applyNumberFormat="1" applyFont="1" applyFill="1" applyBorder="1" applyAlignment="1">
      <alignment horizontal="center"/>
    </xf>
    <xf numFmtId="189" fontId="37" fillId="37" borderId="47" xfId="0" applyNumberFormat="1" applyFont="1" applyFill="1" applyBorder="1" applyAlignment="1">
      <alignment horizontal="center"/>
    </xf>
    <xf numFmtId="189" fontId="36" fillId="37" borderId="35" xfId="0" applyNumberFormat="1" applyFont="1" applyFill="1" applyBorder="1" applyAlignment="1">
      <alignment horizontal="center"/>
    </xf>
    <xf numFmtId="189" fontId="36" fillId="37" borderId="42" xfId="0" applyNumberFormat="1" applyFont="1" applyFill="1" applyBorder="1" applyAlignment="1">
      <alignment horizontal="center"/>
    </xf>
    <xf numFmtId="189" fontId="36" fillId="37" borderId="47" xfId="0" applyNumberFormat="1" applyFont="1" applyFill="1" applyBorder="1" applyAlignment="1">
      <alignment horizontal="center"/>
    </xf>
    <xf numFmtId="189" fontId="37" fillId="37" borderId="16" xfId="0" applyNumberFormat="1" applyFont="1" applyFill="1" applyBorder="1" applyAlignment="1">
      <alignment horizontal="center"/>
    </xf>
    <xf numFmtId="189" fontId="37" fillId="37" borderId="52" xfId="0" applyNumberFormat="1" applyFont="1" applyFill="1" applyBorder="1" applyAlignment="1">
      <alignment horizontal="center"/>
    </xf>
    <xf numFmtId="0" fontId="39" fillId="37" borderId="14" xfId="0" applyNumberFormat="1" applyFont="1" applyFill="1" applyBorder="1" applyAlignment="1">
      <alignment horizontal="left"/>
    </xf>
    <xf numFmtId="189" fontId="39" fillId="37" borderId="36" xfId="0" applyNumberFormat="1" applyFont="1" applyFill="1" applyBorder="1" applyAlignment="1">
      <alignment horizontal="center"/>
    </xf>
    <xf numFmtId="0" fontId="101" fillId="37" borderId="14" xfId="0" applyNumberFormat="1" applyFont="1" applyFill="1" applyBorder="1" applyAlignment="1">
      <alignment horizontal="left"/>
    </xf>
    <xf numFmtId="189" fontId="101" fillId="37" borderId="36" xfId="0" applyNumberFormat="1" applyFont="1" applyFill="1" applyBorder="1" applyAlignment="1">
      <alignment horizontal="center"/>
    </xf>
    <xf numFmtId="189" fontId="101" fillId="37" borderId="40" xfId="0" applyNumberFormat="1" applyFont="1" applyFill="1" applyBorder="1" applyAlignment="1">
      <alignment horizontal="center"/>
    </xf>
    <xf numFmtId="189" fontId="101" fillId="37" borderId="37" xfId="0" applyNumberFormat="1" applyFont="1" applyFill="1" applyBorder="1" applyAlignment="1">
      <alignment horizontal="center"/>
    </xf>
    <xf numFmtId="0" fontId="97" fillId="37" borderId="28" xfId="0" applyNumberFormat="1" applyFont="1" applyFill="1" applyBorder="1" applyAlignment="1">
      <alignment horizontal="left"/>
    </xf>
    <xf numFmtId="189" fontId="97" fillId="37" borderId="38" xfId="0" applyNumberFormat="1" applyFont="1" applyFill="1" applyBorder="1" applyAlignment="1">
      <alignment horizontal="center"/>
    </xf>
    <xf numFmtId="189" fontId="97" fillId="37" borderId="43" xfId="0" applyNumberFormat="1" applyFont="1" applyFill="1" applyBorder="1" applyAlignment="1">
      <alignment horizontal="center"/>
    </xf>
    <xf numFmtId="189" fontId="97" fillId="37" borderId="39" xfId="0" applyNumberFormat="1" applyFont="1" applyFill="1" applyBorder="1" applyAlignment="1">
      <alignment horizontal="center"/>
    </xf>
    <xf numFmtId="0" fontId="102" fillId="50" borderId="57" xfId="0" applyFont="1" applyFill="1" applyBorder="1" applyAlignment="1">
      <alignment/>
    </xf>
    <xf numFmtId="0" fontId="100" fillId="51" borderId="29" xfId="0" applyFont="1" applyFill="1" applyBorder="1" applyAlignment="1">
      <alignment/>
    </xf>
    <xf numFmtId="0" fontId="103" fillId="50" borderId="57" xfId="0" applyFont="1" applyFill="1" applyBorder="1" applyAlignment="1">
      <alignment horizontal="center"/>
    </xf>
    <xf numFmtId="0" fontId="91" fillId="51" borderId="29" xfId="0" applyFont="1" applyFill="1" applyBorder="1" applyAlignment="1">
      <alignment horizontal="center"/>
    </xf>
    <xf numFmtId="0" fontId="100" fillId="42" borderId="16" xfId="0" applyFont="1" applyFill="1" applyBorder="1" applyAlignment="1">
      <alignment/>
    </xf>
    <xf numFmtId="0" fontId="91" fillId="42" borderId="29" xfId="0" applyFont="1" applyFill="1" applyBorder="1" applyAlignment="1">
      <alignment horizontal="center"/>
    </xf>
    <xf numFmtId="0" fontId="92" fillId="48" borderId="23" xfId="0" applyNumberFormat="1" applyFont="1" applyFill="1" applyBorder="1" applyAlignment="1">
      <alignment horizontal="center"/>
    </xf>
    <xf numFmtId="0" fontId="92" fillId="48" borderId="19" xfId="0" applyNumberFormat="1" applyFont="1" applyFill="1" applyBorder="1" applyAlignment="1">
      <alignment horizontal="center"/>
    </xf>
    <xf numFmtId="0" fontId="92" fillId="48" borderId="24" xfId="0" applyNumberFormat="1" applyFont="1" applyFill="1" applyBorder="1" applyAlignment="1">
      <alignment horizontal="center"/>
    </xf>
    <xf numFmtId="0" fontId="93" fillId="48" borderId="23" xfId="0" applyNumberFormat="1" applyFont="1" applyFill="1" applyBorder="1" applyAlignment="1">
      <alignment horizontal="center"/>
    </xf>
    <xf numFmtId="0" fontId="90" fillId="48" borderId="23" xfId="0" applyNumberFormat="1" applyFont="1" applyFill="1" applyBorder="1" applyAlignment="1">
      <alignment horizontal="center"/>
    </xf>
    <xf numFmtId="0" fontId="93" fillId="48" borderId="19" xfId="0" applyNumberFormat="1" applyFont="1" applyFill="1" applyBorder="1" applyAlignment="1" quotePrefix="1">
      <alignment horizontal="center"/>
    </xf>
    <xf numFmtId="189" fontId="92" fillId="53" borderId="61" xfId="0" applyNumberFormat="1" applyFont="1" applyFill="1" applyBorder="1" applyAlignment="1">
      <alignment horizontal="center" vertical="center"/>
    </xf>
    <xf numFmtId="189" fontId="92" fillId="53" borderId="62" xfId="0" applyNumberFormat="1" applyFont="1" applyFill="1" applyBorder="1" applyAlignment="1">
      <alignment horizontal="center" vertical="center"/>
    </xf>
    <xf numFmtId="0" fontId="92" fillId="48" borderId="22" xfId="0" applyNumberFormat="1" applyFont="1" applyFill="1" applyBorder="1" applyAlignment="1">
      <alignment horizontal="center"/>
    </xf>
    <xf numFmtId="189" fontId="92" fillId="54" borderId="62" xfId="0" applyNumberFormat="1" applyFont="1" applyFill="1" applyBorder="1" applyAlignment="1">
      <alignment horizontal="center" vertical="center"/>
    </xf>
    <xf numFmtId="189" fontId="92" fillId="54" borderId="63" xfId="0" applyNumberFormat="1" applyFont="1" applyFill="1" applyBorder="1" applyAlignment="1">
      <alignment horizontal="center" vertical="center"/>
    </xf>
    <xf numFmtId="0" fontId="93" fillId="48" borderId="22" xfId="0" applyNumberFormat="1" applyFont="1" applyFill="1" applyBorder="1" applyAlignment="1">
      <alignment horizontal="center"/>
    </xf>
    <xf numFmtId="0" fontId="91" fillId="33" borderId="0" xfId="0" applyFont="1" applyFill="1" applyBorder="1" applyAlignment="1">
      <alignment/>
    </xf>
    <xf numFmtId="189" fontId="97" fillId="37" borderId="14" xfId="0" applyNumberFormat="1" applyFont="1" applyFill="1" applyBorder="1" applyAlignment="1">
      <alignment horizontal="center"/>
    </xf>
    <xf numFmtId="189" fontId="97" fillId="37" borderId="51" xfId="0" applyNumberFormat="1" applyFont="1" applyFill="1" applyBorder="1" applyAlignment="1">
      <alignment horizontal="center"/>
    </xf>
    <xf numFmtId="189" fontId="99" fillId="37" borderId="14" xfId="0" applyNumberFormat="1" applyFont="1" applyFill="1" applyBorder="1" applyAlignment="1">
      <alignment horizontal="center"/>
    </xf>
    <xf numFmtId="189" fontId="99" fillId="37" borderId="51" xfId="0" applyNumberFormat="1" applyFont="1" applyFill="1" applyBorder="1" applyAlignment="1">
      <alignment horizontal="center"/>
    </xf>
    <xf numFmtId="0" fontId="102" fillId="49" borderId="57" xfId="0" applyFont="1" applyFill="1" applyBorder="1" applyAlignment="1">
      <alignment/>
    </xf>
    <xf numFmtId="0" fontId="100" fillId="39" borderId="29" xfId="0" applyFont="1" applyFill="1" applyBorder="1" applyAlignment="1">
      <alignment/>
    </xf>
    <xf numFmtId="0" fontId="100" fillId="15" borderId="64" xfId="0" applyFont="1" applyFill="1" applyBorder="1" applyAlignment="1">
      <alignment/>
    </xf>
    <xf numFmtId="0" fontId="103" fillId="49" borderId="57" xfId="0" applyFont="1" applyFill="1" applyBorder="1" applyAlignment="1">
      <alignment horizontal="center"/>
    </xf>
    <xf numFmtId="0" fontId="91" fillId="39" borderId="29" xfId="0" applyFont="1" applyFill="1" applyBorder="1" applyAlignment="1">
      <alignment horizontal="center"/>
    </xf>
    <xf numFmtId="0" fontId="91" fillId="15" borderId="64" xfId="0" applyFont="1" applyFill="1" applyBorder="1" applyAlignment="1">
      <alignment horizontal="center"/>
    </xf>
    <xf numFmtId="0" fontId="98" fillId="50" borderId="23" xfId="0" applyNumberFormat="1" applyFont="1" applyFill="1" applyBorder="1" applyAlignment="1">
      <alignment horizontal="center"/>
    </xf>
    <xf numFmtId="0" fontId="98" fillId="50" borderId="19" xfId="0" applyNumberFormat="1" applyFont="1" applyFill="1" applyBorder="1" applyAlignment="1">
      <alignment horizontal="center"/>
    </xf>
    <xf numFmtId="0" fontId="98" fillId="50" borderId="24" xfId="0" applyNumberFormat="1" applyFont="1" applyFill="1" applyBorder="1" applyAlignment="1">
      <alignment horizontal="center"/>
    </xf>
    <xf numFmtId="189" fontId="98" fillId="55" borderId="62" xfId="0" applyNumberFormat="1" applyFont="1" applyFill="1" applyBorder="1" applyAlignment="1">
      <alignment horizontal="center" vertical="center"/>
    </xf>
    <xf numFmtId="189" fontId="98" fillId="55" borderId="61" xfId="0" applyNumberFormat="1" applyFont="1" applyFill="1" applyBorder="1" applyAlignment="1">
      <alignment horizontal="center" vertical="center"/>
    </xf>
    <xf numFmtId="0" fontId="104" fillId="50" borderId="23" xfId="0" applyNumberFormat="1" applyFont="1" applyFill="1" applyBorder="1" applyAlignment="1">
      <alignment horizontal="center"/>
    </xf>
    <xf numFmtId="0" fontId="105" fillId="50" borderId="23" xfId="0" applyNumberFormat="1" applyFont="1" applyFill="1" applyBorder="1" applyAlignment="1">
      <alignment horizontal="center"/>
    </xf>
    <xf numFmtId="0" fontId="104" fillId="50" borderId="19" xfId="0" applyNumberFormat="1" applyFont="1" applyFill="1" applyBorder="1" applyAlignment="1" quotePrefix="1">
      <alignment horizontal="center"/>
    </xf>
    <xf numFmtId="0" fontId="98" fillId="50" borderId="22" xfId="0" applyNumberFormat="1" applyFont="1" applyFill="1" applyBorder="1" applyAlignment="1">
      <alignment horizontal="center"/>
    </xf>
    <xf numFmtId="0" fontId="104" fillId="50" borderId="22" xfId="0" applyNumberFormat="1" applyFont="1" applyFill="1" applyBorder="1" applyAlignment="1">
      <alignment horizontal="center"/>
    </xf>
    <xf numFmtId="1" fontId="104" fillId="50" borderId="19" xfId="0" applyNumberFormat="1" applyFont="1" applyFill="1" applyBorder="1" applyAlignment="1" quotePrefix="1">
      <alignment horizontal="center"/>
    </xf>
    <xf numFmtId="189" fontId="98" fillId="56" borderId="62" xfId="0" applyNumberFormat="1" applyFont="1" applyFill="1" applyBorder="1" applyAlignment="1">
      <alignment horizontal="center" vertical="center"/>
    </xf>
    <xf numFmtId="189" fontId="98" fillId="56" borderId="63" xfId="0" applyNumberFormat="1" applyFont="1" applyFill="1" applyBorder="1" applyAlignment="1">
      <alignment horizontal="center" vertical="center"/>
    </xf>
    <xf numFmtId="189" fontId="92" fillId="57" borderId="62" xfId="0" applyNumberFormat="1" applyFont="1" applyFill="1" applyBorder="1" applyAlignment="1">
      <alignment horizontal="center" vertical="center"/>
    </xf>
    <xf numFmtId="189" fontId="92" fillId="57" borderId="63" xfId="0" applyNumberFormat="1" applyFont="1" applyFill="1" applyBorder="1" applyAlignment="1">
      <alignment horizontal="center" vertical="center"/>
    </xf>
    <xf numFmtId="0" fontId="90" fillId="42" borderId="23" xfId="0" applyNumberFormat="1" applyFont="1" applyFill="1" applyBorder="1" applyAlignment="1">
      <alignment horizontal="center"/>
    </xf>
    <xf numFmtId="0" fontId="92" fillId="42" borderId="23" xfId="0" applyNumberFormat="1" applyFont="1" applyFill="1" applyBorder="1" applyAlignment="1">
      <alignment horizontal="center"/>
    </xf>
    <xf numFmtId="189" fontId="92" fillId="58" borderId="61" xfId="0" applyNumberFormat="1" applyFont="1" applyFill="1" applyBorder="1" applyAlignment="1">
      <alignment horizontal="center" vertical="center"/>
    </xf>
    <xf numFmtId="189" fontId="92" fillId="58" borderId="62" xfId="0" applyNumberFormat="1" applyFont="1" applyFill="1" applyBorder="1" applyAlignment="1">
      <alignment horizontal="center" vertical="center"/>
    </xf>
    <xf numFmtId="189" fontId="37" fillId="37" borderId="33" xfId="0" applyNumberFormat="1" applyFont="1" applyFill="1" applyBorder="1" applyAlignment="1">
      <alignment horizontal="center"/>
    </xf>
    <xf numFmtId="189" fontId="37" fillId="37" borderId="34" xfId="0" applyNumberFormat="1" applyFont="1" applyFill="1" applyBorder="1" applyAlignment="1">
      <alignment horizontal="center"/>
    </xf>
    <xf numFmtId="189" fontId="36" fillId="37" borderId="34" xfId="0" applyNumberFormat="1" applyFont="1" applyFill="1" applyBorder="1" applyAlignment="1">
      <alignment horizontal="center"/>
    </xf>
    <xf numFmtId="0" fontId="40" fillId="37" borderId="14" xfId="0" applyNumberFormat="1" applyFont="1" applyFill="1" applyBorder="1" applyAlignment="1">
      <alignment horizontal="left"/>
    </xf>
    <xf numFmtId="189" fontId="40" fillId="37" borderId="36" xfId="0" applyNumberFormat="1" applyFont="1" applyFill="1" applyBorder="1" applyAlignment="1">
      <alignment horizontal="center"/>
    </xf>
    <xf numFmtId="189" fontId="40" fillId="37" borderId="40" xfId="0" applyNumberFormat="1" applyFont="1" applyFill="1" applyBorder="1" applyAlignment="1">
      <alignment horizontal="center"/>
    </xf>
    <xf numFmtId="189" fontId="40" fillId="37" borderId="15" xfId="0" applyNumberFormat="1" applyFont="1" applyFill="1" applyBorder="1" applyAlignment="1">
      <alignment horizontal="center"/>
    </xf>
    <xf numFmtId="0" fontId="100" fillId="47" borderId="64" xfId="0" applyFont="1" applyFill="1" applyBorder="1" applyAlignment="1">
      <alignment/>
    </xf>
    <xf numFmtId="0" fontId="102" fillId="35" borderId="65" xfId="0" applyFont="1" applyFill="1" applyBorder="1" applyAlignment="1">
      <alignment/>
    </xf>
    <xf numFmtId="0" fontId="100" fillId="46" borderId="66" xfId="0" applyFont="1" applyFill="1" applyBorder="1" applyAlignment="1">
      <alignment/>
    </xf>
    <xf numFmtId="0" fontId="91" fillId="47" borderId="64" xfId="0" applyFont="1" applyFill="1" applyBorder="1" applyAlignment="1">
      <alignment horizontal="center"/>
    </xf>
    <xf numFmtId="0" fontId="103" fillId="35" borderId="65" xfId="0" applyFont="1" applyFill="1" applyBorder="1" applyAlignment="1">
      <alignment horizontal="center"/>
    </xf>
    <xf numFmtId="0" fontId="91" fillId="46" borderId="66" xfId="0" applyFont="1" applyFill="1" applyBorder="1" applyAlignment="1">
      <alignment horizontal="center"/>
    </xf>
    <xf numFmtId="0" fontId="98" fillId="35" borderId="22" xfId="0" applyNumberFormat="1" applyFont="1" applyFill="1" applyBorder="1" applyAlignment="1">
      <alignment horizontal="center"/>
    </xf>
    <xf numFmtId="0" fontId="98" fillId="35" borderId="19" xfId="0" applyNumberFormat="1" applyFont="1" applyFill="1" applyBorder="1" applyAlignment="1">
      <alignment horizontal="center"/>
    </xf>
    <xf numFmtId="0" fontId="98" fillId="35" borderId="24" xfId="0" applyNumberFormat="1" applyFont="1" applyFill="1" applyBorder="1" applyAlignment="1">
      <alignment horizontal="center"/>
    </xf>
    <xf numFmtId="189" fontId="98" fillId="59" borderId="63" xfId="0" applyNumberFormat="1" applyFont="1" applyFill="1" applyBorder="1" applyAlignment="1">
      <alignment horizontal="center" vertical="center"/>
    </xf>
    <xf numFmtId="189" fontId="98" fillId="59" borderId="62" xfId="0" applyNumberFormat="1" applyFont="1" applyFill="1" applyBorder="1" applyAlignment="1">
      <alignment horizontal="center" vertical="center"/>
    </xf>
    <xf numFmtId="0" fontId="93" fillId="35" borderId="22" xfId="0" applyNumberFormat="1" applyFont="1" applyFill="1" applyBorder="1" applyAlignment="1">
      <alignment horizontal="center"/>
    </xf>
    <xf numFmtId="0" fontId="90" fillId="35" borderId="23" xfId="0" applyNumberFormat="1" applyFont="1" applyFill="1" applyBorder="1" applyAlignment="1">
      <alignment horizontal="center"/>
    </xf>
    <xf numFmtId="0" fontId="93" fillId="35" borderId="23" xfId="0" applyNumberFormat="1" applyFont="1" applyFill="1" applyBorder="1" applyAlignment="1">
      <alignment horizontal="center"/>
    </xf>
    <xf numFmtId="0" fontId="104" fillId="35" borderId="19" xfId="0" applyNumberFormat="1" applyFont="1" applyFill="1" applyBorder="1" applyAlignment="1" quotePrefix="1">
      <alignment horizontal="center"/>
    </xf>
    <xf numFmtId="189" fontId="98" fillId="60" borderId="62" xfId="0" applyNumberFormat="1" applyFont="1" applyFill="1" applyBorder="1" applyAlignment="1">
      <alignment horizontal="center" vertical="center"/>
    </xf>
    <xf numFmtId="189" fontId="98" fillId="60" borderId="61" xfId="0" applyNumberFormat="1" applyFont="1" applyFill="1" applyBorder="1" applyAlignment="1">
      <alignment horizontal="center" vertical="center"/>
    </xf>
    <xf numFmtId="0" fontId="104" fillId="35" borderId="23" xfId="0" applyNumberFormat="1" applyFont="1" applyFill="1" applyBorder="1" applyAlignment="1">
      <alignment horizontal="center"/>
    </xf>
    <xf numFmtId="0" fontId="105" fillId="35" borderId="23" xfId="0" applyNumberFormat="1" applyFont="1" applyFill="1" applyBorder="1" applyAlignment="1">
      <alignment horizontal="center"/>
    </xf>
    <xf numFmtId="0" fontId="98" fillId="35" borderId="23" xfId="0" applyNumberFormat="1" applyFont="1" applyFill="1" applyBorder="1" applyAlignment="1">
      <alignment horizontal="center"/>
    </xf>
    <xf numFmtId="0" fontId="92" fillId="47" borderId="23" xfId="0" applyNumberFormat="1" applyFont="1" applyFill="1" applyBorder="1" applyAlignment="1">
      <alignment horizontal="center"/>
    </xf>
    <xf numFmtId="0" fontId="92" fillId="47" borderId="19" xfId="0" applyNumberFormat="1" applyFont="1" applyFill="1" applyBorder="1" applyAlignment="1">
      <alignment horizontal="center"/>
    </xf>
    <xf numFmtId="0" fontId="92" fillId="47" borderId="24" xfId="0" applyNumberFormat="1" applyFont="1" applyFill="1" applyBorder="1" applyAlignment="1">
      <alignment horizontal="center"/>
    </xf>
    <xf numFmtId="0" fontId="93" fillId="47" borderId="23" xfId="0" applyNumberFormat="1" applyFont="1" applyFill="1" applyBorder="1" applyAlignment="1">
      <alignment horizontal="center"/>
    </xf>
    <xf numFmtId="0" fontId="90" fillId="47" borderId="23" xfId="0" applyNumberFormat="1" applyFont="1" applyFill="1" applyBorder="1" applyAlignment="1">
      <alignment horizontal="center"/>
    </xf>
    <xf numFmtId="0" fontId="93" fillId="47" borderId="19" xfId="0" applyNumberFormat="1" applyFont="1" applyFill="1" applyBorder="1" applyAlignment="1" quotePrefix="1">
      <alignment horizontal="center"/>
    </xf>
    <xf numFmtId="189" fontId="92" fillId="61" borderId="61" xfId="0" applyNumberFormat="1" applyFont="1" applyFill="1" applyBorder="1" applyAlignment="1">
      <alignment horizontal="center" vertical="center"/>
    </xf>
    <xf numFmtId="189" fontId="92" fillId="61" borderId="62" xfId="0" applyNumberFormat="1" applyFont="1" applyFill="1" applyBorder="1" applyAlignment="1">
      <alignment horizontal="center" vertical="center"/>
    </xf>
    <xf numFmtId="0" fontId="92" fillId="47" borderId="22" xfId="0" applyNumberFormat="1" applyFont="1" applyFill="1" applyBorder="1" applyAlignment="1">
      <alignment horizontal="center"/>
    </xf>
    <xf numFmtId="0" fontId="93" fillId="47" borderId="22" xfId="0" applyNumberFormat="1" applyFont="1" applyFill="1" applyBorder="1" applyAlignment="1">
      <alignment horizontal="center"/>
    </xf>
    <xf numFmtId="189" fontId="92" fillId="62" borderId="63" xfId="0" applyNumberFormat="1" applyFont="1" applyFill="1" applyBorder="1" applyAlignment="1">
      <alignment horizontal="center" vertical="center"/>
    </xf>
    <xf numFmtId="189" fontId="92" fillId="62" borderId="62" xfId="0" applyNumberFormat="1" applyFont="1" applyFill="1" applyBorder="1" applyAlignment="1">
      <alignment horizontal="center" vertical="center"/>
    </xf>
    <xf numFmtId="0" fontId="92" fillId="15" borderId="22" xfId="0" applyNumberFormat="1" applyFont="1" applyFill="1" applyBorder="1" applyAlignment="1">
      <alignment horizontal="center"/>
    </xf>
    <xf numFmtId="0" fontId="92" fillId="15" borderId="24" xfId="0" applyNumberFormat="1" applyFont="1" applyFill="1" applyBorder="1" applyAlignment="1">
      <alignment horizontal="center"/>
    </xf>
    <xf numFmtId="0" fontId="92" fillId="46" borderId="22" xfId="0" applyNumberFormat="1" applyFont="1" applyFill="1" applyBorder="1" applyAlignment="1">
      <alignment horizontal="center"/>
    </xf>
    <xf numFmtId="0" fontId="92" fillId="46" borderId="19" xfId="0" applyNumberFormat="1" applyFont="1" applyFill="1" applyBorder="1" applyAlignment="1">
      <alignment horizontal="center"/>
    </xf>
    <xf numFmtId="0" fontId="92" fillId="46" borderId="24" xfId="0" applyNumberFormat="1" applyFont="1" applyFill="1" applyBorder="1" applyAlignment="1">
      <alignment horizontal="center"/>
    </xf>
    <xf numFmtId="0" fontId="93" fillId="46" borderId="22" xfId="0" applyNumberFormat="1" applyFont="1" applyFill="1" applyBorder="1" applyAlignment="1">
      <alignment horizontal="center"/>
    </xf>
    <xf numFmtId="0" fontId="90" fillId="46" borderId="23" xfId="0" applyNumberFormat="1" applyFont="1" applyFill="1" applyBorder="1" applyAlignment="1">
      <alignment horizontal="center"/>
    </xf>
    <xf numFmtId="0" fontId="93" fillId="46" borderId="23" xfId="0" applyNumberFormat="1" applyFont="1" applyFill="1" applyBorder="1" applyAlignment="1">
      <alignment horizontal="center"/>
    </xf>
    <xf numFmtId="0" fontId="93" fillId="46" borderId="19" xfId="0" applyNumberFormat="1" applyFont="1" applyFill="1" applyBorder="1" applyAlignment="1" quotePrefix="1">
      <alignment horizontal="center"/>
    </xf>
    <xf numFmtId="189" fontId="92" fillId="63" borderId="62" xfId="0" applyNumberFormat="1" applyFont="1" applyFill="1" applyBorder="1" applyAlignment="1">
      <alignment horizontal="center" vertical="center"/>
    </xf>
    <xf numFmtId="189" fontId="92" fillId="63" borderId="63" xfId="0" applyNumberFormat="1" applyFont="1" applyFill="1" applyBorder="1" applyAlignment="1">
      <alignment horizontal="center" vertical="center"/>
    </xf>
    <xf numFmtId="0" fontId="92" fillId="46" borderId="23" xfId="0" applyNumberFormat="1" applyFont="1" applyFill="1" applyBorder="1" applyAlignment="1">
      <alignment horizontal="center"/>
    </xf>
    <xf numFmtId="189" fontId="92" fillId="64" borderId="61" xfId="0" applyNumberFormat="1" applyFont="1" applyFill="1" applyBorder="1" applyAlignment="1">
      <alignment horizontal="center" vertical="center"/>
    </xf>
    <xf numFmtId="189" fontId="92" fillId="64" borderId="62" xfId="0" applyNumberFormat="1" applyFont="1" applyFill="1" applyBorder="1" applyAlignment="1">
      <alignment horizontal="center" vertical="center"/>
    </xf>
    <xf numFmtId="0" fontId="92" fillId="39" borderId="23" xfId="0" applyNumberFormat="1" applyFont="1" applyFill="1" applyBorder="1" applyAlignment="1">
      <alignment horizontal="center"/>
    </xf>
    <xf numFmtId="0" fontId="92" fillId="39" borderId="19" xfId="0" applyNumberFormat="1" applyFont="1" applyFill="1" applyBorder="1" applyAlignment="1">
      <alignment horizontal="center"/>
    </xf>
    <xf numFmtId="0" fontId="92" fillId="39" borderId="24" xfId="0" applyNumberFormat="1" applyFont="1" applyFill="1" applyBorder="1" applyAlignment="1">
      <alignment horizontal="center"/>
    </xf>
    <xf numFmtId="0" fontId="92" fillId="39" borderId="22" xfId="0" applyNumberFormat="1" applyFont="1" applyFill="1" applyBorder="1" applyAlignment="1">
      <alignment horizontal="center"/>
    </xf>
    <xf numFmtId="0" fontId="93" fillId="39" borderId="22" xfId="0" applyNumberFormat="1" applyFont="1" applyFill="1" applyBorder="1" applyAlignment="1">
      <alignment horizontal="center"/>
    </xf>
    <xf numFmtId="0" fontId="90" fillId="39" borderId="23" xfId="0" applyNumberFormat="1" applyFont="1" applyFill="1" applyBorder="1" applyAlignment="1">
      <alignment horizontal="center"/>
    </xf>
    <xf numFmtId="0" fontId="93" fillId="39" borderId="23" xfId="0" applyNumberFormat="1" applyFont="1" applyFill="1" applyBorder="1" applyAlignment="1">
      <alignment horizontal="center"/>
    </xf>
    <xf numFmtId="0" fontId="93" fillId="39" borderId="19" xfId="0" applyNumberFormat="1" applyFont="1" applyFill="1" applyBorder="1" applyAlignment="1" quotePrefix="1">
      <alignment horizontal="center"/>
    </xf>
    <xf numFmtId="189" fontId="7" fillId="65" borderId="63" xfId="0" applyNumberFormat="1" applyFont="1" applyFill="1" applyBorder="1" applyAlignment="1">
      <alignment horizontal="center" vertical="center"/>
    </xf>
    <xf numFmtId="189" fontId="7" fillId="65" borderId="62" xfId="0" applyNumberFormat="1" applyFont="1" applyFill="1" applyBorder="1" applyAlignment="1">
      <alignment horizontal="center" vertical="center"/>
    </xf>
    <xf numFmtId="189" fontId="7" fillId="66" borderId="61" xfId="0" applyNumberFormat="1" applyFont="1" applyFill="1" applyBorder="1" applyAlignment="1">
      <alignment horizontal="center" vertical="center"/>
    </xf>
    <xf numFmtId="189" fontId="7" fillId="66" borderId="62" xfId="0" applyNumberFormat="1" applyFont="1" applyFill="1" applyBorder="1" applyAlignment="1">
      <alignment horizontal="center" vertical="center"/>
    </xf>
    <xf numFmtId="1" fontId="93" fillId="39" borderId="19" xfId="0" applyNumberFormat="1" applyFont="1" applyFill="1" applyBorder="1" applyAlignment="1" quotePrefix="1">
      <alignment horizontal="center"/>
    </xf>
    <xf numFmtId="0" fontId="90" fillId="15" borderId="23" xfId="0" applyNumberFormat="1" applyFont="1" applyFill="1" applyBorder="1" applyAlignment="1">
      <alignment horizontal="center"/>
    </xf>
    <xf numFmtId="189" fontId="92" fillId="67" borderId="63" xfId="0" applyNumberFormat="1" applyFont="1" applyFill="1" applyBorder="1" applyAlignment="1">
      <alignment horizontal="center" vertical="center"/>
    </xf>
    <xf numFmtId="189" fontId="92" fillId="67" borderId="62" xfId="0" applyNumberFormat="1" applyFont="1" applyFill="1" applyBorder="1" applyAlignment="1">
      <alignment horizontal="center" vertical="center"/>
    </xf>
    <xf numFmtId="0" fontId="92" fillId="15" borderId="23" xfId="0" applyNumberFormat="1" applyFont="1" applyFill="1" applyBorder="1" applyAlignment="1">
      <alignment horizontal="center"/>
    </xf>
    <xf numFmtId="189" fontId="92" fillId="68" borderId="61" xfId="0" applyNumberFormat="1" applyFont="1" applyFill="1" applyBorder="1" applyAlignment="1">
      <alignment horizontal="center" vertical="center"/>
    </xf>
    <xf numFmtId="189" fontId="92" fillId="68" borderId="62" xfId="0" applyNumberFormat="1" applyFont="1" applyFill="1" applyBorder="1" applyAlignment="1">
      <alignment horizontal="center" vertical="center"/>
    </xf>
    <xf numFmtId="0" fontId="92" fillId="51" borderId="19" xfId="0" applyNumberFormat="1" applyFont="1" applyFill="1" applyBorder="1" applyAlignment="1">
      <alignment horizontal="center"/>
    </xf>
    <xf numFmtId="0" fontId="92" fillId="51" borderId="24" xfId="0" applyNumberFormat="1" applyFont="1" applyFill="1" applyBorder="1" applyAlignment="1">
      <alignment horizontal="center"/>
    </xf>
    <xf numFmtId="0" fontId="93" fillId="51" borderId="22" xfId="0" applyNumberFormat="1" applyFont="1" applyFill="1" applyBorder="1" applyAlignment="1">
      <alignment horizontal="center"/>
    </xf>
    <xf numFmtId="0" fontId="90" fillId="51" borderId="23" xfId="0" applyNumberFormat="1" applyFont="1" applyFill="1" applyBorder="1" applyAlignment="1">
      <alignment horizontal="center"/>
    </xf>
    <xf numFmtId="0" fontId="93" fillId="51" borderId="23" xfId="0" applyNumberFormat="1" applyFont="1" applyFill="1" applyBorder="1" applyAlignment="1">
      <alignment horizontal="center"/>
    </xf>
    <xf numFmtId="0" fontId="93" fillId="51" borderId="19" xfId="0" applyNumberFormat="1" applyFont="1" applyFill="1" applyBorder="1" applyAlignment="1" quotePrefix="1">
      <alignment horizontal="center"/>
    </xf>
    <xf numFmtId="189" fontId="92" fillId="69" borderId="62" xfId="0" applyNumberFormat="1" applyFont="1" applyFill="1" applyBorder="1" applyAlignment="1">
      <alignment horizontal="center" vertical="center"/>
    </xf>
    <xf numFmtId="189" fontId="92" fillId="69" borderId="63" xfId="0" applyNumberFormat="1" applyFont="1" applyFill="1" applyBorder="1" applyAlignment="1">
      <alignment horizontal="center" vertical="center"/>
    </xf>
    <xf numFmtId="0" fontId="92" fillId="51" borderId="23" xfId="0" applyNumberFormat="1" applyFont="1" applyFill="1" applyBorder="1" applyAlignment="1">
      <alignment horizontal="center"/>
    </xf>
    <xf numFmtId="189" fontId="92" fillId="70" borderId="61" xfId="0" applyNumberFormat="1" applyFont="1" applyFill="1" applyBorder="1" applyAlignment="1">
      <alignment horizontal="center" vertical="center"/>
    </xf>
    <xf numFmtId="189" fontId="92" fillId="70" borderId="62" xfId="0" applyNumberFormat="1" applyFont="1" applyFill="1" applyBorder="1" applyAlignment="1">
      <alignment horizontal="center" vertical="center"/>
    </xf>
    <xf numFmtId="0" fontId="98" fillId="49" borderId="23" xfId="0" applyNumberFormat="1" applyFont="1" applyFill="1" applyBorder="1" applyAlignment="1">
      <alignment horizontal="center"/>
    </xf>
    <xf numFmtId="0" fontId="98" fillId="49" borderId="19" xfId="0" applyNumberFormat="1" applyFont="1" applyFill="1" applyBorder="1" applyAlignment="1">
      <alignment horizontal="center"/>
    </xf>
    <xf numFmtId="0" fontId="98" fillId="49" borderId="24" xfId="0" applyNumberFormat="1" applyFont="1" applyFill="1" applyBorder="1" applyAlignment="1">
      <alignment horizontal="center"/>
    </xf>
    <xf numFmtId="189" fontId="98" fillId="71" borderId="62" xfId="0" applyNumberFormat="1" applyFont="1" applyFill="1" applyBorder="1" applyAlignment="1">
      <alignment horizontal="center" vertical="center"/>
    </xf>
    <xf numFmtId="189" fontId="98" fillId="71" borderId="61" xfId="0" applyNumberFormat="1" applyFont="1" applyFill="1" applyBorder="1" applyAlignment="1">
      <alignment horizontal="center" vertical="center"/>
    </xf>
    <xf numFmtId="0" fontId="104" fillId="49" borderId="19" xfId="0" applyNumberFormat="1" applyFont="1" applyFill="1" applyBorder="1" applyAlignment="1" quotePrefix="1">
      <alignment horizontal="center"/>
    </xf>
    <xf numFmtId="0" fontId="104" fillId="49" borderId="23" xfId="0" applyNumberFormat="1" applyFont="1" applyFill="1" applyBorder="1" applyAlignment="1">
      <alignment horizontal="center"/>
    </xf>
    <xf numFmtId="0" fontId="105" fillId="49" borderId="23" xfId="0" applyNumberFormat="1" applyFont="1" applyFill="1" applyBorder="1" applyAlignment="1">
      <alignment horizontal="center"/>
    </xf>
    <xf numFmtId="0" fontId="98" fillId="49" borderId="22" xfId="0" applyNumberFormat="1" applyFont="1" applyFill="1" applyBorder="1" applyAlignment="1">
      <alignment horizontal="center"/>
    </xf>
    <xf numFmtId="189" fontId="98" fillId="72" borderId="62" xfId="0" applyNumberFormat="1" applyFont="1" applyFill="1" applyBorder="1" applyAlignment="1">
      <alignment horizontal="center" vertical="center"/>
    </xf>
    <xf numFmtId="189" fontId="98" fillId="72" borderId="63" xfId="0" applyNumberFormat="1" applyFont="1" applyFill="1" applyBorder="1" applyAlignment="1">
      <alignment horizontal="center" vertical="center"/>
    </xf>
    <xf numFmtId="0" fontId="104" fillId="49" borderId="22" xfId="0" applyNumberFormat="1" applyFont="1" applyFill="1" applyBorder="1" applyAlignment="1">
      <alignment horizontal="center"/>
    </xf>
    <xf numFmtId="0" fontId="7" fillId="73" borderId="58" xfId="0" applyNumberFormat="1" applyFont="1" applyFill="1" applyBorder="1" applyAlignment="1">
      <alignment horizontal="center"/>
    </xf>
    <xf numFmtId="0" fontId="7" fillId="73" borderId="59" xfId="0" applyNumberFormat="1" applyFont="1" applyFill="1" applyBorder="1" applyAlignment="1">
      <alignment horizontal="center"/>
    </xf>
    <xf numFmtId="0" fontId="7" fillId="73" borderId="60" xfId="0" applyNumberFormat="1" applyFont="1" applyFill="1" applyBorder="1" applyAlignment="1">
      <alignment horizontal="center"/>
    </xf>
    <xf numFmtId="0" fontId="7" fillId="73" borderId="49" xfId="0" applyNumberFormat="1" applyFont="1" applyFill="1" applyBorder="1" applyAlignment="1">
      <alignment horizontal="center"/>
    </xf>
    <xf numFmtId="0" fontId="92" fillId="34" borderId="16" xfId="0" applyNumberFormat="1" applyFont="1" applyFill="1" applyBorder="1" applyAlignment="1">
      <alignment horizontal="center"/>
    </xf>
    <xf numFmtId="1" fontId="92" fillId="34" borderId="18" xfId="0" applyNumberFormat="1" applyFont="1" applyFill="1" applyBorder="1" applyAlignment="1">
      <alignment horizontal="center"/>
    </xf>
    <xf numFmtId="1" fontId="93" fillId="46" borderId="19" xfId="0" applyNumberFormat="1" applyFont="1" applyFill="1" applyBorder="1" applyAlignment="1" quotePrefix="1">
      <alignment horizontal="center"/>
    </xf>
    <xf numFmtId="0" fontId="106" fillId="48" borderId="23" xfId="0" applyNumberFormat="1" applyFont="1" applyFill="1" applyBorder="1" applyAlignment="1">
      <alignment horizontal="center"/>
    </xf>
    <xf numFmtId="189" fontId="7" fillId="69" borderId="63" xfId="0" applyNumberFormat="1" applyFont="1" applyFill="1" applyBorder="1" applyAlignment="1">
      <alignment horizontal="center" vertical="center"/>
    </xf>
    <xf numFmtId="189" fontId="7" fillId="69" borderId="62" xfId="0" applyNumberFormat="1" applyFont="1" applyFill="1" applyBorder="1" applyAlignment="1">
      <alignment horizontal="center" vertical="center"/>
    </xf>
    <xf numFmtId="0" fontId="92" fillId="51" borderId="22" xfId="0" applyNumberFormat="1" applyFont="1" applyFill="1" applyBorder="1" applyAlignment="1">
      <alignment horizontal="center"/>
    </xf>
    <xf numFmtId="0" fontId="92" fillId="34" borderId="24" xfId="0" applyNumberFormat="1" applyFont="1" applyFill="1" applyBorder="1" applyAlignment="1">
      <alignment horizontal="center"/>
    </xf>
    <xf numFmtId="0" fontId="92" fillId="34" borderId="22" xfId="0" applyNumberFormat="1" applyFont="1" applyFill="1" applyBorder="1" applyAlignment="1">
      <alignment horizontal="center"/>
    </xf>
    <xf numFmtId="0" fontId="90" fillId="34" borderId="16" xfId="0" applyNumberFormat="1" applyFont="1" applyFill="1" applyBorder="1" applyAlignment="1">
      <alignment horizontal="center"/>
    </xf>
    <xf numFmtId="0" fontId="90" fillId="34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189" fontId="23" fillId="34" borderId="18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/>
    </xf>
    <xf numFmtId="189" fontId="23" fillId="34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 vertical="center"/>
    </xf>
    <xf numFmtId="1" fontId="10" fillId="0" borderId="0" xfId="0" applyNumberFormat="1" applyFont="1" applyFill="1" applyBorder="1" applyAlignment="1" quotePrefix="1">
      <alignment horizontal="center" vertical="center"/>
    </xf>
    <xf numFmtId="0" fontId="10" fillId="0" borderId="0" xfId="0" applyNumberFormat="1" applyFont="1" applyFill="1" applyBorder="1" applyAlignment="1" quotePrefix="1">
      <alignment horizontal="center" vertical="center"/>
    </xf>
    <xf numFmtId="2" fontId="23" fillId="34" borderId="21" xfId="0" applyNumberFormat="1" applyFont="1" applyFill="1" applyBorder="1" applyAlignment="1">
      <alignment horizontal="center"/>
    </xf>
    <xf numFmtId="0" fontId="16" fillId="34" borderId="14" xfId="0" applyNumberFormat="1" applyFont="1" applyFill="1" applyBorder="1" applyAlignment="1">
      <alignment/>
    </xf>
    <xf numFmtId="0" fontId="16" fillId="34" borderId="0" xfId="0" applyNumberFormat="1" applyFont="1" applyFill="1" applyBorder="1" applyAlignment="1">
      <alignment/>
    </xf>
    <xf numFmtId="189" fontId="42" fillId="34" borderId="0" xfId="0" applyNumberFormat="1" applyFont="1" applyFill="1" applyBorder="1" applyAlignment="1">
      <alignment horizontal="center"/>
    </xf>
    <xf numFmtId="189" fontId="42" fillId="34" borderId="15" xfId="0" applyNumberFormat="1" applyFont="1" applyFill="1" applyBorder="1" applyAlignment="1">
      <alignment horizontal="center"/>
    </xf>
    <xf numFmtId="0" fontId="32" fillId="74" borderId="14" xfId="0" applyNumberFormat="1" applyFont="1" applyFill="1" applyBorder="1" applyAlignment="1">
      <alignment/>
    </xf>
    <xf numFmtId="189" fontId="92" fillId="48" borderId="3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 quotePrefix="1">
      <alignment horizontal="center"/>
    </xf>
    <xf numFmtId="0" fontId="32" fillId="74" borderId="0" xfId="0" applyNumberFormat="1" applyFont="1" applyFill="1" applyBorder="1" applyAlignment="1">
      <alignment/>
    </xf>
    <xf numFmtId="0" fontId="32" fillId="74" borderId="0" xfId="0" applyNumberFormat="1" applyFont="1" applyFill="1" applyBorder="1" applyAlignment="1">
      <alignment horizontal="center"/>
    </xf>
    <xf numFmtId="189" fontId="32" fillId="74" borderId="15" xfId="0" applyNumberFormat="1" applyFont="1" applyFill="1" applyBorder="1" applyAlignment="1">
      <alignment horizontal="center"/>
    </xf>
    <xf numFmtId="0" fontId="93" fillId="48" borderId="24" xfId="0" applyNumberFormat="1" applyFont="1" applyFill="1" applyBorder="1" applyAlignment="1">
      <alignment horizontal="center"/>
    </xf>
    <xf numFmtId="0" fontId="107" fillId="0" borderId="0" xfId="0" applyNumberFormat="1" applyFont="1" applyFill="1" applyBorder="1" applyAlignment="1">
      <alignment/>
    </xf>
    <xf numFmtId="0" fontId="108" fillId="0" borderId="0" xfId="0" applyNumberFormat="1" applyFont="1" applyFill="1" applyBorder="1" applyAlignment="1">
      <alignment/>
    </xf>
    <xf numFmtId="0" fontId="107" fillId="0" borderId="0" xfId="0" applyNumberFormat="1" applyFont="1" applyFill="1" applyBorder="1" applyAlignment="1">
      <alignment horizontal="center"/>
    </xf>
    <xf numFmtId="0" fontId="108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/>
    </xf>
    <xf numFmtId="189" fontId="107" fillId="0" borderId="0" xfId="0" applyNumberFormat="1" applyFont="1" applyFill="1" applyBorder="1" applyAlignment="1" quotePrefix="1">
      <alignment horizontal="center" vertical="center"/>
    </xf>
    <xf numFmtId="189" fontId="108" fillId="0" borderId="0" xfId="0" applyNumberFormat="1" applyFont="1" applyFill="1" applyBorder="1" applyAlignment="1" quotePrefix="1">
      <alignment horizontal="center" vertical="center"/>
    </xf>
    <xf numFmtId="0" fontId="109" fillId="0" borderId="0" xfId="0" applyNumberFormat="1" applyFont="1" applyFill="1" applyBorder="1" applyAlignment="1">
      <alignment horizontal="center"/>
    </xf>
    <xf numFmtId="0" fontId="110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89" fontId="98" fillId="50" borderId="30" xfId="0" applyNumberFormat="1" applyFont="1" applyFill="1" applyBorder="1" applyAlignment="1" quotePrefix="1">
      <alignment horizontal="center" vertical="center"/>
    </xf>
    <xf numFmtId="189" fontId="98" fillId="50" borderId="32" xfId="0" applyNumberFormat="1" applyFont="1" applyFill="1" applyBorder="1" applyAlignment="1" quotePrefix="1">
      <alignment horizontal="center" vertical="center"/>
    </xf>
    <xf numFmtId="1" fontId="104" fillId="50" borderId="24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2" fillId="75" borderId="22" xfId="0" applyFont="1" applyFill="1" applyBorder="1" applyAlignment="1">
      <alignment horizontal="center"/>
    </xf>
    <xf numFmtId="0" fontId="22" fillId="75" borderId="24" xfId="0" applyFont="1" applyFill="1" applyBorder="1" applyAlignment="1">
      <alignment horizontal="center"/>
    </xf>
    <xf numFmtId="0" fontId="90" fillId="48" borderId="22" xfId="0" applyFont="1" applyFill="1" applyBorder="1" applyAlignment="1">
      <alignment horizontal="center"/>
    </xf>
    <xf numFmtId="0" fontId="90" fillId="48" borderId="24" xfId="0" applyFont="1" applyFill="1" applyBorder="1" applyAlignment="1">
      <alignment horizontal="center"/>
    </xf>
    <xf numFmtId="0" fontId="105" fillId="50" borderId="22" xfId="0" applyFont="1" applyFill="1" applyBorder="1" applyAlignment="1">
      <alignment horizontal="center"/>
    </xf>
    <xf numFmtId="0" fontId="105" fillId="50" borderId="24" xfId="0" applyFont="1" applyFill="1" applyBorder="1" applyAlignment="1">
      <alignment horizontal="center"/>
    </xf>
    <xf numFmtId="0" fontId="7" fillId="51" borderId="22" xfId="0" applyFont="1" applyFill="1" applyBorder="1" applyAlignment="1">
      <alignment horizontal="center"/>
    </xf>
    <xf numFmtId="0" fontId="7" fillId="51" borderId="24" xfId="0" applyFont="1" applyFill="1" applyBorder="1" applyAlignment="1">
      <alignment horizontal="center"/>
    </xf>
    <xf numFmtId="0" fontId="92" fillId="42" borderId="22" xfId="0" applyFont="1" applyFill="1" applyBorder="1" applyAlignment="1">
      <alignment horizontal="center"/>
    </xf>
    <xf numFmtId="0" fontId="92" fillId="42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9" fillId="75" borderId="22" xfId="0" applyFont="1" applyFill="1" applyBorder="1" applyAlignment="1">
      <alignment horizontal="center"/>
    </xf>
    <xf numFmtId="0" fontId="19" fillId="75" borderId="24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98" fillId="50" borderId="22" xfId="0" applyFont="1" applyFill="1" applyBorder="1" applyAlignment="1">
      <alignment horizontal="center"/>
    </xf>
    <xf numFmtId="0" fontId="98" fillId="50" borderId="24" xfId="0" applyFont="1" applyFill="1" applyBorder="1" applyAlignment="1">
      <alignment horizontal="center"/>
    </xf>
    <xf numFmtId="0" fontId="92" fillId="47" borderId="22" xfId="0" applyFont="1" applyFill="1" applyBorder="1" applyAlignment="1">
      <alignment horizontal="center"/>
    </xf>
    <xf numFmtId="0" fontId="92" fillId="47" borderId="24" xfId="0" applyFont="1" applyFill="1" applyBorder="1" applyAlignment="1">
      <alignment horizontal="center"/>
    </xf>
    <xf numFmtId="0" fontId="92" fillId="33" borderId="22" xfId="0" applyFont="1" applyFill="1" applyBorder="1" applyAlignment="1">
      <alignment horizontal="center"/>
    </xf>
    <xf numFmtId="0" fontId="92" fillId="33" borderId="24" xfId="0" applyFont="1" applyFill="1" applyBorder="1" applyAlignment="1">
      <alignment horizontal="center"/>
    </xf>
    <xf numFmtId="0" fontId="111" fillId="75" borderId="22" xfId="0" applyFont="1" applyFill="1" applyBorder="1" applyAlignment="1">
      <alignment horizontal="center"/>
    </xf>
    <xf numFmtId="0" fontId="111" fillId="75" borderId="24" xfId="0" applyFont="1" applyFill="1" applyBorder="1" applyAlignment="1">
      <alignment horizontal="center"/>
    </xf>
    <xf numFmtId="0" fontId="92" fillId="33" borderId="22" xfId="0" applyNumberFormat="1" applyFont="1" applyFill="1" applyBorder="1" applyAlignment="1">
      <alignment horizontal="center"/>
    </xf>
    <xf numFmtId="0" fontId="92" fillId="33" borderId="24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6" fillId="75" borderId="22" xfId="0" applyFont="1" applyFill="1" applyBorder="1" applyAlignment="1">
      <alignment horizontal="center"/>
    </xf>
    <xf numFmtId="0" fontId="6" fillId="75" borderId="23" xfId="0" applyFont="1" applyFill="1" applyBorder="1" applyAlignment="1">
      <alignment horizontal="center"/>
    </xf>
    <xf numFmtId="0" fontId="6" fillId="75" borderId="24" xfId="0" applyFont="1" applyFill="1" applyBorder="1" applyAlignment="1">
      <alignment horizontal="center"/>
    </xf>
    <xf numFmtId="0" fontId="6" fillId="75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2" fillId="15" borderId="22" xfId="0" applyFont="1" applyFill="1" applyBorder="1" applyAlignment="1">
      <alignment horizontal="center"/>
    </xf>
    <xf numFmtId="0" fontId="92" fillId="15" borderId="24" xfId="0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0" fontId="98" fillId="35" borderId="22" xfId="0" applyFont="1" applyFill="1" applyBorder="1" applyAlignment="1">
      <alignment horizontal="center"/>
    </xf>
    <xf numFmtId="0" fontId="98" fillId="35" borderId="24" xfId="0" applyFont="1" applyFill="1" applyBorder="1" applyAlignment="1">
      <alignment horizontal="center"/>
    </xf>
    <xf numFmtId="0" fontId="92" fillId="48" borderId="22" xfId="0" applyFont="1" applyFill="1" applyBorder="1" applyAlignment="1">
      <alignment horizontal="center"/>
    </xf>
    <xf numFmtId="0" fontId="92" fillId="48" borderId="24" xfId="0" applyFont="1" applyFill="1" applyBorder="1" applyAlignment="1">
      <alignment horizontal="center"/>
    </xf>
    <xf numFmtId="0" fontId="92" fillId="46" borderId="22" xfId="0" applyFont="1" applyFill="1" applyBorder="1" applyAlignment="1">
      <alignment horizontal="center"/>
    </xf>
    <xf numFmtId="0" fontId="92" fillId="46" borderId="24" xfId="0" applyFont="1" applyFill="1" applyBorder="1" applyAlignment="1">
      <alignment horizontal="center"/>
    </xf>
    <xf numFmtId="0" fontId="6" fillId="75" borderId="13" xfId="0" applyFont="1" applyFill="1" applyBorder="1" applyAlignment="1">
      <alignment horizontal="center"/>
    </xf>
    <xf numFmtId="0" fontId="98" fillId="49" borderId="22" xfId="0" applyFont="1" applyFill="1" applyBorder="1" applyAlignment="1">
      <alignment horizontal="center"/>
    </xf>
    <xf numFmtId="0" fontId="98" fillId="49" borderId="24" xfId="0" applyFont="1" applyFill="1" applyBorder="1" applyAlignment="1">
      <alignment horizontal="center"/>
    </xf>
    <xf numFmtId="0" fontId="90" fillId="45" borderId="22" xfId="0" applyFont="1" applyFill="1" applyBorder="1" applyAlignment="1">
      <alignment horizontal="center"/>
    </xf>
    <xf numFmtId="0" fontId="90" fillId="45" borderId="24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3" fillId="48" borderId="22" xfId="0" applyFont="1" applyFill="1" applyBorder="1" applyAlignment="1">
      <alignment horizontal="center"/>
    </xf>
    <xf numFmtId="0" fontId="3" fillId="40" borderId="23" xfId="0" applyFont="1" applyFill="1" applyBorder="1" applyAlignment="1">
      <alignment horizontal="center"/>
    </xf>
    <xf numFmtId="0" fontId="3" fillId="48" borderId="24" xfId="0" applyFont="1" applyFill="1" applyBorder="1" applyAlignment="1">
      <alignment horizontal="center"/>
    </xf>
    <xf numFmtId="0" fontId="92" fillId="42" borderId="23" xfId="0" applyFont="1" applyFill="1" applyBorder="1" applyAlignment="1">
      <alignment horizontal="center"/>
    </xf>
    <xf numFmtId="0" fontId="6" fillId="50" borderId="22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3" fillId="51" borderId="22" xfId="0" applyFont="1" applyFill="1" applyBorder="1" applyAlignment="1">
      <alignment horizontal="center"/>
    </xf>
    <xf numFmtId="0" fontId="3" fillId="51" borderId="23" xfId="0" applyFont="1" applyFill="1" applyBorder="1" applyAlignment="1">
      <alignment horizontal="center"/>
    </xf>
    <xf numFmtId="0" fontId="3" fillId="51" borderId="24" xfId="0" applyFont="1" applyFill="1" applyBorder="1" applyAlignment="1">
      <alignment horizontal="center"/>
    </xf>
    <xf numFmtId="0" fontId="92" fillId="15" borderId="23" xfId="0" applyFont="1" applyFill="1" applyBorder="1" applyAlignment="1">
      <alignment horizontal="center"/>
    </xf>
    <xf numFmtId="0" fontId="6" fillId="41" borderId="22" xfId="0" applyFont="1" applyFill="1" applyBorder="1" applyAlignment="1">
      <alignment horizontal="center"/>
    </xf>
    <xf numFmtId="0" fontId="6" fillId="41" borderId="23" xfId="0" applyFont="1" applyFill="1" applyBorder="1" applyAlignment="1">
      <alignment horizontal="center"/>
    </xf>
    <xf numFmtId="0" fontId="6" fillId="41" borderId="24" xfId="0" applyFont="1" applyFill="1" applyBorder="1" applyAlignment="1">
      <alignment horizontal="center"/>
    </xf>
    <xf numFmtId="0" fontId="7" fillId="46" borderId="22" xfId="0" applyFont="1" applyFill="1" applyBorder="1" applyAlignment="1">
      <alignment horizontal="center"/>
    </xf>
    <xf numFmtId="0" fontId="7" fillId="46" borderId="23" xfId="0" applyFont="1" applyFill="1" applyBorder="1" applyAlignment="1">
      <alignment horizontal="center"/>
    </xf>
    <xf numFmtId="0" fontId="7" fillId="46" borderId="24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7" fillId="43" borderId="22" xfId="0" applyFont="1" applyFill="1" applyBorder="1" applyAlignment="1">
      <alignment horizontal="center"/>
    </xf>
    <xf numFmtId="0" fontId="7" fillId="43" borderId="23" xfId="0" applyFont="1" applyFill="1" applyBorder="1" applyAlignment="1">
      <alignment horizontal="center"/>
    </xf>
    <xf numFmtId="0" fontId="7" fillId="43" borderId="24" xfId="0" applyFont="1" applyFill="1" applyBorder="1" applyAlignment="1">
      <alignment horizontal="center"/>
    </xf>
    <xf numFmtId="0" fontId="3" fillId="39" borderId="23" xfId="0" applyFont="1" applyFill="1" applyBorder="1" applyAlignment="1">
      <alignment horizontal="center"/>
    </xf>
    <xf numFmtId="0" fontId="92" fillId="52" borderId="59" xfId="0" applyFont="1" applyFill="1" applyBorder="1" applyAlignment="1">
      <alignment horizontal="center"/>
    </xf>
    <xf numFmtId="0" fontId="92" fillId="52" borderId="67" xfId="0" applyFont="1" applyFill="1" applyBorder="1" applyAlignment="1">
      <alignment horizontal="center"/>
    </xf>
    <xf numFmtId="0" fontId="92" fillId="52" borderId="68" xfId="0" applyFont="1" applyFill="1" applyBorder="1" applyAlignment="1">
      <alignment horizontal="center"/>
    </xf>
    <xf numFmtId="0" fontId="92" fillId="52" borderId="69" xfId="0" applyFont="1" applyFill="1" applyBorder="1" applyAlignment="1">
      <alignment horizontal="center"/>
    </xf>
    <xf numFmtId="0" fontId="6" fillId="49" borderId="22" xfId="0" applyFont="1" applyFill="1" applyBorder="1" applyAlignment="1">
      <alignment horizontal="center"/>
    </xf>
    <xf numFmtId="0" fontId="6" fillId="49" borderId="23" xfId="0" applyFont="1" applyFill="1" applyBorder="1" applyAlignment="1">
      <alignment horizontal="center"/>
    </xf>
    <xf numFmtId="0" fontId="6" fillId="49" borderId="24" xfId="0" applyFont="1" applyFill="1" applyBorder="1" applyAlignment="1">
      <alignment horizontal="center"/>
    </xf>
    <xf numFmtId="0" fontId="7" fillId="47" borderId="22" xfId="0" applyFont="1" applyFill="1" applyBorder="1" applyAlignment="1">
      <alignment horizontal="center"/>
    </xf>
    <xf numFmtId="0" fontId="7" fillId="47" borderId="23" xfId="0" applyFont="1" applyFill="1" applyBorder="1" applyAlignment="1">
      <alignment horizontal="center"/>
    </xf>
    <xf numFmtId="0" fontId="7" fillId="47" borderId="24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29" fillId="33" borderId="22" xfId="0" applyFont="1" applyFill="1" applyBorder="1" applyAlignment="1">
      <alignment horizontal="center"/>
    </xf>
    <xf numFmtId="0" fontId="29" fillId="33" borderId="23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29" fillId="33" borderId="24" xfId="0" applyFont="1" applyFill="1" applyBorder="1" applyAlignment="1">
      <alignment horizontal="center"/>
    </xf>
    <xf numFmtId="0" fontId="7" fillId="73" borderId="59" xfId="0" applyFont="1" applyFill="1" applyBorder="1" applyAlignment="1">
      <alignment horizontal="center"/>
    </xf>
    <xf numFmtId="0" fontId="7" fillId="73" borderId="67" xfId="0" applyFont="1" applyFill="1" applyBorder="1" applyAlignment="1">
      <alignment horizontal="center"/>
    </xf>
    <xf numFmtId="0" fontId="7" fillId="73" borderId="68" xfId="0" applyFont="1" applyFill="1" applyBorder="1" applyAlignment="1">
      <alignment horizontal="center"/>
    </xf>
    <xf numFmtId="0" fontId="7" fillId="73" borderId="69" xfId="0" applyFont="1" applyFill="1" applyBorder="1" applyAlignment="1">
      <alignment horizontal="center"/>
    </xf>
    <xf numFmtId="0" fontId="92" fillId="48" borderId="17" xfId="0" applyFont="1" applyFill="1" applyBorder="1" applyAlignment="1">
      <alignment horizontal="center"/>
    </xf>
    <xf numFmtId="0" fontId="92" fillId="48" borderId="18" xfId="0" applyFont="1" applyFill="1" applyBorder="1" applyAlignment="1">
      <alignment horizontal="center"/>
    </xf>
    <xf numFmtId="0" fontId="98" fillId="50" borderId="23" xfId="0" applyFont="1" applyFill="1" applyBorder="1" applyAlignment="1">
      <alignment horizontal="center"/>
    </xf>
    <xf numFmtId="0" fontId="92" fillId="47" borderId="17" xfId="0" applyFont="1" applyFill="1" applyBorder="1" applyAlignment="1">
      <alignment horizontal="center"/>
    </xf>
    <xf numFmtId="0" fontId="92" fillId="47" borderId="18" xfId="0" applyFont="1" applyFill="1" applyBorder="1" applyAlignment="1">
      <alignment horizontal="center"/>
    </xf>
    <xf numFmtId="0" fontId="92" fillId="46" borderId="23" xfId="0" applyFont="1" applyFill="1" applyBorder="1" applyAlignment="1">
      <alignment horizontal="center"/>
    </xf>
    <xf numFmtId="0" fontId="98" fillId="49" borderId="17" xfId="0" applyFont="1" applyFill="1" applyBorder="1" applyAlignment="1">
      <alignment horizontal="center"/>
    </xf>
    <xf numFmtId="0" fontId="98" fillId="49" borderId="18" xfId="0" applyFont="1" applyFill="1" applyBorder="1" applyAlignment="1">
      <alignment horizontal="center"/>
    </xf>
    <xf numFmtId="0" fontId="29" fillId="33" borderId="11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92" fillId="48" borderId="23" xfId="0" applyFont="1" applyFill="1" applyBorder="1" applyAlignment="1">
      <alignment horizontal="center"/>
    </xf>
    <xf numFmtId="0" fontId="92" fillId="51" borderId="17" xfId="0" applyFont="1" applyFill="1" applyBorder="1" applyAlignment="1">
      <alignment horizontal="center"/>
    </xf>
    <xf numFmtId="0" fontId="92" fillId="51" borderId="18" xfId="0" applyFont="1" applyFill="1" applyBorder="1" applyAlignment="1">
      <alignment horizontal="center"/>
    </xf>
    <xf numFmtId="0" fontId="92" fillId="42" borderId="17" xfId="0" applyFont="1" applyFill="1" applyBorder="1" applyAlignment="1">
      <alignment horizontal="center"/>
    </xf>
    <xf numFmtId="0" fontId="92" fillId="42" borderId="18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92" fillId="47" borderId="23" xfId="0" applyFont="1" applyFill="1" applyBorder="1" applyAlignment="1">
      <alignment horizontal="center"/>
    </xf>
    <xf numFmtId="0" fontId="98" fillId="49" borderId="23" xfId="0" applyFont="1" applyFill="1" applyBorder="1" applyAlignment="1">
      <alignment horizontal="center"/>
    </xf>
    <xf numFmtId="0" fontId="92" fillId="46" borderId="17" xfId="0" applyFont="1" applyFill="1" applyBorder="1" applyAlignment="1">
      <alignment horizontal="center"/>
    </xf>
    <xf numFmtId="0" fontId="92" fillId="46" borderId="18" xfId="0" applyFont="1" applyFill="1" applyBorder="1" applyAlignment="1">
      <alignment horizontal="center"/>
    </xf>
    <xf numFmtId="0" fontId="112" fillId="48" borderId="22" xfId="0" applyFont="1" applyFill="1" applyBorder="1" applyAlignment="1">
      <alignment horizontal="center"/>
    </xf>
    <xf numFmtId="0" fontId="112" fillId="48" borderId="23" xfId="0" applyFont="1" applyFill="1" applyBorder="1" applyAlignment="1">
      <alignment horizontal="center"/>
    </xf>
    <xf numFmtId="0" fontId="112" fillId="48" borderId="24" xfId="0" applyFont="1" applyFill="1" applyBorder="1" applyAlignment="1">
      <alignment horizontal="center"/>
    </xf>
    <xf numFmtId="0" fontId="30" fillId="51" borderId="16" xfId="0" applyFont="1" applyFill="1" applyBorder="1" applyAlignment="1">
      <alignment horizontal="center"/>
    </xf>
    <xf numFmtId="0" fontId="30" fillId="51" borderId="17" xfId="0" applyFont="1" applyFill="1" applyBorder="1" applyAlignment="1">
      <alignment horizontal="center"/>
    </xf>
    <xf numFmtId="0" fontId="30" fillId="51" borderId="18" xfId="0" applyFont="1" applyFill="1" applyBorder="1" applyAlignment="1">
      <alignment horizontal="center"/>
    </xf>
    <xf numFmtId="0" fontId="113" fillId="50" borderId="22" xfId="0" applyFont="1" applyFill="1" applyBorder="1" applyAlignment="1">
      <alignment horizontal="center"/>
    </xf>
    <xf numFmtId="0" fontId="113" fillId="50" borderId="23" xfId="0" applyFont="1" applyFill="1" applyBorder="1" applyAlignment="1">
      <alignment horizontal="center"/>
    </xf>
    <xf numFmtId="0" fontId="113" fillId="50" borderId="24" xfId="0" applyFont="1" applyFill="1" applyBorder="1" applyAlignment="1">
      <alignment horizontal="center"/>
    </xf>
    <xf numFmtId="0" fontId="95" fillId="42" borderId="22" xfId="0" applyFont="1" applyFill="1" applyBorder="1" applyAlignment="1">
      <alignment horizontal="center"/>
    </xf>
    <xf numFmtId="0" fontId="95" fillId="42" borderId="23" xfId="0" applyFont="1" applyFill="1" applyBorder="1" applyAlignment="1">
      <alignment horizontal="center"/>
    </xf>
    <xf numFmtId="0" fontId="95" fillId="42" borderId="24" xfId="0" applyFont="1" applyFill="1" applyBorder="1" applyAlignment="1">
      <alignment horizontal="center"/>
    </xf>
    <xf numFmtId="0" fontId="112" fillId="15" borderId="22" xfId="0" applyFont="1" applyFill="1" applyBorder="1" applyAlignment="1">
      <alignment horizontal="center"/>
    </xf>
    <xf numFmtId="0" fontId="112" fillId="15" borderId="23" xfId="0" applyFont="1" applyFill="1" applyBorder="1" applyAlignment="1">
      <alignment horizontal="center"/>
    </xf>
    <xf numFmtId="0" fontId="112" fillId="15" borderId="24" xfId="0" applyFont="1" applyFill="1" applyBorder="1" applyAlignment="1">
      <alignment horizontal="center"/>
    </xf>
    <xf numFmtId="0" fontId="95" fillId="47" borderId="22" xfId="0" applyFont="1" applyFill="1" applyBorder="1" applyAlignment="1">
      <alignment horizontal="center"/>
    </xf>
    <xf numFmtId="0" fontId="95" fillId="47" borderId="23" xfId="0" applyFont="1" applyFill="1" applyBorder="1" applyAlignment="1">
      <alignment horizontal="center"/>
    </xf>
    <xf numFmtId="0" fontId="95" fillId="47" borderId="24" xfId="0" applyFont="1" applyFill="1" applyBorder="1" applyAlignment="1">
      <alignment horizontal="center"/>
    </xf>
    <xf numFmtId="0" fontId="113" fillId="49" borderId="22" xfId="0" applyFont="1" applyFill="1" applyBorder="1" applyAlignment="1">
      <alignment horizontal="center"/>
    </xf>
    <xf numFmtId="0" fontId="113" fillId="49" borderId="23" xfId="0" applyFont="1" applyFill="1" applyBorder="1" applyAlignment="1">
      <alignment horizontal="center"/>
    </xf>
    <xf numFmtId="0" fontId="113" fillId="49" borderId="24" xfId="0" applyFont="1" applyFill="1" applyBorder="1" applyAlignment="1">
      <alignment horizontal="center"/>
    </xf>
    <xf numFmtId="0" fontId="95" fillId="46" borderId="22" xfId="0" applyFont="1" applyFill="1" applyBorder="1" applyAlignment="1">
      <alignment horizontal="center"/>
    </xf>
    <xf numFmtId="0" fontId="95" fillId="46" borderId="23" xfId="0" applyFont="1" applyFill="1" applyBorder="1" applyAlignment="1">
      <alignment horizontal="center"/>
    </xf>
    <xf numFmtId="0" fontId="95" fillId="46" borderId="24" xfId="0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0" fontId="29" fillId="33" borderId="18" xfId="0" applyFont="1" applyFill="1" applyBorder="1" applyAlignment="1">
      <alignment horizontal="center"/>
    </xf>
    <xf numFmtId="0" fontId="114" fillId="35" borderId="22" xfId="0" applyFont="1" applyFill="1" applyBorder="1" applyAlignment="1">
      <alignment horizontal="center"/>
    </xf>
    <xf numFmtId="0" fontId="114" fillId="35" borderId="23" xfId="0" applyFont="1" applyFill="1" applyBorder="1" applyAlignment="1">
      <alignment horizontal="center"/>
    </xf>
    <xf numFmtId="0" fontId="114" fillId="35" borderId="24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98" fillId="35" borderId="23" xfId="0" applyFont="1" applyFill="1" applyBorder="1" applyAlignment="1">
      <alignment horizontal="center"/>
    </xf>
    <xf numFmtId="0" fontId="115" fillId="39" borderId="22" xfId="0" applyFont="1" applyFill="1" applyBorder="1" applyAlignment="1">
      <alignment horizontal="center"/>
    </xf>
    <xf numFmtId="0" fontId="115" fillId="39" borderId="23" xfId="0" applyFont="1" applyFill="1" applyBorder="1" applyAlignment="1">
      <alignment horizontal="center"/>
    </xf>
    <xf numFmtId="0" fontId="116" fillId="49" borderId="22" xfId="0" applyNumberFormat="1" applyFont="1" applyFill="1" applyBorder="1" applyAlignment="1">
      <alignment horizontal="center"/>
    </xf>
    <xf numFmtId="0" fontId="116" fillId="49" borderId="23" xfId="0" applyNumberFormat="1" applyFont="1" applyFill="1" applyBorder="1" applyAlignment="1">
      <alignment horizontal="center"/>
    </xf>
    <xf numFmtId="0" fontId="117" fillId="15" borderId="22" xfId="0" applyNumberFormat="1" applyFont="1" applyFill="1" applyBorder="1" applyAlignment="1">
      <alignment horizontal="center"/>
    </xf>
    <xf numFmtId="0" fontId="117" fillId="15" borderId="23" xfId="0" applyNumberFormat="1" applyFont="1" applyFill="1" applyBorder="1" applyAlignment="1">
      <alignment horizontal="center"/>
    </xf>
    <xf numFmtId="0" fontId="117" fillId="15" borderId="24" xfId="0" applyNumberFormat="1" applyFont="1" applyFill="1" applyBorder="1" applyAlignment="1">
      <alignment horizontal="center"/>
    </xf>
    <xf numFmtId="0" fontId="92" fillId="39" borderId="22" xfId="0" applyFont="1" applyFill="1" applyBorder="1" applyAlignment="1">
      <alignment horizontal="center"/>
    </xf>
    <xf numFmtId="0" fontId="92" fillId="39" borderId="23" xfId="0" applyFont="1" applyFill="1" applyBorder="1" applyAlignment="1">
      <alignment horizontal="center"/>
    </xf>
    <xf numFmtId="0" fontId="92" fillId="39" borderId="24" xfId="0" applyFont="1" applyFill="1" applyBorder="1" applyAlignment="1">
      <alignment horizontal="center"/>
    </xf>
    <xf numFmtId="0" fontId="118" fillId="47" borderId="22" xfId="0" applyNumberFormat="1" applyFont="1" applyFill="1" applyBorder="1" applyAlignment="1">
      <alignment horizontal="center"/>
    </xf>
    <xf numFmtId="0" fontId="118" fillId="47" borderId="23" xfId="0" applyNumberFormat="1" applyFont="1" applyFill="1" applyBorder="1" applyAlignment="1">
      <alignment horizontal="center"/>
    </xf>
    <xf numFmtId="0" fontId="112" fillId="46" borderId="22" xfId="0" applyNumberFormat="1" applyFont="1" applyFill="1" applyBorder="1" applyAlignment="1">
      <alignment horizontal="center"/>
    </xf>
    <xf numFmtId="0" fontId="112" fillId="46" borderId="23" xfId="0" applyNumberFormat="1" applyFont="1" applyFill="1" applyBorder="1" applyAlignment="1">
      <alignment horizontal="center"/>
    </xf>
    <xf numFmtId="0" fontId="112" fillId="46" borderId="24" xfId="0" applyNumberFormat="1" applyFont="1" applyFill="1" applyBorder="1" applyAlignment="1">
      <alignment horizontal="center"/>
    </xf>
    <xf numFmtId="0" fontId="92" fillId="39" borderId="17" xfId="0" applyFont="1" applyFill="1" applyBorder="1" applyAlignment="1">
      <alignment horizontal="center"/>
    </xf>
    <xf numFmtId="0" fontId="92" fillId="39" borderId="18" xfId="0" applyFont="1" applyFill="1" applyBorder="1" applyAlignment="1">
      <alignment horizontal="center"/>
    </xf>
    <xf numFmtId="0" fontId="34" fillId="51" borderId="22" xfId="0" applyNumberFormat="1" applyFont="1" applyFill="1" applyBorder="1" applyAlignment="1">
      <alignment horizontal="center"/>
    </xf>
    <xf numFmtId="0" fontId="34" fillId="51" borderId="23" xfId="0" applyNumberFormat="1" applyFont="1" applyFill="1" applyBorder="1" applyAlignment="1">
      <alignment horizontal="center"/>
    </xf>
    <xf numFmtId="0" fontId="119" fillId="42" borderId="22" xfId="0" applyNumberFormat="1" applyFont="1" applyFill="1" applyBorder="1" applyAlignment="1">
      <alignment horizontal="center"/>
    </xf>
    <xf numFmtId="0" fontId="119" fillId="42" borderId="23" xfId="0" applyNumberFormat="1" applyFont="1" applyFill="1" applyBorder="1" applyAlignment="1">
      <alignment horizontal="center"/>
    </xf>
    <xf numFmtId="0" fontId="119" fillId="42" borderId="24" xfId="0" applyNumberFormat="1" applyFont="1" applyFill="1" applyBorder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120" fillId="45" borderId="22" xfId="0" applyNumberFormat="1" applyFont="1" applyFill="1" applyBorder="1" applyAlignment="1">
      <alignment horizontal="center"/>
    </xf>
    <xf numFmtId="0" fontId="120" fillId="45" borderId="23" xfId="0" applyNumberFormat="1" applyFont="1" applyFill="1" applyBorder="1" applyAlignment="1">
      <alignment horizontal="center"/>
    </xf>
    <xf numFmtId="0" fontId="120" fillId="45" borderId="24" xfId="0" applyNumberFormat="1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31" fillId="33" borderId="2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98" fillId="50" borderId="17" xfId="0" applyFont="1" applyFill="1" applyBorder="1" applyAlignment="1">
      <alignment horizontal="center"/>
    </xf>
    <xf numFmtId="0" fontId="98" fillId="50" borderId="18" xfId="0" applyFont="1" applyFill="1" applyBorder="1" applyAlignment="1">
      <alignment horizontal="center"/>
    </xf>
    <xf numFmtId="0" fontId="92" fillId="51" borderId="22" xfId="0" applyFont="1" applyFill="1" applyBorder="1" applyAlignment="1">
      <alignment horizontal="center"/>
    </xf>
    <xf numFmtId="0" fontId="92" fillId="51" borderId="23" xfId="0" applyFont="1" applyFill="1" applyBorder="1" applyAlignment="1">
      <alignment horizontal="center"/>
    </xf>
    <xf numFmtId="0" fontId="92" fillId="51" borderId="24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33" fillId="33" borderId="23" xfId="0" applyFont="1" applyFill="1" applyBorder="1" applyAlignment="1">
      <alignment horizontal="center"/>
    </xf>
    <xf numFmtId="0" fontId="121" fillId="45" borderId="22" xfId="0" applyNumberFormat="1" applyFont="1" applyFill="1" applyBorder="1" applyAlignment="1">
      <alignment horizontal="center"/>
    </xf>
    <xf numFmtId="0" fontId="121" fillId="45" borderId="23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117" fillId="48" borderId="22" xfId="0" applyFont="1" applyFill="1" applyBorder="1" applyAlignment="1">
      <alignment horizontal="center"/>
    </xf>
    <xf numFmtId="0" fontId="117" fillId="48" borderId="23" xfId="0" applyFont="1" applyFill="1" applyBorder="1" applyAlignment="1">
      <alignment horizontal="center"/>
    </xf>
    <xf numFmtId="0" fontId="117" fillId="48" borderId="24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92" fillId="48" borderId="22" xfId="0" applyNumberFormat="1" applyFont="1" applyFill="1" applyBorder="1" applyAlignment="1">
      <alignment horizontal="center"/>
    </xf>
    <xf numFmtId="0" fontId="92" fillId="48" borderId="23" xfId="0" applyNumberFormat="1" applyFont="1" applyFill="1" applyBorder="1" applyAlignment="1">
      <alignment horizontal="center"/>
    </xf>
    <xf numFmtId="0" fontId="98" fillId="50" borderId="22" xfId="0" applyNumberFormat="1" applyFont="1" applyFill="1" applyBorder="1" applyAlignment="1">
      <alignment horizontal="center"/>
    </xf>
    <xf numFmtId="0" fontId="98" fillId="50" borderId="23" xfId="0" applyNumberFormat="1" applyFont="1" applyFill="1" applyBorder="1" applyAlignment="1">
      <alignment horizontal="center"/>
    </xf>
    <xf numFmtId="0" fontId="98" fillId="50" borderId="2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8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25.7109375" style="3" customWidth="1"/>
    <col min="2" max="2" width="1.7109375" style="3" customWidth="1"/>
    <col min="3" max="3" width="25.7109375" style="3" customWidth="1"/>
    <col min="4" max="5" width="6.00390625" style="3" customWidth="1"/>
    <col min="6" max="6" width="23.7109375" style="3" customWidth="1"/>
    <col min="7" max="7" width="4.7109375" style="3" customWidth="1"/>
    <col min="8" max="8" width="23.7109375" style="3" customWidth="1"/>
    <col min="9" max="9" width="4.7109375" style="3" customWidth="1"/>
    <col min="10" max="10" width="1.7109375" style="2" customWidth="1"/>
    <col min="11" max="11" width="22.7109375" style="3" customWidth="1"/>
    <col min="12" max="19" width="5.28125" style="3" customWidth="1"/>
    <col min="20" max="31" width="9.140625" style="2" customWidth="1"/>
    <col min="32" max="16384" width="9.140625" style="3" customWidth="1"/>
  </cols>
  <sheetData>
    <row r="1" spans="1:21" ht="13.5" thickBot="1">
      <c r="A1" s="714" t="s">
        <v>36</v>
      </c>
      <c r="B1" s="715"/>
      <c r="C1" s="715"/>
      <c r="D1" s="715"/>
      <c r="E1" s="715"/>
      <c r="F1" s="715"/>
      <c r="G1" s="715"/>
      <c r="H1" s="715"/>
      <c r="I1" s="716"/>
      <c r="J1" s="267"/>
      <c r="K1" s="1" t="s">
        <v>2</v>
      </c>
      <c r="L1" s="1" t="s">
        <v>4</v>
      </c>
      <c r="M1" s="1" t="s">
        <v>105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267"/>
      <c r="U1" s="267"/>
    </row>
    <row r="2" spans="1:21" ht="13.5" thickBot="1">
      <c r="A2" s="714" t="s">
        <v>34</v>
      </c>
      <c r="B2" s="715"/>
      <c r="C2" s="715"/>
      <c r="D2" s="715"/>
      <c r="E2" s="715"/>
      <c r="F2" s="715"/>
      <c r="G2" s="715"/>
      <c r="H2" s="715"/>
      <c r="I2" s="716"/>
      <c r="J2" s="165"/>
      <c r="K2" s="458" t="s">
        <v>64</v>
      </c>
      <c r="L2" s="459">
        <f>(N2*3)+O2</f>
        <v>25</v>
      </c>
      <c r="M2" s="459">
        <f>N2+O2+P2</f>
        <v>10</v>
      </c>
      <c r="N2" s="459">
        <v>8</v>
      </c>
      <c r="O2" s="459">
        <v>1</v>
      </c>
      <c r="P2" s="459">
        <v>1</v>
      </c>
      <c r="Q2" s="459">
        <v>34</v>
      </c>
      <c r="R2" s="459">
        <v>14</v>
      </c>
      <c r="S2" s="459">
        <f>Q2-R2</f>
        <v>20</v>
      </c>
      <c r="T2" s="165"/>
      <c r="U2" s="165"/>
    </row>
    <row r="3" spans="1:21" ht="13.5" thickBot="1">
      <c r="A3" s="683" t="s">
        <v>68</v>
      </c>
      <c r="B3" s="695"/>
      <c r="C3" s="684"/>
      <c r="D3" s="683" t="s">
        <v>62</v>
      </c>
      <c r="E3" s="684"/>
      <c r="F3" s="717" t="s">
        <v>43</v>
      </c>
      <c r="G3" s="718"/>
      <c r="H3" s="718"/>
      <c r="I3" s="719"/>
      <c r="J3" s="165"/>
      <c r="K3" s="488" t="s">
        <v>107</v>
      </c>
      <c r="L3" s="489">
        <f>(N3*3)+O3</f>
        <v>20</v>
      </c>
      <c r="M3" s="489">
        <f>N3+O3+P3</f>
        <v>10</v>
      </c>
      <c r="N3" s="489">
        <v>6</v>
      </c>
      <c r="O3" s="489">
        <v>2</v>
      </c>
      <c r="P3" s="489">
        <v>2</v>
      </c>
      <c r="Q3" s="489">
        <v>24</v>
      </c>
      <c r="R3" s="489">
        <v>18</v>
      </c>
      <c r="S3" s="489">
        <f>Q3-R3</f>
        <v>6</v>
      </c>
      <c r="T3" s="165"/>
      <c r="U3" s="165"/>
    </row>
    <row r="4" spans="1:21" ht="13.5" thickBot="1">
      <c r="A4" s="4" t="s">
        <v>112</v>
      </c>
      <c r="B4" s="5" t="s">
        <v>1</v>
      </c>
      <c r="C4" s="6" t="s">
        <v>87</v>
      </c>
      <c r="D4" s="323">
        <f>'01A'!$D$34</f>
        <v>3</v>
      </c>
      <c r="E4" s="324">
        <f>'01A'!$H$34</f>
        <v>2</v>
      </c>
      <c r="F4" s="329" t="s">
        <v>112</v>
      </c>
      <c r="G4" s="298">
        <v>3</v>
      </c>
      <c r="H4" s="332" t="s">
        <v>64</v>
      </c>
      <c r="I4" s="298">
        <v>0</v>
      </c>
      <c r="J4" s="16"/>
      <c r="K4" s="539" t="s">
        <v>112</v>
      </c>
      <c r="L4" s="542">
        <f>(N4*3)+O4</f>
        <v>11</v>
      </c>
      <c r="M4" s="542">
        <f>N4+O4+P4</f>
        <v>10</v>
      </c>
      <c r="N4" s="542">
        <v>3</v>
      </c>
      <c r="O4" s="542">
        <v>2</v>
      </c>
      <c r="P4" s="542">
        <v>5</v>
      </c>
      <c r="Q4" s="542">
        <v>23</v>
      </c>
      <c r="R4" s="542">
        <v>27</v>
      </c>
      <c r="S4" s="542">
        <f>Q4-R4</f>
        <v>-4</v>
      </c>
      <c r="T4" s="165"/>
      <c r="U4" s="16"/>
    </row>
    <row r="5" spans="1:21" ht="13.5" thickBot="1">
      <c r="A5" s="7" t="s">
        <v>107</v>
      </c>
      <c r="B5" s="8" t="s">
        <v>1</v>
      </c>
      <c r="C5" s="9" t="s">
        <v>64</v>
      </c>
      <c r="D5" s="325">
        <f>'01A'!$M$34</f>
        <v>2</v>
      </c>
      <c r="E5" s="326">
        <f>'01A'!$Q$34</f>
        <v>1</v>
      </c>
      <c r="F5" s="330" t="s">
        <v>107</v>
      </c>
      <c r="G5" s="299">
        <v>3</v>
      </c>
      <c r="H5" s="334" t="s">
        <v>114</v>
      </c>
      <c r="I5" s="299">
        <v>0</v>
      </c>
      <c r="J5" s="16"/>
      <c r="K5" s="541" t="s">
        <v>87</v>
      </c>
      <c r="L5" s="544">
        <f>(N5*3)+O5</f>
        <v>11</v>
      </c>
      <c r="M5" s="544">
        <f>N5+O5+P5</f>
        <v>10</v>
      </c>
      <c r="N5" s="544">
        <v>3</v>
      </c>
      <c r="O5" s="544">
        <v>2</v>
      </c>
      <c r="P5" s="544">
        <v>5</v>
      </c>
      <c r="Q5" s="544">
        <v>18</v>
      </c>
      <c r="R5" s="544">
        <v>24</v>
      </c>
      <c r="S5" s="544">
        <f>Q5-R5</f>
        <v>-6</v>
      </c>
      <c r="T5" s="16"/>
      <c r="U5" s="16"/>
    </row>
    <row r="6" spans="1:21" ht="13.5" thickBot="1">
      <c r="A6" s="10" t="s">
        <v>114</v>
      </c>
      <c r="B6" s="11" t="s">
        <v>1</v>
      </c>
      <c r="C6" s="12" t="s">
        <v>106</v>
      </c>
      <c r="D6" s="327">
        <f>'01A'!$H$102</f>
        <v>1</v>
      </c>
      <c r="E6" s="328">
        <f>'01A'!$M$102</f>
        <v>3</v>
      </c>
      <c r="F6" s="331" t="s">
        <v>87</v>
      </c>
      <c r="G6" s="300">
        <v>0</v>
      </c>
      <c r="H6" s="301"/>
      <c r="I6" s="302"/>
      <c r="J6" s="16"/>
      <c r="K6" s="540" t="s">
        <v>114</v>
      </c>
      <c r="L6" s="543">
        <f>(N6*3)+O6</f>
        <v>9</v>
      </c>
      <c r="M6" s="543">
        <f>N6+O6+P6</f>
        <v>9</v>
      </c>
      <c r="N6" s="543">
        <v>2</v>
      </c>
      <c r="O6" s="543">
        <v>3</v>
      </c>
      <c r="P6" s="543">
        <v>4</v>
      </c>
      <c r="Q6" s="543">
        <v>15</v>
      </c>
      <c r="R6" s="543">
        <v>27</v>
      </c>
      <c r="S6" s="543">
        <f>Q6-R6</f>
        <v>-12</v>
      </c>
      <c r="T6" s="165"/>
      <c r="U6" s="16"/>
    </row>
    <row r="7" spans="1:21" ht="13.5" thickBot="1">
      <c r="A7" s="683" t="s">
        <v>69</v>
      </c>
      <c r="B7" s="695"/>
      <c r="C7" s="684"/>
      <c r="D7" s="712" t="s">
        <v>62</v>
      </c>
      <c r="E7" s="713"/>
      <c r="F7" s="717" t="s">
        <v>43</v>
      </c>
      <c r="G7" s="718"/>
      <c r="H7" s="718"/>
      <c r="I7" s="719"/>
      <c r="J7" s="143"/>
      <c r="K7" s="284"/>
      <c r="L7" s="285"/>
      <c r="M7" s="285"/>
      <c r="N7" s="165"/>
      <c r="O7" s="165"/>
      <c r="P7" s="165"/>
      <c r="Q7" s="165"/>
      <c r="R7" s="165"/>
      <c r="S7" s="165"/>
      <c r="T7" s="16"/>
      <c r="U7" s="143"/>
    </row>
    <row r="8" spans="1:20" ht="13.5" customHeight="1" thickBot="1">
      <c r="A8" s="4" t="s">
        <v>64</v>
      </c>
      <c r="B8" s="5" t="s">
        <v>1</v>
      </c>
      <c r="C8" s="6" t="s">
        <v>112</v>
      </c>
      <c r="D8" s="359">
        <f>'02A'!$D$34</f>
        <v>4</v>
      </c>
      <c r="E8" s="360">
        <f>'02A'!$H$34</f>
        <v>1</v>
      </c>
      <c r="F8" s="330" t="s">
        <v>107</v>
      </c>
      <c r="G8" s="298">
        <v>4</v>
      </c>
      <c r="H8" s="329" t="s">
        <v>112</v>
      </c>
      <c r="I8" s="298">
        <v>3</v>
      </c>
      <c r="K8" s="143"/>
      <c r="L8" s="143"/>
      <c r="M8" s="143"/>
      <c r="N8" s="143"/>
      <c r="O8" s="143"/>
      <c r="P8" s="143"/>
      <c r="Q8" s="143"/>
      <c r="R8" s="143"/>
      <c r="S8" s="143"/>
      <c r="T8" s="278"/>
    </row>
    <row r="9" spans="1:20" ht="13.5" thickBot="1">
      <c r="A9" s="7" t="s">
        <v>87</v>
      </c>
      <c r="B9" s="8" t="s">
        <v>1</v>
      </c>
      <c r="C9" s="9" t="s">
        <v>114</v>
      </c>
      <c r="D9" s="325">
        <f>'02A'!$M$34</f>
        <v>2</v>
      </c>
      <c r="E9" s="326">
        <f>'02A'!$Q$34</f>
        <v>0</v>
      </c>
      <c r="F9" s="332" t="s">
        <v>64</v>
      </c>
      <c r="G9" s="299">
        <v>3</v>
      </c>
      <c r="H9" s="334" t="s">
        <v>114</v>
      </c>
      <c r="I9" s="299">
        <v>0</v>
      </c>
      <c r="K9" s="143"/>
      <c r="L9" s="143"/>
      <c r="M9" s="143"/>
      <c r="N9" s="143"/>
      <c r="O9" s="143"/>
      <c r="P9" s="143"/>
      <c r="Q9" s="143"/>
      <c r="R9" s="143"/>
      <c r="S9" s="143"/>
      <c r="T9" s="16"/>
    </row>
    <row r="10" spans="1:20" ht="13.5" thickBot="1">
      <c r="A10" s="13" t="s">
        <v>110</v>
      </c>
      <c r="B10" s="11" t="s">
        <v>1</v>
      </c>
      <c r="C10" s="14" t="s">
        <v>107</v>
      </c>
      <c r="D10" s="327">
        <f>'02A'!$H$102</f>
        <v>1</v>
      </c>
      <c r="E10" s="328">
        <f>'02A'!$M$102</f>
        <v>1</v>
      </c>
      <c r="F10" s="331" t="s">
        <v>87</v>
      </c>
      <c r="G10" s="300">
        <v>3</v>
      </c>
      <c r="H10" s="301"/>
      <c r="I10" s="302"/>
      <c r="K10" s="143"/>
      <c r="L10" s="143"/>
      <c r="M10" s="143"/>
      <c r="N10" s="143"/>
      <c r="O10" s="143"/>
      <c r="P10" s="143"/>
      <c r="Q10" s="143"/>
      <c r="R10" s="143"/>
      <c r="S10" s="143"/>
      <c r="T10" s="279"/>
    </row>
    <row r="11" spans="1:20" ht="13.5" thickBot="1">
      <c r="A11" s="683" t="s">
        <v>70</v>
      </c>
      <c r="B11" s="695"/>
      <c r="C11" s="684"/>
      <c r="D11" s="712" t="s">
        <v>62</v>
      </c>
      <c r="E11" s="713"/>
      <c r="F11" s="717" t="s">
        <v>43</v>
      </c>
      <c r="G11" s="718"/>
      <c r="H11" s="718"/>
      <c r="I11" s="719"/>
      <c r="K11" s="143"/>
      <c r="L11" s="143"/>
      <c r="M11" s="143"/>
      <c r="N11" s="143"/>
      <c r="O11" s="143"/>
      <c r="P11" s="143"/>
      <c r="Q11" s="143"/>
      <c r="R11" s="143"/>
      <c r="S11" s="143"/>
      <c r="T11" s="165"/>
    </row>
    <row r="12" spans="1:20" ht="13.5" thickBot="1">
      <c r="A12" s="4" t="s">
        <v>114</v>
      </c>
      <c r="B12" s="5" t="s">
        <v>1</v>
      </c>
      <c r="C12" s="6" t="s">
        <v>112</v>
      </c>
      <c r="D12" s="359">
        <f>'03A'!$D$34</f>
        <v>3</v>
      </c>
      <c r="E12" s="360">
        <f>'03A'!$H$34</f>
        <v>0</v>
      </c>
      <c r="F12" s="330" t="s">
        <v>107</v>
      </c>
      <c r="G12" s="298">
        <v>7</v>
      </c>
      <c r="H12" s="334" t="s">
        <v>114</v>
      </c>
      <c r="I12" s="298">
        <v>3</v>
      </c>
      <c r="K12" s="143"/>
      <c r="L12" s="143"/>
      <c r="M12" s="143"/>
      <c r="N12" s="143"/>
      <c r="O12" s="143"/>
      <c r="P12" s="143"/>
      <c r="Q12" s="143"/>
      <c r="R12" s="143"/>
      <c r="S12" s="143"/>
      <c r="T12" s="279"/>
    </row>
    <row r="13" spans="1:20" ht="13.5" thickBot="1">
      <c r="A13" s="7" t="s">
        <v>107</v>
      </c>
      <c r="B13" s="8" t="s">
        <v>1</v>
      </c>
      <c r="C13" s="9" t="s">
        <v>87</v>
      </c>
      <c r="D13" s="325">
        <f>'03A'!$M$34</f>
        <v>2</v>
      </c>
      <c r="E13" s="326">
        <f>'03A'!$Q$34</f>
        <v>1</v>
      </c>
      <c r="F13" s="332" t="s">
        <v>64</v>
      </c>
      <c r="G13" s="299">
        <v>6</v>
      </c>
      <c r="H13" s="329" t="s">
        <v>112</v>
      </c>
      <c r="I13" s="299">
        <v>3</v>
      </c>
      <c r="K13" s="143"/>
      <c r="L13" s="143"/>
      <c r="M13" s="143"/>
      <c r="N13" s="143"/>
      <c r="O13" s="143"/>
      <c r="P13" s="143"/>
      <c r="Q13" s="143"/>
      <c r="R13" s="143"/>
      <c r="S13" s="143"/>
      <c r="T13" s="279"/>
    </row>
    <row r="14" spans="1:20" ht="13.5" thickBot="1">
      <c r="A14" s="10" t="s">
        <v>64</v>
      </c>
      <c r="B14" s="11" t="s">
        <v>1</v>
      </c>
      <c r="C14" s="12" t="s">
        <v>116</v>
      </c>
      <c r="D14" s="327">
        <f>'03A'!$H$102</f>
        <v>2</v>
      </c>
      <c r="E14" s="328">
        <f>'03A'!$M$102</f>
        <v>0</v>
      </c>
      <c r="F14" s="331" t="s">
        <v>87</v>
      </c>
      <c r="G14" s="300">
        <v>3</v>
      </c>
      <c r="H14" s="301"/>
      <c r="I14" s="302"/>
      <c r="K14" s="143"/>
      <c r="L14" s="143"/>
      <c r="M14" s="143"/>
      <c r="N14" s="143"/>
      <c r="O14" s="143"/>
      <c r="P14" s="143"/>
      <c r="Q14" s="143"/>
      <c r="R14" s="143"/>
      <c r="S14" s="143"/>
      <c r="T14" s="280"/>
    </row>
    <row r="15" spans="1:20" ht="13.5" thickBot="1">
      <c r="A15" s="683" t="s">
        <v>71</v>
      </c>
      <c r="B15" s="695"/>
      <c r="C15" s="684"/>
      <c r="D15" s="712" t="s">
        <v>62</v>
      </c>
      <c r="E15" s="713"/>
      <c r="F15" s="717" t="s">
        <v>43</v>
      </c>
      <c r="G15" s="718"/>
      <c r="H15" s="718"/>
      <c r="I15" s="719"/>
      <c r="K15" s="143"/>
      <c r="L15" s="143"/>
      <c r="M15" s="143"/>
      <c r="N15" s="143"/>
      <c r="O15" s="143"/>
      <c r="P15" s="143"/>
      <c r="Q15" s="143"/>
      <c r="R15" s="143"/>
      <c r="S15" s="143"/>
      <c r="T15" s="165"/>
    </row>
    <row r="16" spans="1:20" ht="13.5" thickBot="1">
      <c r="A16" s="4" t="s">
        <v>112</v>
      </c>
      <c r="B16" s="5" t="s">
        <v>1</v>
      </c>
      <c r="C16" s="6" t="s">
        <v>107</v>
      </c>
      <c r="D16" s="359">
        <f>'04A'!$D$34</f>
        <v>4</v>
      </c>
      <c r="E16" s="360">
        <f>'04A'!$H$34</f>
        <v>0</v>
      </c>
      <c r="F16" s="332" t="s">
        <v>64</v>
      </c>
      <c r="G16" s="298">
        <v>9</v>
      </c>
      <c r="H16" s="329" t="s">
        <v>112</v>
      </c>
      <c r="I16" s="298">
        <v>6</v>
      </c>
      <c r="K16" s="143"/>
      <c r="L16" s="143"/>
      <c r="M16" s="143"/>
      <c r="N16" s="143"/>
      <c r="O16" s="143"/>
      <c r="P16" s="143"/>
      <c r="Q16" s="143"/>
      <c r="R16" s="143"/>
      <c r="S16" s="143"/>
      <c r="T16" s="165"/>
    </row>
    <row r="17" spans="1:20" ht="13.5" thickBot="1">
      <c r="A17" s="7" t="s">
        <v>114</v>
      </c>
      <c r="B17" s="8" t="s">
        <v>1</v>
      </c>
      <c r="C17" s="9" t="s">
        <v>64</v>
      </c>
      <c r="D17" s="325">
        <f>'04A'!$M$34</f>
        <v>0</v>
      </c>
      <c r="E17" s="326">
        <f>'04A'!$Q$34</f>
        <v>4</v>
      </c>
      <c r="F17" s="330" t="s">
        <v>107</v>
      </c>
      <c r="G17" s="299">
        <v>7</v>
      </c>
      <c r="H17" s="334" t="s">
        <v>114</v>
      </c>
      <c r="I17" s="299">
        <v>3</v>
      </c>
      <c r="K17" s="143"/>
      <c r="L17" s="143"/>
      <c r="M17" s="143"/>
      <c r="N17" s="143"/>
      <c r="O17" s="143"/>
      <c r="P17" s="143"/>
      <c r="Q17" s="143"/>
      <c r="R17" s="143"/>
      <c r="S17" s="143"/>
      <c r="T17" s="165"/>
    </row>
    <row r="18" spans="1:20" ht="13.5" thickBot="1">
      <c r="A18" s="10" t="s">
        <v>87</v>
      </c>
      <c r="B18" s="11" t="s">
        <v>1</v>
      </c>
      <c r="C18" s="12" t="s">
        <v>86</v>
      </c>
      <c r="D18" s="327">
        <f>'04A'!$H$102</f>
        <v>2</v>
      </c>
      <c r="E18" s="328">
        <f>'04A'!$M$102</f>
        <v>1</v>
      </c>
      <c r="F18" s="331" t="s">
        <v>87</v>
      </c>
      <c r="G18" s="300">
        <v>6</v>
      </c>
      <c r="H18" s="301"/>
      <c r="I18" s="302"/>
      <c r="K18" s="143"/>
      <c r="L18" s="143"/>
      <c r="M18" s="143"/>
      <c r="N18" s="143"/>
      <c r="O18" s="143"/>
      <c r="P18" s="143"/>
      <c r="Q18" s="143"/>
      <c r="R18" s="143"/>
      <c r="S18" s="143"/>
      <c r="T18" s="165"/>
    </row>
    <row r="19" spans="1:20" ht="13.5" thickBot="1">
      <c r="A19" s="683" t="s">
        <v>72</v>
      </c>
      <c r="B19" s="695"/>
      <c r="C19" s="684"/>
      <c r="D19" s="712" t="s">
        <v>62</v>
      </c>
      <c r="E19" s="713"/>
      <c r="F19" s="717" t="s">
        <v>43</v>
      </c>
      <c r="G19" s="718"/>
      <c r="H19" s="718"/>
      <c r="I19" s="719"/>
      <c r="K19" s="143"/>
      <c r="L19" s="143"/>
      <c r="M19" s="143"/>
      <c r="N19" s="143"/>
      <c r="O19" s="143"/>
      <c r="P19" s="143"/>
      <c r="Q19" s="143"/>
      <c r="R19" s="143"/>
      <c r="S19" s="143"/>
      <c r="T19" s="281"/>
    </row>
    <row r="20" spans="1:20" ht="13.5" thickBot="1">
      <c r="A20" s="4" t="s">
        <v>107</v>
      </c>
      <c r="B20" s="5" t="s">
        <v>1</v>
      </c>
      <c r="C20" s="6" t="s">
        <v>114</v>
      </c>
      <c r="D20" s="359">
        <f>'05A'!$D$34</f>
        <v>2</v>
      </c>
      <c r="E20" s="360">
        <f>'05A'!$H$34</f>
        <v>2</v>
      </c>
      <c r="F20" s="332" t="s">
        <v>64</v>
      </c>
      <c r="G20" s="298">
        <v>12</v>
      </c>
      <c r="H20" s="331" t="s">
        <v>87</v>
      </c>
      <c r="I20" s="298">
        <v>6</v>
      </c>
      <c r="K20" s="143"/>
      <c r="L20" s="143"/>
      <c r="M20" s="143"/>
      <c r="N20" s="143"/>
      <c r="O20" s="143"/>
      <c r="P20" s="143"/>
      <c r="Q20" s="143"/>
      <c r="R20" s="143"/>
      <c r="S20" s="143"/>
      <c r="T20" s="281"/>
    </row>
    <row r="21" spans="1:20" ht="13.5" thickBot="1">
      <c r="A21" s="7" t="s">
        <v>64</v>
      </c>
      <c r="B21" s="8" t="s">
        <v>1</v>
      </c>
      <c r="C21" s="9" t="s">
        <v>87</v>
      </c>
      <c r="D21" s="325">
        <f>'05A'!$M$34</f>
        <v>5</v>
      </c>
      <c r="E21" s="326">
        <f>'05A'!$Q$34</f>
        <v>1</v>
      </c>
      <c r="F21" s="330" t="s">
        <v>107</v>
      </c>
      <c r="G21" s="299">
        <v>8</v>
      </c>
      <c r="H21" s="334" t="s">
        <v>114</v>
      </c>
      <c r="I21" s="299">
        <v>4</v>
      </c>
      <c r="K21" s="143"/>
      <c r="L21" s="143"/>
      <c r="M21" s="143"/>
      <c r="N21" s="143"/>
      <c r="O21" s="143"/>
      <c r="P21" s="143"/>
      <c r="Q21" s="143"/>
      <c r="R21" s="143"/>
      <c r="S21" s="143"/>
      <c r="T21" s="281"/>
    </row>
    <row r="22" spans="1:20" ht="13.5" thickBot="1">
      <c r="A22" s="10" t="s">
        <v>112</v>
      </c>
      <c r="B22" s="11" t="s">
        <v>1</v>
      </c>
      <c r="C22" s="12" t="s">
        <v>66</v>
      </c>
      <c r="D22" s="327">
        <f>'05A'!$H$102</f>
        <v>2</v>
      </c>
      <c r="E22" s="328">
        <f>'05A'!$M$102</f>
        <v>2</v>
      </c>
      <c r="F22" s="329" t="s">
        <v>112</v>
      </c>
      <c r="G22" s="300">
        <v>7</v>
      </c>
      <c r="H22" s="301"/>
      <c r="I22" s="302"/>
      <c r="K22" s="286"/>
      <c r="L22" s="165"/>
      <c r="M22" s="165"/>
      <c r="N22" s="165"/>
      <c r="O22" s="165"/>
      <c r="P22" s="165"/>
      <c r="Q22" s="165"/>
      <c r="R22" s="165"/>
      <c r="S22" s="165"/>
      <c r="T22" s="281"/>
    </row>
    <row r="23" spans="1:20" ht="13.5" thickBot="1">
      <c r="A23" s="714" t="s">
        <v>35</v>
      </c>
      <c r="B23" s="715"/>
      <c r="C23" s="715"/>
      <c r="D23" s="715"/>
      <c r="E23" s="715"/>
      <c r="F23" s="715"/>
      <c r="G23" s="715"/>
      <c r="H23" s="715"/>
      <c r="I23" s="716"/>
      <c r="K23" s="179"/>
      <c r="L23" s="281"/>
      <c r="M23" s="281"/>
      <c r="N23" s="281"/>
      <c r="O23" s="281"/>
      <c r="P23" s="281"/>
      <c r="Q23" s="281"/>
      <c r="R23" s="281"/>
      <c r="S23" s="281"/>
      <c r="T23" s="281"/>
    </row>
    <row r="24" spans="1:20" ht="13.5" thickBot="1">
      <c r="A24" s="683" t="s">
        <v>73</v>
      </c>
      <c r="B24" s="695"/>
      <c r="C24" s="684"/>
      <c r="D24" s="683" t="s">
        <v>62</v>
      </c>
      <c r="E24" s="684"/>
      <c r="F24" s="717" t="s">
        <v>43</v>
      </c>
      <c r="G24" s="718"/>
      <c r="H24" s="718"/>
      <c r="I24" s="719"/>
      <c r="K24" s="179"/>
      <c r="L24" s="281"/>
      <c r="M24" s="281"/>
      <c r="N24" s="281"/>
      <c r="O24" s="281"/>
      <c r="P24" s="281"/>
      <c r="Q24" s="281"/>
      <c r="R24" s="281"/>
      <c r="S24" s="281"/>
      <c r="T24" s="281"/>
    </row>
    <row r="25" spans="1:20" ht="13.5" thickBot="1">
      <c r="A25" s="4" t="s">
        <v>87</v>
      </c>
      <c r="B25" s="5" t="s">
        <v>1</v>
      </c>
      <c r="C25" s="6" t="s">
        <v>112</v>
      </c>
      <c r="D25" s="359">
        <f>'06R'!$H$34</f>
        <v>2</v>
      </c>
      <c r="E25" s="360">
        <f>'06R'!$D$34</f>
        <v>0</v>
      </c>
      <c r="F25" s="332" t="s">
        <v>64</v>
      </c>
      <c r="G25" s="298">
        <v>15</v>
      </c>
      <c r="H25" s="329" t="s">
        <v>112</v>
      </c>
      <c r="I25" s="298">
        <v>7</v>
      </c>
      <c r="K25" s="179"/>
      <c r="L25" s="281"/>
      <c r="M25" s="281"/>
      <c r="N25" s="281"/>
      <c r="O25" s="281"/>
      <c r="P25" s="281"/>
      <c r="Q25" s="281"/>
      <c r="R25" s="281"/>
      <c r="S25" s="281"/>
      <c r="T25" s="281"/>
    </row>
    <row r="26" spans="1:20" ht="13.5" thickBot="1">
      <c r="A26" s="7" t="s">
        <v>64</v>
      </c>
      <c r="B26" s="8" t="s">
        <v>1</v>
      </c>
      <c r="C26" s="9" t="s">
        <v>107</v>
      </c>
      <c r="D26" s="325">
        <f>'06R'!$Q$34</f>
        <v>2</v>
      </c>
      <c r="E26" s="326">
        <f>'06R'!$M$34</f>
        <v>1</v>
      </c>
      <c r="F26" s="331" t="s">
        <v>87</v>
      </c>
      <c r="G26" s="299">
        <v>9</v>
      </c>
      <c r="H26" s="334" t="s">
        <v>114</v>
      </c>
      <c r="I26" s="299">
        <v>5</v>
      </c>
      <c r="K26" s="179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1:19" ht="13.5" thickBot="1">
      <c r="A27" s="13" t="s">
        <v>106</v>
      </c>
      <c r="B27" s="11" t="s">
        <v>1</v>
      </c>
      <c r="C27" s="14" t="s">
        <v>114</v>
      </c>
      <c r="D27" s="327">
        <f>'06R'!$M$102</f>
        <v>1</v>
      </c>
      <c r="E27" s="328">
        <f>'06R'!$H$102</f>
        <v>1</v>
      </c>
      <c r="F27" s="330" t="s">
        <v>107</v>
      </c>
      <c r="G27" s="300">
        <v>8</v>
      </c>
      <c r="H27" s="301"/>
      <c r="I27" s="302"/>
      <c r="K27" s="2"/>
      <c r="L27" s="2"/>
      <c r="M27" s="2"/>
      <c r="N27" s="2"/>
      <c r="O27" s="2"/>
      <c r="P27" s="2"/>
      <c r="Q27" s="2"/>
      <c r="R27" s="2"/>
      <c r="S27" s="2"/>
    </row>
    <row r="28" spans="1:19" ht="13.5" thickBot="1">
      <c r="A28" s="683" t="s">
        <v>74</v>
      </c>
      <c r="B28" s="695"/>
      <c r="C28" s="684"/>
      <c r="D28" s="708" t="s">
        <v>62</v>
      </c>
      <c r="E28" s="709"/>
      <c r="F28" s="717" t="s">
        <v>43</v>
      </c>
      <c r="G28" s="718"/>
      <c r="H28" s="718"/>
      <c r="I28" s="719"/>
      <c r="K28" s="2"/>
      <c r="L28" s="2"/>
      <c r="M28" s="2"/>
      <c r="N28" s="2"/>
      <c r="O28" s="2"/>
      <c r="P28" s="2"/>
      <c r="Q28" s="2"/>
      <c r="R28" s="2"/>
      <c r="S28" s="2"/>
    </row>
    <row r="29" spans="1:19" ht="13.5" thickBot="1">
      <c r="A29" s="4" t="s">
        <v>112</v>
      </c>
      <c r="B29" s="5" t="s">
        <v>1</v>
      </c>
      <c r="C29" s="6" t="s">
        <v>64</v>
      </c>
      <c r="D29" s="359">
        <f>'07R'!$H$34</f>
        <v>3</v>
      </c>
      <c r="E29" s="360">
        <f>'07R'!$D$34</f>
        <v>4</v>
      </c>
      <c r="F29" s="332" t="s">
        <v>64</v>
      </c>
      <c r="G29" s="298">
        <v>18</v>
      </c>
      <c r="H29" s="334" t="s">
        <v>114</v>
      </c>
      <c r="I29" s="298">
        <v>8</v>
      </c>
      <c r="K29" s="2"/>
      <c r="L29" s="2"/>
      <c r="M29" s="2"/>
      <c r="N29" s="2"/>
      <c r="O29" s="2"/>
      <c r="P29" s="2"/>
      <c r="Q29" s="2"/>
      <c r="R29" s="2"/>
      <c r="S29" s="2"/>
    </row>
    <row r="30" spans="1:19" ht="13.5" thickBot="1">
      <c r="A30" s="7" t="s">
        <v>114</v>
      </c>
      <c r="B30" s="8" t="s">
        <v>1</v>
      </c>
      <c r="C30" s="9" t="s">
        <v>87</v>
      </c>
      <c r="D30" s="325">
        <f>'07R'!$Q$34</f>
        <v>2</v>
      </c>
      <c r="E30" s="326">
        <f>'07R'!$M$34</f>
        <v>1</v>
      </c>
      <c r="F30" s="330" t="s">
        <v>107</v>
      </c>
      <c r="G30" s="299">
        <v>11</v>
      </c>
      <c r="H30" s="329" t="s">
        <v>112</v>
      </c>
      <c r="I30" s="299">
        <v>7</v>
      </c>
      <c r="K30" s="2"/>
      <c r="L30" s="2"/>
      <c r="M30" s="2"/>
      <c r="N30" s="2"/>
      <c r="O30" s="2"/>
      <c r="P30" s="2"/>
      <c r="Q30" s="2"/>
      <c r="R30" s="2"/>
      <c r="S30" s="2"/>
    </row>
    <row r="31" spans="1:19" ht="13.5" thickBot="1">
      <c r="A31" s="10" t="s">
        <v>107</v>
      </c>
      <c r="B31" s="11" t="s">
        <v>1</v>
      </c>
      <c r="C31" s="12" t="s">
        <v>110</v>
      </c>
      <c r="D31" s="327">
        <f>'07R'!$M$102</f>
        <v>4</v>
      </c>
      <c r="E31" s="328">
        <f>'07R'!$H$102</f>
        <v>2</v>
      </c>
      <c r="F31" s="331" t="s">
        <v>87</v>
      </c>
      <c r="G31" s="300">
        <v>9</v>
      </c>
      <c r="H31" s="301"/>
      <c r="I31" s="302"/>
      <c r="K31" s="2"/>
      <c r="L31" s="2"/>
      <c r="M31" s="2"/>
      <c r="N31" s="2"/>
      <c r="O31" s="2"/>
      <c r="P31" s="2"/>
      <c r="Q31" s="2"/>
      <c r="R31" s="2"/>
      <c r="S31" s="2"/>
    </row>
    <row r="32" spans="1:20" ht="13.5" thickBot="1">
      <c r="A32" s="683" t="s">
        <v>75</v>
      </c>
      <c r="B32" s="695"/>
      <c r="C32" s="684"/>
      <c r="D32" s="708" t="s">
        <v>62</v>
      </c>
      <c r="E32" s="709"/>
      <c r="F32" s="717" t="s">
        <v>43</v>
      </c>
      <c r="G32" s="718"/>
      <c r="H32" s="718"/>
      <c r="I32" s="732"/>
      <c r="K32" s="284"/>
      <c r="L32" s="285"/>
      <c r="M32" s="285"/>
      <c r="N32" s="165"/>
      <c r="O32" s="165"/>
      <c r="P32" s="165"/>
      <c r="Q32" s="165"/>
      <c r="R32" s="165"/>
      <c r="S32" s="165"/>
      <c r="T32" s="165"/>
    </row>
    <row r="33" spans="1:20" ht="13.5" thickBot="1">
      <c r="A33" s="4" t="s">
        <v>112</v>
      </c>
      <c r="B33" s="5" t="s">
        <v>1</v>
      </c>
      <c r="C33" s="6" t="s">
        <v>114</v>
      </c>
      <c r="D33" s="359">
        <f>'08R'!$H$34</f>
        <v>2</v>
      </c>
      <c r="E33" s="360">
        <f>'08R'!$D$34</f>
        <v>2</v>
      </c>
      <c r="F33" s="332" t="s">
        <v>64</v>
      </c>
      <c r="G33" s="298">
        <v>21</v>
      </c>
      <c r="H33" s="334" t="s">
        <v>114</v>
      </c>
      <c r="I33" s="298">
        <v>9</v>
      </c>
      <c r="K33" s="284"/>
      <c r="L33" s="285"/>
      <c r="M33" s="285"/>
      <c r="N33" s="165"/>
      <c r="O33" s="165"/>
      <c r="P33" s="165"/>
      <c r="Q33" s="165"/>
      <c r="R33" s="165"/>
      <c r="S33" s="165"/>
      <c r="T33" s="165"/>
    </row>
    <row r="34" spans="1:20" ht="13.5" thickBot="1">
      <c r="A34" s="7" t="s">
        <v>87</v>
      </c>
      <c r="B34" s="8" t="s">
        <v>1</v>
      </c>
      <c r="C34" s="9" t="s">
        <v>107</v>
      </c>
      <c r="D34" s="325">
        <f>'08R'!$Q$34</f>
        <v>0</v>
      </c>
      <c r="E34" s="326">
        <f>'08R'!$M$34</f>
        <v>2</v>
      </c>
      <c r="F34" s="330" t="s">
        <v>107</v>
      </c>
      <c r="G34" s="299">
        <v>14</v>
      </c>
      <c r="H34" s="329" t="s">
        <v>112</v>
      </c>
      <c r="I34" s="299">
        <v>8</v>
      </c>
      <c r="K34" s="284"/>
      <c r="L34" s="285"/>
      <c r="M34" s="285"/>
      <c r="N34" s="165"/>
      <c r="O34" s="165"/>
      <c r="P34" s="165"/>
      <c r="Q34" s="165"/>
      <c r="R34" s="165"/>
      <c r="S34" s="165"/>
      <c r="T34" s="165"/>
    </row>
    <row r="35" spans="1:20" ht="13.5" thickBot="1">
      <c r="A35" s="13" t="s">
        <v>116</v>
      </c>
      <c r="B35" s="11" t="s">
        <v>1</v>
      </c>
      <c r="C35" s="14" t="s">
        <v>64</v>
      </c>
      <c r="D35" s="327">
        <f>'08R'!$M$102</f>
        <v>0</v>
      </c>
      <c r="E35" s="328">
        <f>'08R'!$H$102</f>
        <v>1</v>
      </c>
      <c r="F35" s="331" t="s">
        <v>87</v>
      </c>
      <c r="G35" s="300">
        <v>9</v>
      </c>
      <c r="H35" s="301"/>
      <c r="I35" s="302"/>
      <c r="K35" s="284"/>
      <c r="L35" s="285"/>
      <c r="M35" s="285"/>
      <c r="N35" s="165"/>
      <c r="O35" s="165"/>
      <c r="P35" s="165"/>
      <c r="Q35" s="165"/>
      <c r="R35" s="165"/>
      <c r="S35" s="165"/>
      <c r="T35" s="165"/>
    </row>
    <row r="36" spans="1:20" ht="13.5" thickBot="1">
      <c r="A36" s="683" t="s">
        <v>76</v>
      </c>
      <c r="B36" s="695"/>
      <c r="C36" s="684"/>
      <c r="D36" s="708" t="s">
        <v>62</v>
      </c>
      <c r="E36" s="709"/>
      <c r="F36" s="717" t="s">
        <v>43</v>
      </c>
      <c r="G36" s="718"/>
      <c r="H36" s="718"/>
      <c r="I36" s="719"/>
      <c r="K36" s="287"/>
      <c r="L36" s="288"/>
      <c r="M36" s="288"/>
      <c r="N36" s="16"/>
      <c r="O36" s="16"/>
      <c r="P36" s="16"/>
      <c r="Q36" s="16"/>
      <c r="R36" s="16"/>
      <c r="S36" s="16"/>
      <c r="T36" s="280"/>
    </row>
    <row r="37" spans="1:21" ht="13.5" thickBot="1">
      <c r="A37" s="4" t="s">
        <v>107</v>
      </c>
      <c r="B37" s="5" t="s">
        <v>1</v>
      </c>
      <c r="C37" s="6" t="s">
        <v>112</v>
      </c>
      <c r="D37" s="359">
        <f>'09R'!$H$34</f>
        <v>3</v>
      </c>
      <c r="E37" s="360">
        <f>'09R'!$D$34</f>
        <v>1</v>
      </c>
      <c r="F37" s="332" t="s">
        <v>64</v>
      </c>
      <c r="G37" s="298">
        <v>24</v>
      </c>
      <c r="H37" s="334" t="s">
        <v>114</v>
      </c>
      <c r="I37" s="298">
        <v>9</v>
      </c>
      <c r="J37" s="267"/>
      <c r="K37" s="2"/>
      <c r="L37" s="2"/>
      <c r="M37" s="2"/>
      <c r="N37" s="2"/>
      <c r="O37" s="2"/>
      <c r="P37" s="2"/>
      <c r="Q37" s="2"/>
      <c r="R37" s="2"/>
      <c r="S37" s="2"/>
      <c r="T37" s="267"/>
      <c r="U37" s="267"/>
    </row>
    <row r="38" spans="1:21" ht="13.5" thickBot="1">
      <c r="A38" s="7" t="s">
        <v>64</v>
      </c>
      <c r="B38" s="8" t="s">
        <v>1</v>
      </c>
      <c r="C38" s="9" t="s">
        <v>114</v>
      </c>
      <c r="D38" s="325">
        <f>'09R'!$Q$34</f>
        <v>4</v>
      </c>
      <c r="E38" s="326">
        <f>'09R'!$M$34</f>
        <v>1</v>
      </c>
      <c r="F38" s="330" t="s">
        <v>107</v>
      </c>
      <c r="G38" s="299">
        <v>17</v>
      </c>
      <c r="H38" s="329" t="s">
        <v>112</v>
      </c>
      <c r="I38" s="299">
        <v>8</v>
      </c>
      <c r="J38" s="165"/>
      <c r="K38" s="2"/>
      <c r="L38" s="2"/>
      <c r="M38" s="2"/>
      <c r="N38" s="2"/>
      <c r="O38" s="2"/>
      <c r="P38" s="2"/>
      <c r="Q38" s="2"/>
      <c r="R38" s="2"/>
      <c r="S38" s="2"/>
      <c r="T38" s="165"/>
      <c r="U38" s="165"/>
    </row>
    <row r="39" spans="1:21" ht="13.5" thickBot="1">
      <c r="A39" s="13" t="s">
        <v>86</v>
      </c>
      <c r="B39" s="11" t="s">
        <v>1</v>
      </c>
      <c r="C39" s="14" t="s">
        <v>87</v>
      </c>
      <c r="D39" s="327">
        <f>'09R'!$M$102</f>
        <v>2</v>
      </c>
      <c r="E39" s="328">
        <f>'09R'!$H$102</f>
        <v>2</v>
      </c>
      <c r="F39" s="331" t="s">
        <v>87</v>
      </c>
      <c r="G39" s="300">
        <v>10</v>
      </c>
      <c r="H39" s="301"/>
      <c r="I39" s="302"/>
      <c r="J39" s="165"/>
      <c r="K39" s="2"/>
      <c r="L39" s="2"/>
      <c r="M39" s="2"/>
      <c r="N39" s="2"/>
      <c r="O39" s="2"/>
      <c r="P39" s="2"/>
      <c r="Q39" s="2"/>
      <c r="R39" s="2"/>
      <c r="S39" s="2"/>
      <c r="T39" s="165"/>
      <c r="U39" s="165"/>
    </row>
    <row r="40" spans="1:21" ht="13.5" thickBot="1">
      <c r="A40" s="683" t="s">
        <v>77</v>
      </c>
      <c r="B40" s="695"/>
      <c r="C40" s="684"/>
      <c r="D40" s="708" t="s">
        <v>62</v>
      </c>
      <c r="E40" s="709"/>
      <c r="F40" s="717" t="s">
        <v>43</v>
      </c>
      <c r="G40" s="718"/>
      <c r="H40" s="718"/>
      <c r="I40" s="719"/>
      <c r="J40" s="16"/>
      <c r="K40" s="2"/>
      <c r="L40" s="2"/>
      <c r="M40" s="2"/>
      <c r="N40" s="2"/>
      <c r="O40" s="2"/>
      <c r="P40" s="2"/>
      <c r="Q40" s="2"/>
      <c r="R40" s="2"/>
      <c r="S40" s="2"/>
      <c r="T40" s="282"/>
      <c r="U40" s="16"/>
    </row>
    <row r="41" spans="1:21" ht="13.5" thickBot="1">
      <c r="A41" s="4" t="s">
        <v>114</v>
      </c>
      <c r="B41" s="5" t="s">
        <v>1</v>
      </c>
      <c r="C41" s="6" t="s">
        <v>107</v>
      </c>
      <c r="D41" s="359">
        <f>'10R'!$H$34</f>
        <v>2</v>
      </c>
      <c r="E41" s="360">
        <f>'10R'!$D$34</f>
        <v>5</v>
      </c>
      <c r="F41" s="332" t="s">
        <v>64</v>
      </c>
      <c r="G41" s="298">
        <v>25</v>
      </c>
      <c r="H41" s="331" t="s">
        <v>87</v>
      </c>
      <c r="I41" s="298">
        <v>11</v>
      </c>
      <c r="J41" s="16"/>
      <c r="K41" s="2"/>
      <c r="L41" s="2"/>
      <c r="M41" s="2"/>
      <c r="N41" s="2"/>
      <c r="O41" s="2"/>
      <c r="P41" s="2"/>
      <c r="Q41" s="2"/>
      <c r="R41" s="2"/>
      <c r="S41" s="2"/>
      <c r="T41" s="16"/>
      <c r="U41" s="16"/>
    </row>
    <row r="42" spans="1:21" ht="13.5" thickBot="1">
      <c r="A42" s="7" t="s">
        <v>87</v>
      </c>
      <c r="B42" s="8" t="s">
        <v>1</v>
      </c>
      <c r="C42" s="9" t="s">
        <v>64</v>
      </c>
      <c r="D42" s="325">
        <f>'10R'!$Q$34</f>
        <v>1</v>
      </c>
      <c r="E42" s="326">
        <f>'10R'!$M$34</f>
        <v>1</v>
      </c>
      <c r="F42" s="330" t="s">
        <v>107</v>
      </c>
      <c r="G42" s="299">
        <v>20</v>
      </c>
      <c r="H42" s="334" t="s">
        <v>114</v>
      </c>
      <c r="I42" s="299">
        <v>9</v>
      </c>
      <c r="J42" s="16"/>
      <c r="K42" s="2"/>
      <c r="L42" s="2"/>
      <c r="M42" s="2"/>
      <c r="N42" s="2"/>
      <c r="O42" s="2"/>
      <c r="P42" s="2"/>
      <c r="Q42" s="2"/>
      <c r="R42" s="2"/>
      <c r="S42" s="2"/>
      <c r="T42" s="16"/>
      <c r="U42" s="16"/>
    </row>
    <row r="43" spans="1:20" ht="13.5" thickBot="1">
      <c r="A43" s="13" t="s">
        <v>66</v>
      </c>
      <c r="B43" s="11" t="s">
        <v>1</v>
      </c>
      <c r="C43" s="14" t="s">
        <v>112</v>
      </c>
      <c r="D43" s="327">
        <f>'10R'!$M$102</f>
        <v>2</v>
      </c>
      <c r="E43" s="328">
        <f>'10R'!$H$102</f>
        <v>5</v>
      </c>
      <c r="F43" s="329" t="s">
        <v>112</v>
      </c>
      <c r="G43" s="300">
        <v>11</v>
      </c>
      <c r="H43" s="301"/>
      <c r="I43" s="302"/>
      <c r="K43" s="2"/>
      <c r="L43" s="2"/>
      <c r="M43" s="2"/>
      <c r="N43" s="2"/>
      <c r="O43" s="2"/>
      <c r="P43" s="2"/>
      <c r="Q43" s="2"/>
      <c r="R43" s="2"/>
      <c r="S43" s="2"/>
      <c r="T43" s="282"/>
    </row>
    <row r="44" spans="1:20" s="2" customFormat="1" ht="7.5" customHeight="1" thickBot="1">
      <c r="A44" s="289"/>
      <c r="B44" s="290"/>
      <c r="C44" s="291"/>
      <c r="D44" s="292"/>
      <c r="E44" s="292"/>
      <c r="F44" s="284"/>
      <c r="G44" s="267"/>
      <c r="H44" s="284"/>
      <c r="I44" s="267"/>
      <c r="K44" s="284"/>
      <c r="L44" s="285"/>
      <c r="M44" s="285"/>
      <c r="N44" s="165"/>
      <c r="O44" s="165"/>
      <c r="P44" s="165"/>
      <c r="Q44" s="165"/>
      <c r="R44" s="165"/>
      <c r="S44" s="165"/>
      <c r="T44" s="282"/>
    </row>
    <row r="45" spans="1:20" ht="13.5" thickBot="1">
      <c r="A45" s="714" t="s">
        <v>37</v>
      </c>
      <c r="B45" s="715"/>
      <c r="C45" s="715"/>
      <c r="D45" s="715"/>
      <c r="E45" s="715"/>
      <c r="F45" s="715"/>
      <c r="G45" s="715"/>
      <c r="H45" s="715"/>
      <c r="I45" s="716"/>
      <c r="K45" s="15" t="s">
        <v>2</v>
      </c>
      <c r="L45" s="15" t="s">
        <v>4</v>
      </c>
      <c r="M45" s="15" t="s">
        <v>105</v>
      </c>
      <c r="N45" s="15" t="s">
        <v>5</v>
      </c>
      <c r="O45" s="15" t="s">
        <v>6</v>
      </c>
      <c r="P45" s="15" t="s">
        <v>7</v>
      </c>
      <c r="Q45" s="15" t="s">
        <v>8</v>
      </c>
      <c r="R45" s="15" t="s">
        <v>9</v>
      </c>
      <c r="S45" s="15" t="s">
        <v>10</v>
      </c>
      <c r="T45" s="282"/>
    </row>
    <row r="46" spans="1:20" ht="13.5" thickBot="1">
      <c r="A46" s="714" t="s">
        <v>34</v>
      </c>
      <c r="B46" s="715"/>
      <c r="C46" s="715"/>
      <c r="D46" s="715"/>
      <c r="E46" s="715"/>
      <c r="F46" s="715"/>
      <c r="G46" s="715"/>
      <c r="H46" s="715"/>
      <c r="I46" s="716"/>
      <c r="K46" s="484" t="s">
        <v>66</v>
      </c>
      <c r="L46" s="486">
        <f>(N46*3)+O46</f>
        <v>19</v>
      </c>
      <c r="M46" s="486">
        <f>N46+O46+P46</f>
        <v>10</v>
      </c>
      <c r="N46" s="486">
        <v>5</v>
      </c>
      <c r="O46" s="486">
        <v>4</v>
      </c>
      <c r="P46" s="486">
        <v>1</v>
      </c>
      <c r="Q46" s="486">
        <v>24</v>
      </c>
      <c r="R46" s="486">
        <v>21</v>
      </c>
      <c r="S46" s="486">
        <f>Q46-R46</f>
        <v>3</v>
      </c>
      <c r="T46" s="282"/>
    </row>
    <row r="47" spans="1:20" ht="13.5" thickBot="1">
      <c r="A47" s="683" t="s">
        <v>68</v>
      </c>
      <c r="B47" s="695"/>
      <c r="C47" s="684"/>
      <c r="D47" s="708" t="s">
        <v>62</v>
      </c>
      <c r="E47" s="709"/>
      <c r="F47" s="717" t="s">
        <v>43</v>
      </c>
      <c r="G47" s="718"/>
      <c r="H47" s="718"/>
      <c r="I47" s="719"/>
      <c r="K47" s="485" t="s">
        <v>86</v>
      </c>
      <c r="L47" s="487">
        <f>(N47*3)+O47</f>
        <v>12</v>
      </c>
      <c r="M47" s="487">
        <f>N47+O47+P47</f>
        <v>10</v>
      </c>
      <c r="N47" s="487">
        <v>3</v>
      </c>
      <c r="O47" s="487">
        <v>3</v>
      </c>
      <c r="P47" s="487">
        <v>4</v>
      </c>
      <c r="Q47" s="487">
        <v>21</v>
      </c>
      <c r="R47" s="487">
        <v>25</v>
      </c>
      <c r="S47" s="487">
        <f>Q47-R47</f>
        <v>-4</v>
      </c>
      <c r="T47" s="282"/>
    </row>
    <row r="48" spans="1:20" ht="13.5" thickBot="1">
      <c r="A48" s="4" t="s">
        <v>66</v>
      </c>
      <c r="B48" s="5" t="s">
        <v>1</v>
      </c>
      <c r="C48" s="6" t="s">
        <v>110</v>
      </c>
      <c r="D48" s="323">
        <f>'01A'!D68</f>
        <v>2</v>
      </c>
      <c r="E48" s="324">
        <f>'01A'!H68</f>
        <v>1</v>
      </c>
      <c r="F48" s="335" t="s">
        <v>106</v>
      </c>
      <c r="G48" s="298">
        <v>3</v>
      </c>
      <c r="H48" s="338" t="s">
        <v>110</v>
      </c>
      <c r="I48" s="298">
        <v>0</v>
      </c>
      <c r="K48" s="507" t="s">
        <v>106</v>
      </c>
      <c r="L48" s="510">
        <f>(N48*3)+O48</f>
        <v>12</v>
      </c>
      <c r="M48" s="510">
        <f>N48+O48+P48</f>
        <v>10</v>
      </c>
      <c r="N48" s="510">
        <v>3</v>
      </c>
      <c r="O48" s="510">
        <v>3</v>
      </c>
      <c r="P48" s="510">
        <v>4</v>
      </c>
      <c r="Q48" s="510">
        <v>21</v>
      </c>
      <c r="R48" s="510">
        <v>22</v>
      </c>
      <c r="S48" s="510">
        <f>Q48-R48</f>
        <v>-1</v>
      </c>
      <c r="T48" s="282"/>
    </row>
    <row r="49" spans="1:29" ht="13.5" thickBot="1">
      <c r="A49" s="7" t="s">
        <v>86</v>
      </c>
      <c r="B49" s="8" t="s">
        <v>1</v>
      </c>
      <c r="C49" s="9" t="s">
        <v>116</v>
      </c>
      <c r="D49" s="325">
        <f>'01A'!M68</f>
        <v>2</v>
      </c>
      <c r="E49" s="326">
        <f>'01A'!Q68</f>
        <v>1</v>
      </c>
      <c r="F49" s="336" t="s">
        <v>66</v>
      </c>
      <c r="G49" s="299">
        <v>3</v>
      </c>
      <c r="H49" s="333" t="s">
        <v>116</v>
      </c>
      <c r="I49" s="299">
        <v>0</v>
      </c>
      <c r="K49" s="509" t="s">
        <v>110</v>
      </c>
      <c r="L49" s="512">
        <f>(N49*3)+O49</f>
        <v>10</v>
      </c>
      <c r="M49" s="512">
        <f>N49+O49+P49</f>
        <v>10</v>
      </c>
      <c r="N49" s="512">
        <v>2</v>
      </c>
      <c r="O49" s="512">
        <v>4</v>
      </c>
      <c r="P49" s="512">
        <v>4</v>
      </c>
      <c r="Q49" s="512">
        <v>25</v>
      </c>
      <c r="R49" s="512">
        <v>22</v>
      </c>
      <c r="S49" s="512">
        <f>Q49-R49</f>
        <v>3</v>
      </c>
      <c r="T49" s="282"/>
      <c r="V49" s="283"/>
      <c r="W49" s="16"/>
      <c r="X49" s="16"/>
      <c r="Y49" s="16"/>
      <c r="Z49" s="16"/>
      <c r="AA49" s="16"/>
      <c r="AB49" s="16"/>
      <c r="AC49" s="16"/>
    </row>
    <row r="50" spans="1:20" ht="13.5" thickBot="1">
      <c r="A50" s="13" t="s">
        <v>114</v>
      </c>
      <c r="B50" s="11" t="s">
        <v>1</v>
      </c>
      <c r="C50" s="14" t="s">
        <v>106</v>
      </c>
      <c r="D50" s="327">
        <f>'01A'!$H$102</f>
        <v>1</v>
      </c>
      <c r="E50" s="328">
        <f>'01A'!$M$102</f>
        <v>3</v>
      </c>
      <c r="F50" s="337" t="s">
        <v>86</v>
      </c>
      <c r="G50" s="300">
        <v>3</v>
      </c>
      <c r="H50" s="301"/>
      <c r="I50" s="302"/>
      <c r="K50" s="508" t="s">
        <v>116</v>
      </c>
      <c r="L50" s="511">
        <f>(N50*3)+O50</f>
        <v>7</v>
      </c>
      <c r="M50" s="511">
        <f>N50+O50+P50</f>
        <v>10</v>
      </c>
      <c r="N50" s="511">
        <v>1</v>
      </c>
      <c r="O50" s="511">
        <v>4</v>
      </c>
      <c r="P50" s="511">
        <v>5</v>
      </c>
      <c r="Q50" s="511">
        <v>16</v>
      </c>
      <c r="R50" s="511">
        <v>21</v>
      </c>
      <c r="S50" s="511">
        <f>Q50-R50</f>
        <v>-5</v>
      </c>
      <c r="T50" s="282"/>
    </row>
    <row r="51" spans="1:20" ht="13.5" thickBot="1">
      <c r="A51" s="683" t="s">
        <v>69</v>
      </c>
      <c r="B51" s="695"/>
      <c r="C51" s="684"/>
      <c r="D51" s="712" t="s">
        <v>62</v>
      </c>
      <c r="E51" s="713"/>
      <c r="F51" s="717" t="s">
        <v>43</v>
      </c>
      <c r="G51" s="718"/>
      <c r="H51" s="718"/>
      <c r="I51" s="719"/>
      <c r="K51" s="303"/>
      <c r="L51" s="303"/>
      <c r="M51" s="303"/>
      <c r="N51" s="303"/>
      <c r="O51" s="303"/>
      <c r="P51" s="303"/>
      <c r="Q51" s="303"/>
      <c r="R51" s="303"/>
      <c r="S51" s="303"/>
      <c r="T51" s="282"/>
    </row>
    <row r="52" spans="1:19" ht="13.5" thickBot="1">
      <c r="A52" s="4" t="s">
        <v>66</v>
      </c>
      <c r="B52" s="5" t="s">
        <v>1</v>
      </c>
      <c r="C52" s="6" t="s">
        <v>86</v>
      </c>
      <c r="D52" s="359">
        <f>'02A'!D68</f>
        <v>3</v>
      </c>
      <c r="E52" s="360">
        <f>'02A'!H68</f>
        <v>2</v>
      </c>
      <c r="F52" s="336" t="s">
        <v>66</v>
      </c>
      <c r="G52" s="298">
        <v>6</v>
      </c>
      <c r="H52" s="337" t="s">
        <v>86</v>
      </c>
      <c r="I52" s="298">
        <v>3</v>
      </c>
      <c r="K52" s="2"/>
      <c r="L52" s="2"/>
      <c r="M52" s="2"/>
      <c r="N52" s="2"/>
      <c r="O52" s="2"/>
      <c r="P52" s="2"/>
      <c r="Q52" s="2"/>
      <c r="R52" s="2"/>
      <c r="S52" s="2"/>
    </row>
    <row r="53" spans="1:19" ht="13.5" thickBot="1">
      <c r="A53" s="7" t="s">
        <v>116</v>
      </c>
      <c r="B53" s="8" t="s">
        <v>1</v>
      </c>
      <c r="C53" s="9" t="s">
        <v>106</v>
      </c>
      <c r="D53" s="325">
        <f>'02A'!M68</f>
        <v>3</v>
      </c>
      <c r="E53" s="326">
        <f>'02A'!Q68</f>
        <v>1</v>
      </c>
      <c r="F53" s="333" t="s">
        <v>116</v>
      </c>
      <c r="G53" s="299">
        <v>3</v>
      </c>
      <c r="H53" s="338" t="s">
        <v>110</v>
      </c>
      <c r="I53" s="299">
        <v>1</v>
      </c>
      <c r="K53" s="2"/>
      <c r="L53" s="2"/>
      <c r="M53" s="2"/>
      <c r="N53" s="2"/>
      <c r="O53" s="2"/>
      <c r="P53" s="2"/>
      <c r="Q53" s="2"/>
      <c r="R53" s="2"/>
      <c r="S53" s="2"/>
    </row>
    <row r="54" spans="1:19" ht="13.5" thickBot="1">
      <c r="A54" s="10" t="s">
        <v>110</v>
      </c>
      <c r="B54" s="11" t="s">
        <v>1</v>
      </c>
      <c r="C54" s="12" t="s">
        <v>107</v>
      </c>
      <c r="D54" s="327">
        <f>'02A'!$H$102</f>
        <v>1</v>
      </c>
      <c r="E54" s="328">
        <f>'02A'!$M$102</f>
        <v>1</v>
      </c>
      <c r="F54" s="335" t="s">
        <v>106</v>
      </c>
      <c r="G54" s="300">
        <v>3</v>
      </c>
      <c r="H54" s="301"/>
      <c r="I54" s="302"/>
      <c r="K54" s="2"/>
      <c r="L54" s="2"/>
      <c r="M54" s="2"/>
      <c r="N54" s="2"/>
      <c r="O54" s="2"/>
      <c r="P54" s="2"/>
      <c r="Q54" s="2"/>
      <c r="R54" s="2"/>
      <c r="S54" s="2"/>
    </row>
    <row r="55" spans="1:19" ht="13.5" thickBot="1">
      <c r="A55" s="683" t="s">
        <v>70</v>
      </c>
      <c r="B55" s="695"/>
      <c r="C55" s="684"/>
      <c r="D55" s="712" t="s">
        <v>62</v>
      </c>
      <c r="E55" s="713"/>
      <c r="F55" s="717" t="s">
        <v>43</v>
      </c>
      <c r="G55" s="718"/>
      <c r="H55" s="718"/>
      <c r="I55" s="719"/>
      <c r="K55" s="2"/>
      <c r="L55" s="2"/>
      <c r="M55" s="2"/>
      <c r="N55" s="2"/>
      <c r="O55" s="2"/>
      <c r="P55" s="2"/>
      <c r="Q55" s="2"/>
      <c r="R55" s="2"/>
      <c r="S55" s="2"/>
    </row>
    <row r="56" spans="1:19" ht="13.5" thickBot="1">
      <c r="A56" s="4" t="s">
        <v>106</v>
      </c>
      <c r="B56" s="5" t="s">
        <v>1</v>
      </c>
      <c r="C56" s="6" t="s">
        <v>66</v>
      </c>
      <c r="D56" s="359">
        <f>'03A'!D68</f>
        <v>0</v>
      </c>
      <c r="E56" s="360">
        <f>'03A'!H68</f>
        <v>0</v>
      </c>
      <c r="F56" s="336" t="s">
        <v>66</v>
      </c>
      <c r="G56" s="298">
        <v>7</v>
      </c>
      <c r="H56" s="333" t="s">
        <v>116</v>
      </c>
      <c r="I56" s="298">
        <v>3</v>
      </c>
      <c r="K56" s="2"/>
      <c r="L56" s="2"/>
      <c r="M56" s="2"/>
      <c r="N56" s="2"/>
      <c r="O56" s="2"/>
      <c r="P56" s="2"/>
      <c r="Q56" s="2"/>
      <c r="R56" s="2"/>
      <c r="S56" s="2"/>
    </row>
    <row r="57" spans="1:19" ht="13.5" thickBot="1">
      <c r="A57" s="7" t="s">
        <v>110</v>
      </c>
      <c r="B57" s="8" t="s">
        <v>1</v>
      </c>
      <c r="C57" s="9" t="s">
        <v>86</v>
      </c>
      <c r="D57" s="325">
        <f>'03A'!M68</f>
        <v>2</v>
      </c>
      <c r="E57" s="326">
        <f>'03A'!Q68</f>
        <v>3</v>
      </c>
      <c r="F57" s="337" t="s">
        <v>86</v>
      </c>
      <c r="G57" s="299">
        <v>6</v>
      </c>
      <c r="H57" s="338" t="s">
        <v>110</v>
      </c>
      <c r="I57" s="299">
        <v>1</v>
      </c>
      <c r="K57" s="2"/>
      <c r="L57" s="2"/>
      <c r="M57" s="2"/>
      <c r="N57" s="2"/>
      <c r="O57" s="2"/>
      <c r="P57" s="2"/>
      <c r="Q57" s="2"/>
      <c r="R57" s="2"/>
      <c r="S57" s="2"/>
    </row>
    <row r="58" spans="1:19" ht="13.5" thickBot="1">
      <c r="A58" s="13" t="s">
        <v>64</v>
      </c>
      <c r="B58" s="11" t="s">
        <v>1</v>
      </c>
      <c r="C58" s="14" t="s">
        <v>116</v>
      </c>
      <c r="D58" s="327">
        <f>'03A'!$H$102</f>
        <v>2</v>
      </c>
      <c r="E58" s="328">
        <f>'03A'!$M$102</f>
        <v>0</v>
      </c>
      <c r="F58" s="335" t="s">
        <v>106</v>
      </c>
      <c r="G58" s="300">
        <v>4</v>
      </c>
      <c r="H58" s="301"/>
      <c r="I58" s="302"/>
      <c r="K58" s="2"/>
      <c r="L58" s="2"/>
      <c r="M58" s="2"/>
      <c r="N58" s="2"/>
      <c r="O58" s="2"/>
      <c r="P58" s="2"/>
      <c r="Q58" s="2"/>
      <c r="R58" s="2"/>
      <c r="S58" s="2"/>
    </row>
    <row r="59" spans="1:19" ht="13.5" thickBot="1">
      <c r="A59" s="683" t="s">
        <v>71</v>
      </c>
      <c r="B59" s="695"/>
      <c r="C59" s="684"/>
      <c r="D59" s="712" t="s">
        <v>62</v>
      </c>
      <c r="E59" s="713"/>
      <c r="F59" s="717" t="s">
        <v>43</v>
      </c>
      <c r="G59" s="718"/>
      <c r="H59" s="718"/>
      <c r="I59" s="720"/>
      <c r="K59" s="2"/>
      <c r="L59" s="2"/>
      <c r="M59" s="2"/>
      <c r="N59" s="2"/>
      <c r="O59" s="2"/>
      <c r="P59" s="2"/>
      <c r="Q59" s="2"/>
      <c r="R59" s="2"/>
      <c r="S59" s="2"/>
    </row>
    <row r="60" spans="1:19" ht="13.5" thickBot="1">
      <c r="A60" s="4" t="s">
        <v>66</v>
      </c>
      <c r="B60" s="5" t="s">
        <v>1</v>
      </c>
      <c r="C60" s="6" t="s">
        <v>116</v>
      </c>
      <c r="D60" s="359">
        <f>'04A'!D68</f>
        <v>2</v>
      </c>
      <c r="E60" s="360">
        <f>'04A'!H68</f>
        <v>2</v>
      </c>
      <c r="F60" s="336" t="s">
        <v>66</v>
      </c>
      <c r="G60" s="298">
        <v>8</v>
      </c>
      <c r="H60" s="333" t="s">
        <v>116</v>
      </c>
      <c r="I60" s="298">
        <v>4</v>
      </c>
      <c r="K60" s="2"/>
      <c r="L60" s="2"/>
      <c r="M60" s="2"/>
      <c r="N60" s="2"/>
      <c r="O60" s="2"/>
      <c r="P60" s="2"/>
      <c r="Q60" s="2"/>
      <c r="R60" s="2"/>
      <c r="S60" s="2"/>
    </row>
    <row r="61" spans="1:19" ht="13.5" thickBot="1">
      <c r="A61" s="7" t="s">
        <v>106</v>
      </c>
      <c r="B61" s="8" t="s">
        <v>1</v>
      </c>
      <c r="C61" s="9" t="s">
        <v>110</v>
      </c>
      <c r="D61" s="325">
        <f>'04A'!M68</f>
        <v>1</v>
      </c>
      <c r="E61" s="326">
        <f>'04A'!Q68</f>
        <v>5</v>
      </c>
      <c r="F61" s="337" t="s">
        <v>86</v>
      </c>
      <c r="G61" s="299">
        <v>6</v>
      </c>
      <c r="H61" s="335" t="s">
        <v>106</v>
      </c>
      <c r="I61" s="299">
        <v>4</v>
      </c>
      <c r="K61" s="2"/>
      <c r="L61" s="2"/>
      <c r="M61" s="2"/>
      <c r="N61" s="2"/>
      <c r="O61" s="2"/>
      <c r="P61" s="2"/>
      <c r="Q61" s="2"/>
      <c r="R61" s="2"/>
      <c r="S61" s="2"/>
    </row>
    <row r="62" spans="1:19" ht="13.5" thickBot="1">
      <c r="A62" s="13" t="s">
        <v>87</v>
      </c>
      <c r="B62" s="11" t="s">
        <v>1</v>
      </c>
      <c r="C62" s="14" t="s">
        <v>86</v>
      </c>
      <c r="D62" s="327">
        <f>'04A'!$H$102</f>
        <v>2</v>
      </c>
      <c r="E62" s="328">
        <f>'04A'!$M$102</f>
        <v>1</v>
      </c>
      <c r="F62" s="338" t="s">
        <v>110</v>
      </c>
      <c r="G62" s="300">
        <v>4</v>
      </c>
      <c r="H62" s="301"/>
      <c r="I62" s="302"/>
      <c r="K62" s="2"/>
      <c r="L62" s="2"/>
      <c r="M62" s="2"/>
      <c r="N62" s="2"/>
      <c r="O62" s="2"/>
      <c r="P62" s="2"/>
      <c r="Q62" s="2"/>
      <c r="R62" s="2"/>
      <c r="S62" s="2"/>
    </row>
    <row r="63" spans="1:19" ht="13.5" thickBot="1">
      <c r="A63" s="683" t="s">
        <v>72</v>
      </c>
      <c r="B63" s="695"/>
      <c r="C63" s="684"/>
      <c r="D63" s="712" t="s">
        <v>62</v>
      </c>
      <c r="E63" s="713"/>
      <c r="F63" s="717" t="s">
        <v>43</v>
      </c>
      <c r="G63" s="718"/>
      <c r="H63" s="718"/>
      <c r="I63" s="719"/>
      <c r="K63" s="2"/>
      <c r="L63" s="2"/>
      <c r="M63" s="2"/>
      <c r="N63" s="2"/>
      <c r="O63" s="2"/>
      <c r="P63" s="2"/>
      <c r="Q63" s="2"/>
      <c r="R63" s="2"/>
      <c r="S63" s="2"/>
    </row>
    <row r="64" spans="1:19" ht="13.5" customHeight="1" thickBot="1">
      <c r="A64" s="7" t="s">
        <v>86</v>
      </c>
      <c r="B64" s="5" t="s">
        <v>1</v>
      </c>
      <c r="C64" s="6" t="s">
        <v>106</v>
      </c>
      <c r="D64" s="359">
        <f>'05A'!D68</f>
        <v>2</v>
      </c>
      <c r="E64" s="360">
        <f>'05A'!H68</f>
        <v>1</v>
      </c>
      <c r="F64" s="337" t="s">
        <v>86</v>
      </c>
      <c r="G64" s="298">
        <v>9</v>
      </c>
      <c r="H64" s="333" t="s">
        <v>116</v>
      </c>
      <c r="I64" s="298">
        <v>5</v>
      </c>
      <c r="K64" s="2"/>
      <c r="L64" s="2"/>
      <c r="M64" s="2"/>
      <c r="N64" s="2"/>
      <c r="O64" s="2"/>
      <c r="P64" s="2"/>
      <c r="Q64" s="2"/>
      <c r="R64" s="2"/>
      <c r="S64" s="2"/>
    </row>
    <row r="65" spans="1:19" ht="13.5" thickBot="1">
      <c r="A65" s="7" t="s">
        <v>116</v>
      </c>
      <c r="B65" s="8" t="s">
        <v>1</v>
      </c>
      <c r="C65" s="9" t="s">
        <v>110</v>
      </c>
      <c r="D65" s="325">
        <f>'05A'!M68</f>
        <v>1</v>
      </c>
      <c r="E65" s="326">
        <f>'05A'!Q68</f>
        <v>1</v>
      </c>
      <c r="F65" s="336" t="s">
        <v>66</v>
      </c>
      <c r="G65" s="299">
        <v>9</v>
      </c>
      <c r="H65" s="335" t="s">
        <v>106</v>
      </c>
      <c r="I65" s="299">
        <v>4</v>
      </c>
      <c r="K65" s="2"/>
      <c r="L65" s="2"/>
      <c r="M65" s="2"/>
      <c r="N65" s="2"/>
      <c r="O65" s="2"/>
      <c r="P65" s="2"/>
      <c r="Q65" s="2"/>
      <c r="R65" s="2"/>
      <c r="S65" s="2"/>
    </row>
    <row r="66" spans="1:19" ht="13.5" thickBot="1">
      <c r="A66" s="13" t="s">
        <v>112</v>
      </c>
      <c r="B66" s="11" t="s">
        <v>1</v>
      </c>
      <c r="C66" s="14" t="s">
        <v>66</v>
      </c>
      <c r="D66" s="327">
        <f>'05A'!$H$102</f>
        <v>2</v>
      </c>
      <c r="E66" s="328">
        <f>'05A'!$M$102</f>
        <v>2</v>
      </c>
      <c r="F66" s="338" t="s">
        <v>110</v>
      </c>
      <c r="G66" s="300">
        <v>5</v>
      </c>
      <c r="H66" s="301"/>
      <c r="I66" s="302"/>
      <c r="K66" s="2"/>
      <c r="L66" s="2"/>
      <c r="M66" s="2"/>
      <c r="N66" s="2"/>
      <c r="O66" s="2"/>
      <c r="P66" s="2"/>
      <c r="Q66" s="2"/>
      <c r="R66" s="2"/>
      <c r="S66" s="2"/>
    </row>
    <row r="67" spans="1:19" ht="13.5" thickBot="1">
      <c r="A67" s="714" t="s">
        <v>35</v>
      </c>
      <c r="B67" s="715"/>
      <c r="C67" s="715"/>
      <c r="D67" s="715"/>
      <c r="E67" s="715"/>
      <c r="F67" s="715"/>
      <c r="G67" s="715"/>
      <c r="H67" s="715"/>
      <c r="I67" s="716"/>
      <c r="K67" s="2"/>
      <c r="L67" s="2"/>
      <c r="M67" s="2"/>
      <c r="N67" s="2"/>
      <c r="O67" s="2"/>
      <c r="P67" s="2"/>
      <c r="Q67" s="2"/>
      <c r="R67" s="2"/>
      <c r="S67" s="2"/>
    </row>
    <row r="68" spans="1:19" ht="13.5" thickBot="1">
      <c r="A68" s="683" t="s">
        <v>73</v>
      </c>
      <c r="B68" s="695"/>
      <c r="C68" s="684"/>
      <c r="D68" s="708" t="s">
        <v>62</v>
      </c>
      <c r="E68" s="709"/>
      <c r="F68" s="717" t="s">
        <v>43</v>
      </c>
      <c r="G68" s="718"/>
      <c r="H68" s="718"/>
      <c r="I68" s="719"/>
      <c r="K68" s="2"/>
      <c r="L68" s="2"/>
      <c r="M68" s="2"/>
      <c r="N68" s="2"/>
      <c r="O68" s="2"/>
      <c r="P68" s="2"/>
      <c r="Q68" s="2"/>
      <c r="R68" s="2"/>
      <c r="S68" s="2"/>
    </row>
    <row r="69" spans="1:19" ht="13.5" thickBot="1">
      <c r="A69" s="4" t="s">
        <v>110</v>
      </c>
      <c r="B69" s="5" t="s">
        <v>1</v>
      </c>
      <c r="C69" s="6" t="s">
        <v>66</v>
      </c>
      <c r="D69" s="359">
        <f>'06R'!H68</f>
        <v>2</v>
      </c>
      <c r="E69" s="360">
        <f>'06R'!D68</f>
        <v>2</v>
      </c>
      <c r="F69" s="337" t="s">
        <v>86</v>
      </c>
      <c r="G69" s="298">
        <v>10</v>
      </c>
      <c r="H69" s="333" t="s">
        <v>116</v>
      </c>
      <c r="I69" s="298">
        <v>6</v>
      </c>
      <c r="K69" s="2"/>
      <c r="L69" s="2"/>
      <c r="M69" s="2"/>
      <c r="N69" s="2"/>
      <c r="O69" s="2"/>
      <c r="P69" s="2"/>
      <c r="Q69" s="2"/>
      <c r="R69" s="2"/>
      <c r="S69" s="2"/>
    </row>
    <row r="70" spans="1:19" ht="13.5" thickBot="1">
      <c r="A70" s="7" t="s">
        <v>116</v>
      </c>
      <c r="B70" s="8" t="s">
        <v>1</v>
      </c>
      <c r="C70" s="9" t="s">
        <v>86</v>
      </c>
      <c r="D70" s="325">
        <f>'06R'!Q68</f>
        <v>1</v>
      </c>
      <c r="E70" s="326">
        <f>'06R'!M68</f>
        <v>1</v>
      </c>
      <c r="F70" s="336" t="s">
        <v>66</v>
      </c>
      <c r="G70" s="299">
        <v>10</v>
      </c>
      <c r="H70" s="335" t="s">
        <v>106</v>
      </c>
      <c r="I70" s="299">
        <v>5</v>
      </c>
      <c r="K70" s="2"/>
      <c r="L70" s="2"/>
      <c r="M70" s="2"/>
      <c r="N70" s="2"/>
      <c r="O70" s="2"/>
      <c r="P70" s="2"/>
      <c r="Q70" s="2"/>
      <c r="R70" s="2"/>
      <c r="S70" s="2"/>
    </row>
    <row r="71" spans="1:19" ht="13.5" thickBot="1">
      <c r="A71" s="10" t="s">
        <v>106</v>
      </c>
      <c r="B71" s="11" t="s">
        <v>1</v>
      </c>
      <c r="C71" s="12" t="s">
        <v>114</v>
      </c>
      <c r="D71" s="327">
        <f>'06R'!$M$102</f>
        <v>1</v>
      </c>
      <c r="E71" s="328">
        <f>'06R'!$H$102</f>
        <v>1</v>
      </c>
      <c r="F71" s="338" t="s">
        <v>110</v>
      </c>
      <c r="G71" s="300">
        <v>6</v>
      </c>
      <c r="H71" s="301"/>
      <c r="I71" s="302"/>
      <c r="K71" s="2"/>
      <c r="L71" s="2"/>
      <c r="M71" s="2"/>
      <c r="N71" s="2"/>
      <c r="O71" s="2"/>
      <c r="P71" s="2"/>
      <c r="Q71" s="2"/>
      <c r="R71" s="2"/>
      <c r="S71" s="2"/>
    </row>
    <row r="72" spans="1:19" ht="13.5" thickBot="1">
      <c r="A72" s="683" t="s">
        <v>74</v>
      </c>
      <c r="B72" s="695"/>
      <c r="C72" s="684"/>
      <c r="D72" s="708" t="s">
        <v>62</v>
      </c>
      <c r="E72" s="709"/>
      <c r="F72" s="717" t="s">
        <v>43</v>
      </c>
      <c r="G72" s="718"/>
      <c r="H72" s="718"/>
      <c r="I72" s="719"/>
      <c r="K72" s="2"/>
      <c r="L72" s="2"/>
      <c r="M72" s="2"/>
      <c r="N72" s="2"/>
      <c r="O72" s="2"/>
      <c r="P72" s="2"/>
      <c r="Q72" s="2"/>
      <c r="R72" s="2"/>
      <c r="S72" s="2"/>
    </row>
    <row r="73" spans="1:19" ht="13.5" thickBot="1">
      <c r="A73" s="7" t="s">
        <v>86</v>
      </c>
      <c r="B73" s="5" t="s">
        <v>1</v>
      </c>
      <c r="C73" s="6" t="s">
        <v>66</v>
      </c>
      <c r="D73" s="359">
        <f>'07R'!H68</f>
        <v>1</v>
      </c>
      <c r="E73" s="360">
        <f>'07R'!D68</f>
        <v>2</v>
      </c>
      <c r="F73" s="336" t="s">
        <v>66</v>
      </c>
      <c r="G73" s="298">
        <v>13</v>
      </c>
      <c r="H73" s="338" t="s">
        <v>110</v>
      </c>
      <c r="I73" s="298">
        <v>6</v>
      </c>
      <c r="K73" s="2"/>
      <c r="L73" s="2"/>
      <c r="M73" s="2"/>
      <c r="N73" s="2"/>
      <c r="O73" s="2"/>
      <c r="P73" s="2"/>
      <c r="Q73" s="2"/>
      <c r="R73" s="2"/>
      <c r="S73" s="2"/>
    </row>
    <row r="74" spans="1:19" ht="13.5" thickBot="1">
      <c r="A74" s="7" t="s">
        <v>106</v>
      </c>
      <c r="B74" s="8" t="s">
        <v>1</v>
      </c>
      <c r="C74" s="9" t="s">
        <v>116</v>
      </c>
      <c r="D74" s="325">
        <f>'07R'!Q68</f>
        <v>2</v>
      </c>
      <c r="E74" s="326">
        <f>'07R'!M68</f>
        <v>2</v>
      </c>
      <c r="F74" s="337" t="s">
        <v>86</v>
      </c>
      <c r="G74" s="299">
        <v>10</v>
      </c>
      <c r="H74" s="335" t="s">
        <v>106</v>
      </c>
      <c r="I74" s="299">
        <v>6</v>
      </c>
      <c r="K74" s="2"/>
      <c r="L74" s="2"/>
      <c r="M74" s="2"/>
      <c r="N74" s="2"/>
      <c r="O74" s="2"/>
      <c r="P74" s="2"/>
      <c r="Q74" s="2"/>
      <c r="R74" s="2"/>
      <c r="S74" s="2"/>
    </row>
    <row r="75" spans="1:19" ht="13.5" thickBot="1">
      <c r="A75" s="13" t="s">
        <v>107</v>
      </c>
      <c r="B75" s="11" t="s">
        <v>1</v>
      </c>
      <c r="C75" s="14" t="s">
        <v>110</v>
      </c>
      <c r="D75" s="327">
        <f>'07R'!$M$102</f>
        <v>4</v>
      </c>
      <c r="E75" s="328">
        <f>'07R'!$H$102</f>
        <v>2</v>
      </c>
      <c r="F75" s="333" t="s">
        <v>116</v>
      </c>
      <c r="G75" s="300">
        <v>7</v>
      </c>
      <c r="H75" s="301"/>
      <c r="I75" s="302"/>
      <c r="K75" s="2"/>
      <c r="L75" s="2"/>
      <c r="M75" s="2"/>
      <c r="N75" s="2"/>
      <c r="O75" s="2"/>
      <c r="P75" s="2"/>
      <c r="Q75" s="2"/>
      <c r="R75" s="2"/>
      <c r="S75" s="2"/>
    </row>
    <row r="76" spans="1:19" ht="13.5" thickBot="1">
      <c r="A76" s="683" t="s">
        <v>75</v>
      </c>
      <c r="B76" s="695"/>
      <c r="C76" s="684"/>
      <c r="D76" s="708" t="s">
        <v>62</v>
      </c>
      <c r="E76" s="709"/>
      <c r="F76" s="717" t="s">
        <v>43</v>
      </c>
      <c r="G76" s="718"/>
      <c r="H76" s="718"/>
      <c r="I76" s="719"/>
      <c r="K76" s="2"/>
      <c r="L76" s="2"/>
      <c r="M76" s="2"/>
      <c r="N76" s="2"/>
      <c r="O76" s="2"/>
      <c r="P76" s="2"/>
      <c r="Q76" s="2"/>
      <c r="R76" s="2"/>
      <c r="S76" s="2"/>
    </row>
    <row r="77" spans="1:19" ht="13.5" thickBot="1">
      <c r="A77" s="4" t="s">
        <v>66</v>
      </c>
      <c r="B77" s="5" t="s">
        <v>1</v>
      </c>
      <c r="C77" s="6" t="s">
        <v>106</v>
      </c>
      <c r="D77" s="359">
        <f>'08R'!H68</f>
        <v>3</v>
      </c>
      <c r="E77" s="360">
        <f>'08R'!D68</f>
        <v>1</v>
      </c>
      <c r="F77" s="336" t="s">
        <v>66</v>
      </c>
      <c r="G77" s="298">
        <v>16</v>
      </c>
      <c r="H77" s="333" t="s">
        <v>116</v>
      </c>
      <c r="I77" s="298">
        <v>7</v>
      </c>
      <c r="K77" s="2"/>
      <c r="L77" s="2"/>
      <c r="M77" s="2"/>
      <c r="N77" s="2"/>
      <c r="O77" s="2"/>
      <c r="P77" s="2"/>
      <c r="Q77" s="2"/>
      <c r="R77" s="2"/>
      <c r="S77" s="2"/>
    </row>
    <row r="78" spans="1:19" ht="13.5" thickBot="1">
      <c r="A78" s="7" t="s">
        <v>86</v>
      </c>
      <c r="B78" s="8" t="s">
        <v>1</v>
      </c>
      <c r="C78" s="9" t="s">
        <v>110</v>
      </c>
      <c r="D78" s="325">
        <f>'08R'!Q68</f>
        <v>3</v>
      </c>
      <c r="E78" s="326">
        <f>'08R'!M68</f>
        <v>3</v>
      </c>
      <c r="F78" s="337" t="s">
        <v>86</v>
      </c>
      <c r="G78" s="299">
        <v>11</v>
      </c>
      <c r="H78" s="335" t="s">
        <v>106</v>
      </c>
      <c r="I78" s="299">
        <v>6</v>
      </c>
      <c r="K78" s="2"/>
      <c r="L78" s="2"/>
      <c r="M78" s="2"/>
      <c r="N78" s="2"/>
      <c r="O78" s="2"/>
      <c r="P78" s="2"/>
      <c r="Q78" s="2"/>
      <c r="R78" s="2"/>
      <c r="S78" s="2"/>
    </row>
    <row r="79" spans="1:19" ht="13.5" thickBot="1">
      <c r="A79" s="10" t="s">
        <v>116</v>
      </c>
      <c r="B79" s="11" t="s">
        <v>1</v>
      </c>
      <c r="C79" s="12" t="s">
        <v>64</v>
      </c>
      <c r="D79" s="327">
        <f>'08R'!$M$102</f>
        <v>0</v>
      </c>
      <c r="E79" s="328">
        <f>'08R'!$H$102</f>
        <v>1</v>
      </c>
      <c r="F79" s="338" t="s">
        <v>110</v>
      </c>
      <c r="G79" s="300">
        <v>7</v>
      </c>
      <c r="H79" s="301"/>
      <c r="I79" s="302"/>
      <c r="K79" s="2"/>
      <c r="L79" s="2"/>
      <c r="M79" s="2"/>
      <c r="N79" s="2"/>
      <c r="O79" s="2"/>
      <c r="P79" s="2"/>
      <c r="Q79" s="2"/>
      <c r="R79" s="2"/>
      <c r="S79" s="2"/>
    </row>
    <row r="80" spans="1:19" ht="13.5" thickBot="1">
      <c r="A80" s="683" t="s">
        <v>76</v>
      </c>
      <c r="B80" s="695"/>
      <c r="C80" s="684"/>
      <c r="D80" s="708" t="s">
        <v>62</v>
      </c>
      <c r="E80" s="709"/>
      <c r="F80" s="717" t="s">
        <v>43</v>
      </c>
      <c r="G80" s="718"/>
      <c r="H80" s="718"/>
      <c r="I80" s="719"/>
      <c r="K80" s="2"/>
      <c r="L80" s="2"/>
      <c r="M80" s="2"/>
      <c r="N80" s="2"/>
      <c r="O80" s="2"/>
      <c r="P80" s="2"/>
      <c r="Q80" s="2"/>
      <c r="R80" s="2"/>
      <c r="S80" s="2"/>
    </row>
    <row r="81" spans="1:19" ht="13.5" thickBot="1">
      <c r="A81" s="4" t="s">
        <v>116</v>
      </c>
      <c r="B81" s="5" t="s">
        <v>1</v>
      </c>
      <c r="C81" s="6" t="s">
        <v>66</v>
      </c>
      <c r="D81" s="359">
        <f>'09R'!H68</f>
        <v>3</v>
      </c>
      <c r="E81" s="360">
        <f>'09R'!D68</f>
        <v>4</v>
      </c>
      <c r="F81" s="336" t="s">
        <v>66</v>
      </c>
      <c r="G81" s="298">
        <v>19</v>
      </c>
      <c r="H81" s="338" t="s">
        <v>110</v>
      </c>
      <c r="I81" s="298">
        <v>7</v>
      </c>
      <c r="K81" s="2"/>
      <c r="L81" s="2"/>
      <c r="M81" s="2"/>
      <c r="N81" s="2"/>
      <c r="O81" s="2"/>
      <c r="P81" s="2"/>
      <c r="Q81" s="2"/>
      <c r="R81" s="2"/>
      <c r="S81" s="2"/>
    </row>
    <row r="82" spans="1:19" ht="13.5" thickBot="1">
      <c r="A82" s="7" t="s">
        <v>110</v>
      </c>
      <c r="B82" s="8" t="s">
        <v>1</v>
      </c>
      <c r="C82" s="9" t="s">
        <v>106</v>
      </c>
      <c r="D82" s="325">
        <f>'09R'!Q68</f>
        <v>1</v>
      </c>
      <c r="E82" s="326">
        <f>'09R'!M68</f>
        <v>3</v>
      </c>
      <c r="F82" s="337" t="s">
        <v>86</v>
      </c>
      <c r="G82" s="299">
        <v>12</v>
      </c>
      <c r="H82" s="333" t="s">
        <v>116</v>
      </c>
      <c r="I82" s="299">
        <v>7</v>
      </c>
      <c r="K82" s="2"/>
      <c r="L82" s="2"/>
      <c r="M82" s="2"/>
      <c r="N82" s="2"/>
      <c r="O82" s="2"/>
      <c r="P82" s="2"/>
      <c r="Q82" s="2"/>
      <c r="R82" s="2"/>
      <c r="S82" s="2"/>
    </row>
    <row r="83" spans="1:19" ht="13.5" thickBot="1">
      <c r="A83" s="7" t="s">
        <v>86</v>
      </c>
      <c r="B83" s="11" t="s">
        <v>1</v>
      </c>
      <c r="C83" s="12" t="s">
        <v>87</v>
      </c>
      <c r="D83" s="327">
        <f>'09R'!$M$102</f>
        <v>2</v>
      </c>
      <c r="E83" s="328">
        <f>'09R'!$H$102</f>
        <v>2</v>
      </c>
      <c r="F83" s="335" t="s">
        <v>106</v>
      </c>
      <c r="G83" s="300">
        <v>9</v>
      </c>
      <c r="H83" s="301"/>
      <c r="I83" s="302"/>
      <c r="K83" s="2"/>
      <c r="L83" s="2"/>
      <c r="M83" s="2"/>
      <c r="N83" s="2"/>
      <c r="O83" s="2"/>
      <c r="P83" s="2"/>
      <c r="Q83" s="2"/>
      <c r="R83" s="2"/>
      <c r="S83" s="2"/>
    </row>
    <row r="84" spans="1:19" ht="13.5" thickBot="1">
      <c r="A84" s="683" t="s">
        <v>77</v>
      </c>
      <c r="B84" s="695"/>
      <c r="C84" s="684"/>
      <c r="D84" s="708" t="s">
        <v>62</v>
      </c>
      <c r="E84" s="709"/>
      <c r="F84" s="717" t="s">
        <v>43</v>
      </c>
      <c r="G84" s="718"/>
      <c r="H84" s="718"/>
      <c r="I84" s="719"/>
      <c r="K84" s="2"/>
      <c r="L84" s="2"/>
      <c r="M84" s="2"/>
      <c r="N84" s="2"/>
      <c r="O84" s="2"/>
      <c r="P84" s="2"/>
      <c r="Q84" s="2"/>
      <c r="R84" s="2"/>
      <c r="S84" s="2"/>
    </row>
    <row r="85" spans="1:19" ht="13.5" thickBot="1">
      <c r="A85" s="4" t="s">
        <v>106</v>
      </c>
      <c r="B85" s="5" t="s">
        <v>1</v>
      </c>
      <c r="C85" s="6" t="s">
        <v>86</v>
      </c>
      <c r="D85" s="359">
        <f>'10R'!H68</f>
        <v>2</v>
      </c>
      <c r="E85" s="360">
        <f>'10R'!D68</f>
        <v>0</v>
      </c>
      <c r="F85" s="336" t="s">
        <v>66</v>
      </c>
      <c r="G85" s="298">
        <v>19</v>
      </c>
      <c r="H85" s="338" t="s">
        <v>110</v>
      </c>
      <c r="I85" s="298">
        <v>10</v>
      </c>
      <c r="K85" s="2"/>
      <c r="L85" s="2"/>
      <c r="M85" s="2"/>
      <c r="N85" s="2"/>
      <c r="O85" s="2"/>
      <c r="P85" s="2"/>
      <c r="Q85" s="2"/>
      <c r="R85" s="2"/>
      <c r="S85" s="2"/>
    </row>
    <row r="86" spans="1:19" ht="13.5" thickBot="1">
      <c r="A86" s="7" t="s">
        <v>110</v>
      </c>
      <c r="B86" s="8" t="s">
        <v>1</v>
      </c>
      <c r="C86" s="9" t="s">
        <v>116</v>
      </c>
      <c r="D86" s="325">
        <f>'10R'!Q68</f>
        <v>4</v>
      </c>
      <c r="E86" s="326">
        <f>'10R'!M68</f>
        <v>0</v>
      </c>
      <c r="F86" s="337" t="s">
        <v>86</v>
      </c>
      <c r="G86" s="299">
        <v>12</v>
      </c>
      <c r="H86" s="333" t="s">
        <v>116</v>
      </c>
      <c r="I86" s="299">
        <v>7</v>
      </c>
      <c r="K86" s="2"/>
      <c r="L86" s="2"/>
      <c r="M86" s="2"/>
      <c r="N86" s="2"/>
      <c r="O86" s="2"/>
      <c r="P86" s="2"/>
      <c r="Q86" s="2"/>
      <c r="R86" s="2"/>
      <c r="S86" s="2"/>
    </row>
    <row r="87" spans="1:19" ht="13.5" thickBot="1">
      <c r="A87" s="10" t="s">
        <v>66</v>
      </c>
      <c r="B87" s="11" t="s">
        <v>1</v>
      </c>
      <c r="C87" s="12" t="s">
        <v>112</v>
      </c>
      <c r="D87" s="327">
        <f>'10R'!$M$102</f>
        <v>2</v>
      </c>
      <c r="E87" s="328">
        <f>'10R'!$H$102</f>
        <v>5</v>
      </c>
      <c r="F87" s="335" t="s">
        <v>106</v>
      </c>
      <c r="G87" s="300">
        <v>12</v>
      </c>
      <c r="H87" s="301"/>
      <c r="I87" s="302"/>
      <c r="K87" s="2"/>
      <c r="L87" s="2"/>
      <c r="M87" s="2"/>
      <c r="N87" s="2"/>
      <c r="O87" s="2"/>
      <c r="P87" s="2"/>
      <c r="Q87" s="2"/>
      <c r="R87" s="2"/>
      <c r="S87" s="2"/>
    </row>
    <row r="88" spans="1:9" s="2" customFormat="1" ht="7.5" customHeight="1" thickBot="1">
      <c r="A88" s="288"/>
      <c r="B88" s="288"/>
      <c r="C88" s="288"/>
      <c r="D88" s="288"/>
      <c r="E88" s="288"/>
      <c r="F88" s="288"/>
      <c r="G88" s="288"/>
      <c r="H88" s="288"/>
      <c r="I88" s="288"/>
    </row>
    <row r="89" spans="1:19" ht="15" thickBot="1">
      <c r="A89" s="701" t="s">
        <v>60</v>
      </c>
      <c r="B89" s="702"/>
      <c r="C89" s="702"/>
      <c r="D89" s="702"/>
      <c r="E89" s="702"/>
      <c r="F89" s="702"/>
      <c r="G89" s="702"/>
      <c r="H89" s="702"/>
      <c r="I89" s="703"/>
      <c r="K89" s="2"/>
      <c r="L89" s="2"/>
      <c r="M89" s="2"/>
      <c r="N89" s="2"/>
      <c r="O89" s="2"/>
      <c r="P89" s="2"/>
      <c r="Q89" s="2"/>
      <c r="R89" s="2"/>
      <c r="S89" s="2"/>
    </row>
    <row r="90" spans="1:19" ht="13.5" thickBot="1">
      <c r="A90" s="683" t="s">
        <v>78</v>
      </c>
      <c r="B90" s="695"/>
      <c r="C90" s="684"/>
      <c r="D90" s="683" t="s">
        <v>62</v>
      </c>
      <c r="E90" s="684"/>
      <c r="F90" s="696" t="s">
        <v>44</v>
      </c>
      <c r="G90" s="697"/>
      <c r="H90" s="696" t="s">
        <v>46</v>
      </c>
      <c r="I90" s="697"/>
      <c r="K90" s="2"/>
      <c r="L90" s="2"/>
      <c r="M90" s="2"/>
      <c r="N90" s="2"/>
      <c r="O90" s="2"/>
      <c r="P90" s="2"/>
      <c r="Q90" s="2"/>
      <c r="R90" s="2"/>
      <c r="S90" s="2"/>
    </row>
    <row r="91" spans="1:19" ht="13.5" thickBot="1">
      <c r="A91" s="7" t="s">
        <v>64</v>
      </c>
      <c r="B91" s="8" t="s">
        <v>1</v>
      </c>
      <c r="C91" s="17" t="s">
        <v>86</v>
      </c>
      <c r="D91" s="18" t="s">
        <v>530</v>
      </c>
      <c r="E91" s="19" t="s">
        <v>540</v>
      </c>
      <c r="F91" s="728" t="s">
        <v>64</v>
      </c>
      <c r="G91" s="729"/>
      <c r="H91" s="691" t="s">
        <v>86</v>
      </c>
      <c r="I91" s="69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thickBot="1">
      <c r="A92" s="7" t="s">
        <v>66</v>
      </c>
      <c r="B92" s="8" t="s">
        <v>0</v>
      </c>
      <c r="C92" s="17" t="s">
        <v>107</v>
      </c>
      <c r="D92" s="20" t="s">
        <v>531</v>
      </c>
      <c r="E92" s="21" t="s">
        <v>541</v>
      </c>
      <c r="F92" s="704" t="s">
        <v>66</v>
      </c>
      <c r="G92" s="705"/>
      <c r="H92" s="693" t="s">
        <v>107</v>
      </c>
      <c r="I92" s="694"/>
      <c r="K92" s="2"/>
      <c r="L92" s="2"/>
      <c r="M92" s="2"/>
      <c r="N92" s="2"/>
      <c r="O92" s="2"/>
      <c r="P92" s="2"/>
      <c r="Q92" s="2"/>
      <c r="R92" s="2"/>
      <c r="S92" s="2"/>
    </row>
    <row r="93" spans="1:19" ht="13.5" thickBot="1">
      <c r="A93" s="683" t="s">
        <v>79</v>
      </c>
      <c r="B93" s="695"/>
      <c r="C93" s="684"/>
      <c r="D93" s="683" t="s">
        <v>62</v>
      </c>
      <c r="E93" s="684"/>
      <c r="F93" s="696" t="s">
        <v>45</v>
      </c>
      <c r="G93" s="697"/>
      <c r="H93" s="710" t="s">
        <v>47</v>
      </c>
      <c r="I93" s="711"/>
      <c r="K93" s="2"/>
      <c r="L93" s="2"/>
      <c r="M93" s="2"/>
      <c r="N93" s="2"/>
      <c r="O93" s="2"/>
      <c r="P93" s="2"/>
      <c r="Q93" s="2"/>
      <c r="R93" s="2"/>
      <c r="S93" s="2"/>
    </row>
    <row r="94" spans="1:19" ht="13.5" thickBot="1">
      <c r="A94" s="4" t="s">
        <v>112</v>
      </c>
      <c r="B94" s="5" t="s">
        <v>1</v>
      </c>
      <c r="C94" s="6" t="s">
        <v>110</v>
      </c>
      <c r="D94" s="18" t="s">
        <v>532</v>
      </c>
      <c r="E94" s="19" t="s">
        <v>530</v>
      </c>
      <c r="F94" s="722" t="s">
        <v>110</v>
      </c>
      <c r="G94" s="723"/>
      <c r="H94" s="706" t="s">
        <v>112</v>
      </c>
      <c r="I94" s="707"/>
      <c r="K94" s="2"/>
      <c r="L94" s="2"/>
      <c r="M94" s="2"/>
      <c r="N94" s="2"/>
      <c r="O94" s="2"/>
      <c r="P94" s="2"/>
      <c r="Q94" s="2"/>
      <c r="R94" s="2"/>
      <c r="S94" s="2"/>
    </row>
    <row r="95" spans="1:19" ht="13.5" thickBot="1">
      <c r="A95" s="10" t="s">
        <v>106</v>
      </c>
      <c r="B95" s="11" t="s">
        <v>1</v>
      </c>
      <c r="C95" s="14" t="s">
        <v>87</v>
      </c>
      <c r="D95" s="20" t="s">
        <v>533</v>
      </c>
      <c r="E95" s="21" t="s">
        <v>542</v>
      </c>
      <c r="F95" s="733" t="s">
        <v>106</v>
      </c>
      <c r="G95" s="734"/>
      <c r="H95" s="730" t="s">
        <v>87</v>
      </c>
      <c r="I95" s="731"/>
      <c r="K95" s="2"/>
      <c r="L95" s="2"/>
      <c r="M95" s="2"/>
      <c r="N95" s="2"/>
      <c r="O95" s="2"/>
      <c r="P95" s="2"/>
      <c r="Q95" s="2"/>
      <c r="R95" s="2"/>
      <c r="S95" s="2"/>
    </row>
    <row r="96" spans="1:9" s="2" customFormat="1" ht="7.5" customHeight="1" thickBot="1">
      <c r="A96" s="180"/>
      <c r="B96" s="180"/>
      <c r="C96" s="180"/>
      <c r="D96" s="180"/>
      <c r="E96" s="180"/>
      <c r="F96" s="180"/>
      <c r="G96" s="180"/>
      <c r="H96" s="180"/>
      <c r="I96" s="180"/>
    </row>
    <row r="97" spans="1:19" ht="15.75" thickBot="1">
      <c r="A97" s="698" t="s">
        <v>38</v>
      </c>
      <c r="B97" s="699"/>
      <c r="C97" s="699"/>
      <c r="D97" s="699"/>
      <c r="E97" s="699"/>
      <c r="F97" s="699"/>
      <c r="G97" s="699"/>
      <c r="H97" s="699"/>
      <c r="I97" s="700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thickBot="1">
      <c r="A98" s="683" t="s">
        <v>80</v>
      </c>
      <c r="B98" s="695"/>
      <c r="C98" s="684"/>
      <c r="D98" s="683" t="s">
        <v>63</v>
      </c>
      <c r="E98" s="684"/>
      <c r="F98" s="696" t="s">
        <v>48</v>
      </c>
      <c r="G98" s="697"/>
      <c r="H98" s="696" t="s">
        <v>50</v>
      </c>
      <c r="I98" s="697"/>
      <c r="K98" s="2"/>
      <c r="L98" s="2"/>
      <c r="M98" s="2"/>
      <c r="N98" s="2"/>
      <c r="O98" s="2"/>
      <c r="P98" s="2"/>
      <c r="Q98" s="2"/>
      <c r="R98" s="2"/>
      <c r="S98" s="2"/>
    </row>
    <row r="99" spans="1:19" ht="13.5" thickBot="1">
      <c r="A99" s="10" t="s">
        <v>114</v>
      </c>
      <c r="B99" s="11" t="s">
        <v>0</v>
      </c>
      <c r="C99" s="22" t="s">
        <v>116</v>
      </c>
      <c r="D99" s="631">
        <f>Finali!D107</f>
        <v>1</v>
      </c>
      <c r="E99" s="632">
        <f>Finali!H107</f>
        <v>2</v>
      </c>
      <c r="F99" s="724" t="s">
        <v>116</v>
      </c>
      <c r="G99" s="725"/>
      <c r="H99" s="726" t="s">
        <v>114</v>
      </c>
      <c r="I99" s="727"/>
      <c r="K99" s="2"/>
      <c r="L99" s="2"/>
      <c r="M99" s="2"/>
      <c r="N99" s="2"/>
      <c r="O99" s="2"/>
      <c r="P99" s="2"/>
      <c r="Q99" s="2"/>
      <c r="R99" s="2"/>
      <c r="S99" s="2"/>
    </row>
    <row r="100" spans="1:19" ht="13.5" thickBot="1">
      <c r="A100" s="683" t="s">
        <v>81</v>
      </c>
      <c r="B100" s="695"/>
      <c r="C100" s="684"/>
      <c r="D100" s="683" t="s">
        <v>63</v>
      </c>
      <c r="E100" s="684"/>
      <c r="F100" s="696" t="s">
        <v>49</v>
      </c>
      <c r="G100" s="697"/>
      <c r="H100" s="696" t="s">
        <v>51</v>
      </c>
      <c r="I100" s="697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3.5" thickBot="1">
      <c r="A101" s="23" t="s">
        <v>116</v>
      </c>
      <c r="B101" s="24" t="s">
        <v>0</v>
      </c>
      <c r="C101" s="25" t="s">
        <v>114</v>
      </c>
      <c r="D101" s="631">
        <f>Finali!M107</f>
        <v>1</v>
      </c>
      <c r="E101" s="328">
        <f>Finali!Q107</f>
        <v>0</v>
      </c>
      <c r="F101" s="724" t="s">
        <v>116</v>
      </c>
      <c r="G101" s="725"/>
      <c r="H101" s="726" t="s">
        <v>114</v>
      </c>
      <c r="I101" s="727"/>
      <c r="K101" s="2"/>
      <c r="L101" s="2"/>
      <c r="M101" s="2"/>
      <c r="N101" s="2"/>
      <c r="O101" s="2"/>
      <c r="P101" s="2"/>
      <c r="Q101" s="2"/>
      <c r="R101" s="2"/>
      <c r="S101" s="2"/>
    </row>
    <row r="102" s="2" customFormat="1" ht="7.5" customHeight="1" thickBot="1">
      <c r="A102" s="143"/>
    </row>
    <row r="103" spans="1:19" ht="15.75" thickBot="1">
      <c r="A103" s="698" t="s">
        <v>39</v>
      </c>
      <c r="B103" s="699"/>
      <c r="C103" s="699"/>
      <c r="D103" s="699"/>
      <c r="E103" s="699"/>
      <c r="F103" s="699"/>
      <c r="G103" s="699"/>
      <c r="H103" s="699"/>
      <c r="I103" s="700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3.5" thickBot="1">
      <c r="A104" s="683" t="s">
        <v>39</v>
      </c>
      <c r="B104" s="695"/>
      <c r="C104" s="684"/>
      <c r="D104" s="683" t="s">
        <v>63</v>
      </c>
      <c r="E104" s="684"/>
      <c r="F104" s="696" t="s">
        <v>52</v>
      </c>
      <c r="G104" s="697"/>
      <c r="H104" s="696" t="s">
        <v>53</v>
      </c>
      <c r="I104" s="697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3.5" thickBot="1">
      <c r="A105" s="10" t="s">
        <v>112</v>
      </c>
      <c r="B105" s="11" t="s">
        <v>0</v>
      </c>
      <c r="C105" s="22" t="s">
        <v>87</v>
      </c>
      <c r="D105" s="631">
        <f>Finali!M71</f>
        <v>1</v>
      </c>
      <c r="E105" s="632">
        <f>Finali!Q71</f>
        <v>1</v>
      </c>
      <c r="F105" s="706" t="s">
        <v>112</v>
      </c>
      <c r="G105" s="707"/>
      <c r="H105" s="730" t="s">
        <v>87</v>
      </c>
      <c r="I105" s="731"/>
      <c r="K105" s="2"/>
      <c r="L105" s="2"/>
      <c r="M105" s="2"/>
      <c r="N105" s="2"/>
      <c r="O105" s="2"/>
      <c r="P105" s="2"/>
      <c r="Q105" s="2"/>
      <c r="R105" s="2"/>
      <c r="S105" s="2"/>
    </row>
    <row r="106" s="2" customFormat="1" ht="7.5" customHeight="1" thickBot="1"/>
    <row r="107" spans="1:19" ht="15.75" thickBot="1">
      <c r="A107" s="698" t="s">
        <v>40</v>
      </c>
      <c r="B107" s="699"/>
      <c r="C107" s="699"/>
      <c r="D107" s="699"/>
      <c r="E107" s="699"/>
      <c r="F107" s="699"/>
      <c r="G107" s="699"/>
      <c r="H107" s="699"/>
      <c r="I107" s="700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3.5" thickBot="1">
      <c r="A108" s="683" t="s">
        <v>40</v>
      </c>
      <c r="B108" s="695"/>
      <c r="C108" s="684"/>
      <c r="D108" s="683" t="s">
        <v>63</v>
      </c>
      <c r="E108" s="684"/>
      <c r="F108" s="696" t="s">
        <v>54</v>
      </c>
      <c r="G108" s="697"/>
      <c r="H108" s="696" t="s">
        <v>55</v>
      </c>
      <c r="I108" s="697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3.5" thickBot="1">
      <c r="A109" s="23" t="s">
        <v>110</v>
      </c>
      <c r="B109" s="24" t="s">
        <v>1</v>
      </c>
      <c r="C109" s="26" t="s">
        <v>106</v>
      </c>
      <c r="D109" s="639">
        <f>Finali!D71</f>
        <v>1</v>
      </c>
      <c r="E109" s="638">
        <f>Finali!H71</f>
        <v>1</v>
      </c>
      <c r="F109" s="733" t="s">
        <v>106</v>
      </c>
      <c r="G109" s="734"/>
      <c r="H109" s="722" t="s">
        <v>110</v>
      </c>
      <c r="I109" s="723"/>
      <c r="K109" s="2"/>
      <c r="L109" s="2"/>
      <c r="M109" s="2"/>
      <c r="N109" s="2"/>
      <c r="O109" s="2"/>
      <c r="P109" s="2"/>
      <c r="Q109" s="2"/>
      <c r="R109" s="2"/>
      <c r="S109" s="2"/>
    </row>
    <row r="110" spans="1:9" s="2" customFormat="1" ht="7.5" customHeight="1" thickBot="1">
      <c r="A110" s="293"/>
      <c r="B110" s="290"/>
      <c r="C110" s="294"/>
      <c r="D110" s="155"/>
      <c r="E110" s="155"/>
      <c r="F110" s="288"/>
      <c r="G110" s="288"/>
      <c r="H110" s="285"/>
      <c r="I110" s="285"/>
    </row>
    <row r="111" spans="1:19" ht="15.75" thickBot="1">
      <c r="A111" s="698" t="s">
        <v>41</v>
      </c>
      <c r="B111" s="699"/>
      <c r="C111" s="699"/>
      <c r="D111" s="699"/>
      <c r="E111" s="699"/>
      <c r="F111" s="699"/>
      <c r="G111" s="699"/>
      <c r="H111" s="699"/>
      <c r="I111" s="700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3.5" thickBot="1">
      <c r="A112" s="683" t="s">
        <v>41</v>
      </c>
      <c r="B112" s="695"/>
      <c r="C112" s="684"/>
      <c r="D112" s="683" t="s">
        <v>63</v>
      </c>
      <c r="E112" s="684"/>
      <c r="F112" s="696" t="s">
        <v>56</v>
      </c>
      <c r="G112" s="697"/>
      <c r="H112" s="696" t="s">
        <v>57</v>
      </c>
      <c r="I112" s="697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3.5" thickBot="1">
      <c r="A113" s="10" t="s">
        <v>86</v>
      </c>
      <c r="B113" s="11" t="s">
        <v>1</v>
      </c>
      <c r="C113" s="22" t="s">
        <v>107</v>
      </c>
      <c r="D113" s="639">
        <f>Finali!M34</f>
        <v>2</v>
      </c>
      <c r="E113" s="638">
        <f>Finali!Q34</f>
        <v>1</v>
      </c>
      <c r="F113" s="691" t="s">
        <v>86</v>
      </c>
      <c r="G113" s="692"/>
      <c r="H113" s="693" t="s">
        <v>107</v>
      </c>
      <c r="I113" s="694"/>
      <c r="K113" s="2"/>
      <c r="L113" s="2"/>
      <c r="M113" s="2"/>
      <c r="N113" s="2"/>
      <c r="O113" s="2"/>
      <c r="P113" s="2"/>
      <c r="Q113" s="2"/>
      <c r="R113" s="2"/>
      <c r="S113" s="2"/>
    </row>
    <row r="114" spans="1:9" s="2" customFormat="1" ht="7.5" customHeight="1" thickBot="1">
      <c r="A114" s="295"/>
      <c r="B114" s="296"/>
      <c r="C114" s="264"/>
      <c r="D114" s="297"/>
      <c r="E114" s="297"/>
      <c r="F114" s="294"/>
      <c r="G114" s="285"/>
      <c r="H114" s="294"/>
      <c r="I114" s="285"/>
    </row>
    <row r="115" spans="1:19" ht="15.75" thickBot="1">
      <c r="A115" s="698" t="s">
        <v>42</v>
      </c>
      <c r="B115" s="699"/>
      <c r="C115" s="699"/>
      <c r="D115" s="699"/>
      <c r="E115" s="699"/>
      <c r="F115" s="699"/>
      <c r="G115" s="699"/>
      <c r="H115" s="699"/>
      <c r="I115" s="700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3.5" thickBot="1">
      <c r="A116" s="680" t="s">
        <v>42</v>
      </c>
      <c r="B116" s="681"/>
      <c r="C116" s="682"/>
      <c r="D116" s="683" t="s">
        <v>63</v>
      </c>
      <c r="E116" s="684"/>
      <c r="F116" s="685" t="s">
        <v>58</v>
      </c>
      <c r="G116" s="686"/>
      <c r="H116" s="685" t="s">
        <v>59</v>
      </c>
      <c r="I116" s="686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3.5" thickBot="1">
      <c r="A117" s="27" t="s">
        <v>64</v>
      </c>
      <c r="B117" s="28" t="s">
        <v>1</v>
      </c>
      <c r="C117" s="29" t="s">
        <v>66</v>
      </c>
      <c r="D117" s="640">
        <f>Finali!D34</f>
        <v>2</v>
      </c>
      <c r="E117" s="641">
        <f>Finali!H34</f>
        <v>2</v>
      </c>
      <c r="F117" s="735" t="s">
        <v>548</v>
      </c>
      <c r="G117" s="736"/>
      <c r="H117" s="735" t="s">
        <v>548</v>
      </c>
      <c r="I117" s="736"/>
      <c r="K117" s="2"/>
      <c r="L117" s="2"/>
      <c r="M117" s="2"/>
      <c r="N117" s="2"/>
      <c r="O117" s="2"/>
      <c r="P117" s="2"/>
      <c r="Q117" s="2"/>
      <c r="R117" s="2"/>
      <c r="S117" s="2"/>
    </row>
    <row r="118" spans="1:9" s="2" customFormat="1" ht="13.5" thickBot="1">
      <c r="A118" s="680" t="s">
        <v>550</v>
      </c>
      <c r="B118" s="681"/>
      <c r="C118" s="682"/>
      <c r="D118" s="683" t="s">
        <v>63</v>
      </c>
      <c r="E118" s="684"/>
      <c r="F118" s="685" t="s">
        <v>58</v>
      </c>
      <c r="G118" s="686"/>
      <c r="H118" s="685" t="s">
        <v>59</v>
      </c>
      <c r="I118" s="686"/>
    </row>
    <row r="119" spans="1:9" s="2" customFormat="1" ht="13.5" thickBot="1">
      <c r="A119" s="27" t="s">
        <v>64</v>
      </c>
      <c r="B119" s="28" t="s">
        <v>1</v>
      </c>
      <c r="C119" s="29" t="s">
        <v>66</v>
      </c>
      <c r="D119" s="640">
        <f>'Ripetizione finale'!G33</f>
        <v>2</v>
      </c>
      <c r="E119" s="641">
        <f>'Ripetizione finale'!K33</f>
        <v>1</v>
      </c>
      <c r="F119" s="687" t="s">
        <v>64</v>
      </c>
      <c r="G119" s="688"/>
      <c r="H119" s="689" t="s">
        <v>66</v>
      </c>
      <c r="I119" s="690"/>
    </row>
    <row r="120" s="2" customFormat="1" ht="12.75">
      <c r="A120" s="143"/>
    </row>
    <row r="121" s="2" customFormat="1" ht="12.75">
      <c r="A121" s="143"/>
    </row>
    <row r="122" s="2" customFormat="1" ht="12.75">
      <c r="A122" s="143"/>
    </row>
    <row r="123" s="2" customFormat="1" ht="12.75">
      <c r="A123" s="143"/>
    </row>
    <row r="124" s="2" customFormat="1" ht="12.75">
      <c r="A124" s="143"/>
    </row>
    <row r="125" s="2" customFormat="1" ht="12.75">
      <c r="A125" s="143"/>
    </row>
    <row r="126" s="2" customFormat="1" ht="12.75">
      <c r="A126" s="143"/>
    </row>
    <row r="127" s="2" customFormat="1" ht="12.75">
      <c r="A127" s="143"/>
    </row>
    <row r="128" s="2" customFormat="1" ht="12.75">
      <c r="A128" s="143"/>
    </row>
    <row r="129" s="2" customFormat="1" ht="12.75">
      <c r="A129" s="143"/>
    </row>
    <row r="130" s="2" customFormat="1" ht="12.75">
      <c r="A130" s="143"/>
    </row>
    <row r="131" s="2" customFormat="1" ht="12.75">
      <c r="A131" s="143"/>
    </row>
    <row r="132" spans="1:21" s="2" customFormat="1" ht="12.75">
      <c r="A132" s="143"/>
      <c r="J132" s="143"/>
      <c r="U132" s="143"/>
    </row>
    <row r="133" spans="1:21" s="2" customFormat="1" ht="12.75">
      <c r="A133" s="143"/>
      <c r="J133" s="143"/>
      <c r="U133" s="143"/>
    </row>
    <row r="134" spans="1:21" s="2" customFormat="1" ht="12.75">
      <c r="A134" s="143"/>
      <c r="J134" s="143"/>
      <c r="U134" s="143"/>
    </row>
    <row r="135" spans="1:21" s="2" customFormat="1" ht="12.75">
      <c r="A135" s="143"/>
      <c r="J135" s="143"/>
      <c r="U135" s="143"/>
    </row>
    <row r="136" spans="1:21" s="2" customFormat="1" ht="12.75">
      <c r="A136" s="143"/>
      <c r="J136" s="143"/>
      <c r="U136" s="143"/>
    </row>
    <row r="137" spans="1:21" s="2" customFormat="1" ht="12.75">
      <c r="A137" s="143"/>
      <c r="J137" s="143"/>
      <c r="U137" s="143"/>
    </row>
    <row r="138" spans="1:21" s="2" customFormat="1" ht="12.75">
      <c r="A138" s="143"/>
      <c r="J138" s="143"/>
      <c r="U138" s="143"/>
    </row>
    <row r="139" spans="1:21" s="2" customFormat="1" ht="12.75">
      <c r="A139" s="143"/>
      <c r="J139" s="143"/>
      <c r="U139" s="143"/>
    </row>
    <row r="140" spans="1:21" s="2" customFormat="1" ht="12.75">
      <c r="A140" s="143"/>
      <c r="J140" s="143"/>
      <c r="U140" s="143"/>
    </row>
    <row r="141" spans="1:21" s="2" customFormat="1" ht="12.75">
      <c r="A141" s="143"/>
      <c r="J141" s="143"/>
      <c r="U141" s="143"/>
    </row>
    <row r="142" spans="1:21" s="2" customFormat="1" ht="12.75">
      <c r="A142" s="143"/>
      <c r="J142" s="143"/>
      <c r="U142" s="143"/>
    </row>
    <row r="143" s="2" customFormat="1" ht="12.75">
      <c r="A143" s="143"/>
    </row>
    <row r="144" s="2" customFormat="1" ht="12.75">
      <c r="A144" s="143"/>
    </row>
    <row r="145" s="2" customFormat="1" ht="12.75">
      <c r="A145" s="143"/>
    </row>
    <row r="146" s="2" customFormat="1" ht="12.75">
      <c r="A146" s="143"/>
    </row>
    <row r="147" s="2" customFormat="1" ht="12.75">
      <c r="A147" s="143"/>
    </row>
    <row r="148" s="2" customFormat="1" ht="12.75">
      <c r="A148" s="143"/>
    </row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pans="11:19" s="2" customFormat="1" ht="12.75">
      <c r="K157" s="721"/>
      <c r="L157" s="721"/>
      <c r="M157" s="288"/>
      <c r="N157" s="721"/>
      <c r="O157" s="721"/>
      <c r="P157" s="721"/>
      <c r="Q157" s="721"/>
      <c r="R157" s="16"/>
      <c r="S157" s="16"/>
    </row>
    <row r="158" spans="11:19" s="2" customFormat="1" ht="12.75">
      <c r="K158" s="721"/>
      <c r="L158" s="721"/>
      <c r="M158" s="288"/>
      <c r="N158" s="721"/>
      <c r="O158" s="721"/>
      <c r="P158" s="721"/>
      <c r="Q158" s="721"/>
      <c r="R158" s="165"/>
      <c r="S158" s="165"/>
    </row>
    <row r="159" spans="11:19" s="2" customFormat="1" ht="12.75">
      <c r="K159" s="721"/>
      <c r="L159" s="721"/>
      <c r="M159" s="288"/>
      <c r="N159" s="721"/>
      <c r="O159" s="721"/>
      <c r="P159" s="721"/>
      <c r="Q159" s="721"/>
      <c r="R159" s="16"/>
      <c r="S159" s="16"/>
    </row>
    <row r="160" spans="11:19" s="2" customFormat="1" ht="12.75">
      <c r="K160" s="721"/>
      <c r="L160" s="721"/>
      <c r="M160" s="288"/>
      <c r="N160" s="721"/>
      <c r="O160" s="721"/>
      <c r="P160" s="721"/>
      <c r="Q160" s="721"/>
      <c r="R160" s="165"/>
      <c r="S160" s="165"/>
    </row>
    <row r="161" spans="11:19" s="2" customFormat="1" ht="12.75">
      <c r="K161" s="721"/>
      <c r="L161" s="721"/>
      <c r="M161" s="288"/>
      <c r="N161" s="721"/>
      <c r="O161" s="721"/>
      <c r="P161" s="721"/>
      <c r="Q161" s="721"/>
      <c r="R161" s="165"/>
      <c r="S161" s="165"/>
    </row>
    <row r="162" spans="11:19" s="2" customFormat="1" ht="12.75">
      <c r="K162" s="721"/>
      <c r="L162" s="721"/>
      <c r="M162" s="288"/>
      <c r="N162" s="721"/>
      <c r="O162" s="721"/>
      <c r="P162" s="721"/>
      <c r="Q162" s="721"/>
      <c r="R162" s="165"/>
      <c r="S162" s="165"/>
    </row>
    <row r="163" spans="11:19" s="2" customFormat="1" ht="12.75">
      <c r="K163" s="721"/>
      <c r="L163" s="721"/>
      <c r="M163" s="288"/>
      <c r="N163" s="721"/>
      <c r="O163" s="721"/>
      <c r="P163" s="721"/>
      <c r="Q163" s="721"/>
      <c r="R163" s="165"/>
      <c r="S163" s="165"/>
    </row>
    <row r="164" spans="11:19" s="2" customFormat="1" ht="12.75">
      <c r="K164" s="721"/>
      <c r="L164" s="721"/>
      <c r="M164" s="288"/>
      <c r="N164" s="721"/>
      <c r="O164" s="721"/>
      <c r="P164" s="721"/>
      <c r="Q164" s="721"/>
      <c r="R164" s="165"/>
      <c r="S164" s="165"/>
    </row>
    <row r="165" spans="11:19" s="2" customFormat="1" ht="12.75">
      <c r="K165" s="721"/>
      <c r="L165" s="721"/>
      <c r="M165" s="288"/>
      <c r="N165" s="721"/>
      <c r="O165" s="721"/>
      <c r="P165" s="721"/>
      <c r="Q165" s="721"/>
      <c r="R165" s="165"/>
      <c r="S165" s="165"/>
    </row>
    <row r="166" spans="11:19" s="2" customFormat="1" ht="12.75">
      <c r="K166" s="721"/>
      <c r="L166" s="721"/>
      <c r="M166" s="288"/>
      <c r="N166" s="721"/>
      <c r="O166" s="721"/>
      <c r="P166" s="721"/>
      <c r="Q166" s="721"/>
      <c r="R166" s="165"/>
      <c r="S166" s="165"/>
    </row>
    <row r="167" spans="11:19" s="2" customFormat="1" ht="12.75">
      <c r="K167" s="721"/>
      <c r="L167" s="721"/>
      <c r="M167" s="288"/>
      <c r="N167" s="721"/>
      <c r="O167" s="721"/>
      <c r="P167" s="721"/>
      <c r="Q167" s="721"/>
      <c r="R167" s="16"/>
      <c r="S167" s="16"/>
    </row>
    <row r="168" spans="11:19" s="2" customFormat="1" ht="12.75">
      <c r="K168" s="721"/>
      <c r="L168" s="721"/>
      <c r="M168" s="288"/>
      <c r="N168" s="721"/>
      <c r="O168" s="721"/>
      <c r="P168" s="721"/>
      <c r="Q168" s="721"/>
      <c r="R168" s="165"/>
      <c r="S168" s="165"/>
    </row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</sheetData>
  <sheetProtection/>
  <mergeCells count="154">
    <mergeCell ref="H109:I109"/>
    <mergeCell ref="F109:G109"/>
    <mergeCell ref="F108:G108"/>
    <mergeCell ref="H117:I117"/>
    <mergeCell ref="F117:G117"/>
    <mergeCell ref="H112:I112"/>
    <mergeCell ref="H116:I116"/>
    <mergeCell ref="F116:G116"/>
    <mergeCell ref="A115:I115"/>
    <mergeCell ref="A112:C112"/>
    <mergeCell ref="D28:E28"/>
    <mergeCell ref="A28:C28"/>
    <mergeCell ref="A32:C32"/>
    <mergeCell ref="A108:C108"/>
    <mergeCell ref="F95:G95"/>
    <mergeCell ref="H101:I101"/>
    <mergeCell ref="F101:G101"/>
    <mergeCell ref="D100:E100"/>
    <mergeCell ref="D104:E104"/>
    <mergeCell ref="A67:I67"/>
    <mergeCell ref="F11:I11"/>
    <mergeCell ref="F24:I24"/>
    <mergeCell ref="A23:I23"/>
    <mergeCell ref="F15:I15"/>
    <mergeCell ref="F19:I19"/>
    <mergeCell ref="A24:C24"/>
    <mergeCell ref="A55:C55"/>
    <mergeCell ref="F32:I32"/>
    <mergeCell ref="F36:I36"/>
    <mergeCell ref="F47:I47"/>
    <mergeCell ref="A36:C36"/>
    <mergeCell ref="D32:E32"/>
    <mergeCell ref="D40:E40"/>
    <mergeCell ref="D36:E36"/>
    <mergeCell ref="A40:C40"/>
    <mergeCell ref="K166:L166"/>
    <mergeCell ref="A1:I1"/>
    <mergeCell ref="A2:I2"/>
    <mergeCell ref="F3:I3"/>
    <mergeCell ref="F7:I7"/>
    <mergeCell ref="F28:I28"/>
    <mergeCell ref="D3:E3"/>
    <mergeCell ref="D15:E15"/>
    <mergeCell ref="D19:E19"/>
    <mergeCell ref="D24:E24"/>
    <mergeCell ref="K165:L165"/>
    <mergeCell ref="K167:L167"/>
    <mergeCell ref="F72:I72"/>
    <mergeCell ref="F68:I68"/>
    <mergeCell ref="H108:I108"/>
    <mergeCell ref="K161:L161"/>
    <mergeCell ref="F84:I84"/>
    <mergeCell ref="H104:I104"/>
    <mergeCell ref="H95:I95"/>
    <mergeCell ref="H105:I105"/>
    <mergeCell ref="N161:Q161"/>
    <mergeCell ref="N157:Q157"/>
    <mergeCell ref="K162:L162"/>
    <mergeCell ref="N167:Q167"/>
    <mergeCell ref="N166:Q166"/>
    <mergeCell ref="K157:L157"/>
    <mergeCell ref="N160:Q160"/>
    <mergeCell ref="N164:Q164"/>
    <mergeCell ref="K163:L163"/>
    <mergeCell ref="K164:L164"/>
    <mergeCell ref="A116:C116"/>
    <mergeCell ref="N162:Q162"/>
    <mergeCell ref="N163:Q163"/>
    <mergeCell ref="K168:L168"/>
    <mergeCell ref="K160:L160"/>
    <mergeCell ref="K158:L158"/>
    <mergeCell ref="K159:L159"/>
    <mergeCell ref="N165:Q165"/>
    <mergeCell ref="N159:Q159"/>
    <mergeCell ref="N168:Q168"/>
    <mergeCell ref="N158:Q158"/>
    <mergeCell ref="F90:G90"/>
    <mergeCell ref="A107:I107"/>
    <mergeCell ref="F94:G94"/>
    <mergeCell ref="F99:G99"/>
    <mergeCell ref="H99:I99"/>
    <mergeCell ref="F91:G91"/>
    <mergeCell ref="A90:C90"/>
    <mergeCell ref="D116:E116"/>
    <mergeCell ref="D90:E90"/>
    <mergeCell ref="D84:E84"/>
    <mergeCell ref="A51:C51"/>
    <mergeCell ref="D51:E51"/>
    <mergeCell ref="F80:I80"/>
    <mergeCell ref="F59:I59"/>
    <mergeCell ref="F40:I40"/>
    <mergeCell ref="F76:I76"/>
    <mergeCell ref="A68:C68"/>
    <mergeCell ref="A47:C47"/>
    <mergeCell ref="D47:E47"/>
    <mergeCell ref="A3:C3"/>
    <mergeCell ref="A7:C7"/>
    <mergeCell ref="A11:C11"/>
    <mergeCell ref="A15:C15"/>
    <mergeCell ref="A19:C19"/>
    <mergeCell ref="D7:E7"/>
    <mergeCell ref="D11:E11"/>
    <mergeCell ref="A59:C59"/>
    <mergeCell ref="D59:E59"/>
    <mergeCell ref="A63:C63"/>
    <mergeCell ref="D63:E63"/>
    <mergeCell ref="A46:I46"/>
    <mergeCell ref="A45:I45"/>
    <mergeCell ref="F51:I51"/>
    <mergeCell ref="F63:I63"/>
    <mergeCell ref="F55:I55"/>
    <mergeCell ref="D55:E55"/>
    <mergeCell ref="D72:E72"/>
    <mergeCell ref="A76:C76"/>
    <mergeCell ref="D76:E76"/>
    <mergeCell ref="A80:C80"/>
    <mergeCell ref="D80:E80"/>
    <mergeCell ref="A72:C72"/>
    <mergeCell ref="D68:E68"/>
    <mergeCell ref="F112:G112"/>
    <mergeCell ref="A84:C84"/>
    <mergeCell ref="H98:I98"/>
    <mergeCell ref="D93:E93"/>
    <mergeCell ref="F93:G93"/>
    <mergeCell ref="H93:I93"/>
    <mergeCell ref="A93:C93"/>
    <mergeCell ref="A97:I97"/>
    <mergeCell ref="H94:I94"/>
    <mergeCell ref="A89:I89"/>
    <mergeCell ref="A111:I111"/>
    <mergeCell ref="H91:I91"/>
    <mergeCell ref="H92:I92"/>
    <mergeCell ref="F92:G92"/>
    <mergeCell ref="H90:I90"/>
    <mergeCell ref="F105:G105"/>
    <mergeCell ref="H100:I100"/>
    <mergeCell ref="F100:G100"/>
    <mergeCell ref="F104:G104"/>
    <mergeCell ref="F113:G113"/>
    <mergeCell ref="H113:I113"/>
    <mergeCell ref="D98:E98"/>
    <mergeCell ref="A98:C98"/>
    <mergeCell ref="A100:C100"/>
    <mergeCell ref="A104:C104"/>
    <mergeCell ref="F98:G98"/>
    <mergeCell ref="D108:E108"/>
    <mergeCell ref="A103:I103"/>
    <mergeCell ref="D112:E112"/>
    <mergeCell ref="A118:C118"/>
    <mergeCell ref="D118:E118"/>
    <mergeCell ref="F118:G118"/>
    <mergeCell ref="H118:I118"/>
    <mergeCell ref="F119:G119"/>
    <mergeCell ref="H119:I119"/>
  </mergeCells>
  <conditionalFormatting sqref="K2:S3">
    <cfRule type="expression" priority="2" dxfId="0" stopIfTrue="1">
      <formula>$L$2&gt;0</formula>
    </cfRule>
  </conditionalFormatting>
  <conditionalFormatting sqref="K46:S47">
    <cfRule type="expression" priority="1" dxfId="0" stopIfTrue="1">
      <formula>$L$46&gt;0</formula>
    </cfRule>
  </conditionalFormatting>
  <printOptions/>
  <pageMargins left="0.5" right="0.27" top="1" bottom="2.5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18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19.7109375" style="3" customWidth="1"/>
    <col min="2" max="3" width="5.7109375" style="3" customWidth="1"/>
    <col min="4" max="4" width="6.7109375" style="3" customWidth="1"/>
    <col min="5" max="5" width="19.7109375" style="3" customWidth="1"/>
    <col min="6" max="7" width="5.7109375" style="3" customWidth="1"/>
    <col min="8" max="8" width="6.7109375" style="3" customWidth="1"/>
    <col min="9" max="9" width="1.1484375" style="3" customWidth="1"/>
    <col min="10" max="10" width="19.7109375" style="3" customWidth="1"/>
    <col min="11" max="12" width="5.7109375" style="3" customWidth="1"/>
    <col min="13" max="13" width="6.7109375" style="3" customWidth="1"/>
    <col min="14" max="14" width="19.7109375" style="3" customWidth="1"/>
    <col min="15" max="16" width="5.7109375" style="3" customWidth="1"/>
    <col min="17" max="17" width="6.7109375" style="3" customWidth="1"/>
    <col min="18" max="27" width="9.140625" style="2" customWidth="1"/>
    <col min="28" max="16384" width="9.140625" style="3" customWidth="1"/>
  </cols>
  <sheetData>
    <row r="1" spans="1:17" ht="15" thickBot="1">
      <c r="A1" s="701" t="s">
        <v>97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3"/>
    </row>
    <row r="2" spans="1:17" ht="15" thickBot="1">
      <c r="A2" s="701" t="s">
        <v>36</v>
      </c>
      <c r="B2" s="702"/>
      <c r="C2" s="702"/>
      <c r="D2" s="702"/>
      <c r="E2" s="702"/>
      <c r="F2" s="702"/>
      <c r="G2" s="702"/>
      <c r="H2" s="702"/>
      <c r="I2" s="737"/>
      <c r="J2" s="702"/>
      <c r="K2" s="702"/>
      <c r="L2" s="702"/>
      <c r="M2" s="702"/>
      <c r="N2" s="702"/>
      <c r="O2" s="702"/>
      <c r="P2" s="702"/>
      <c r="Q2" s="703"/>
    </row>
    <row r="3" spans="1:17" ht="15" customHeight="1" thickBot="1">
      <c r="A3" s="758" t="s">
        <v>113</v>
      </c>
      <c r="B3" s="759"/>
      <c r="C3" s="759"/>
      <c r="D3" s="760"/>
      <c r="E3" s="693" t="s">
        <v>108</v>
      </c>
      <c r="F3" s="741"/>
      <c r="G3" s="741"/>
      <c r="H3" s="694"/>
      <c r="I3" s="30"/>
      <c r="J3" s="755" t="s">
        <v>115</v>
      </c>
      <c r="K3" s="756"/>
      <c r="L3" s="756"/>
      <c r="M3" s="757"/>
      <c r="N3" s="738" t="s">
        <v>435</v>
      </c>
      <c r="O3" s="739"/>
      <c r="P3" s="739"/>
      <c r="Q3" s="740"/>
    </row>
    <row r="4" spans="1:17" ht="13.5" thickBot="1">
      <c r="A4" s="123" t="s">
        <v>3</v>
      </c>
      <c r="B4" s="124" t="s">
        <v>65</v>
      </c>
      <c r="C4" s="125">
        <v>0</v>
      </c>
      <c r="D4" s="124" t="s">
        <v>11</v>
      </c>
      <c r="E4" s="120" t="s">
        <v>3</v>
      </c>
      <c r="F4" s="121" t="s">
        <v>65</v>
      </c>
      <c r="G4" s="122">
        <v>2</v>
      </c>
      <c r="H4" s="121" t="s">
        <v>11</v>
      </c>
      <c r="I4" s="35"/>
      <c r="J4" s="31" t="s">
        <v>3</v>
      </c>
      <c r="K4" s="31" t="s">
        <v>65</v>
      </c>
      <c r="L4" s="31">
        <v>-0.5</v>
      </c>
      <c r="M4" s="31" t="s">
        <v>11</v>
      </c>
      <c r="N4" s="89" t="s">
        <v>3</v>
      </c>
      <c r="O4" s="90" t="s">
        <v>65</v>
      </c>
      <c r="P4" s="91">
        <v>2</v>
      </c>
      <c r="Q4" s="90" t="s">
        <v>11</v>
      </c>
    </row>
    <row r="5" spans="1:17" ht="12.75">
      <c r="A5" s="36" t="s">
        <v>486</v>
      </c>
      <c r="B5" s="154">
        <v>6</v>
      </c>
      <c r="C5" s="231">
        <v>-3</v>
      </c>
      <c r="D5" s="153">
        <f>B5+C5</f>
        <v>3</v>
      </c>
      <c r="E5" s="36" t="s">
        <v>463</v>
      </c>
      <c r="F5" s="154">
        <v>7</v>
      </c>
      <c r="G5" s="231">
        <v>-1</v>
      </c>
      <c r="H5" s="153">
        <f aca="true" t="shared" si="0" ref="H5:H15">F5+G5</f>
        <v>6</v>
      </c>
      <c r="I5" s="35"/>
      <c r="J5" s="126" t="s">
        <v>386</v>
      </c>
      <c r="K5" s="426">
        <v>6</v>
      </c>
      <c r="L5" s="427">
        <v>-1</v>
      </c>
      <c r="M5" s="339">
        <f aca="true" t="shared" si="1" ref="M5:M15">K5+L5</f>
        <v>5</v>
      </c>
      <c r="N5" s="36" t="s">
        <v>401</v>
      </c>
      <c r="O5" s="154">
        <v>6.5</v>
      </c>
      <c r="P5" s="231">
        <v>-1</v>
      </c>
      <c r="Q5" s="153">
        <f aca="true" t="shared" si="2" ref="Q5:Q15">O5+P5</f>
        <v>5.5</v>
      </c>
    </row>
    <row r="6" spans="1:17" ht="12.75">
      <c r="A6" s="40" t="s">
        <v>370</v>
      </c>
      <c r="B6" s="156">
        <v>7</v>
      </c>
      <c r="C6" s="232">
        <v>3</v>
      </c>
      <c r="D6" s="157">
        <f aca="true" t="shared" si="3" ref="D6:D29">B6+C6</f>
        <v>10</v>
      </c>
      <c r="E6" s="40" t="s">
        <v>394</v>
      </c>
      <c r="F6" s="156">
        <v>5</v>
      </c>
      <c r="G6" s="232">
        <v>0</v>
      </c>
      <c r="H6" s="157">
        <f t="shared" si="0"/>
        <v>5</v>
      </c>
      <c r="I6" s="35"/>
      <c r="J6" s="42" t="s">
        <v>213</v>
      </c>
      <c r="K6" s="428">
        <v>6</v>
      </c>
      <c r="L6" s="429">
        <v>0</v>
      </c>
      <c r="M6" s="340">
        <f t="shared" si="1"/>
        <v>6</v>
      </c>
      <c r="N6" s="40" t="s">
        <v>236</v>
      </c>
      <c r="O6" s="156">
        <v>6.5</v>
      </c>
      <c r="P6" s="232">
        <v>0</v>
      </c>
      <c r="Q6" s="157">
        <f t="shared" si="2"/>
        <v>6.5</v>
      </c>
    </row>
    <row r="7" spans="1:17" ht="12.75">
      <c r="A7" s="42" t="s">
        <v>365</v>
      </c>
      <c r="B7" s="206">
        <v>6</v>
      </c>
      <c r="C7" s="390">
        <v>0</v>
      </c>
      <c r="D7" s="207">
        <f t="shared" si="3"/>
        <v>6</v>
      </c>
      <c r="E7" s="42" t="s">
        <v>138</v>
      </c>
      <c r="F7" s="206">
        <v>6</v>
      </c>
      <c r="G7" s="390">
        <v>-0.5</v>
      </c>
      <c r="H7" s="207">
        <f t="shared" si="0"/>
        <v>5.5</v>
      </c>
      <c r="I7" s="189"/>
      <c r="J7" s="42" t="s">
        <v>214</v>
      </c>
      <c r="K7" s="364">
        <v>7</v>
      </c>
      <c r="L7" s="365">
        <v>3</v>
      </c>
      <c r="M7" s="366">
        <f t="shared" si="1"/>
        <v>10</v>
      </c>
      <c r="N7" s="42" t="s">
        <v>238</v>
      </c>
      <c r="O7" s="206">
        <v>7</v>
      </c>
      <c r="P7" s="390">
        <v>2.5</v>
      </c>
      <c r="Q7" s="207">
        <f t="shared" si="2"/>
        <v>9.5</v>
      </c>
    </row>
    <row r="8" spans="1:17" ht="12.75">
      <c r="A8" s="42" t="s">
        <v>168</v>
      </c>
      <c r="B8" s="206">
        <v>6</v>
      </c>
      <c r="C8" s="390">
        <v>-0.5</v>
      </c>
      <c r="D8" s="207">
        <f t="shared" si="3"/>
        <v>5.5</v>
      </c>
      <c r="E8" s="42" t="s">
        <v>120</v>
      </c>
      <c r="F8" s="206">
        <v>6.5</v>
      </c>
      <c r="G8" s="390">
        <v>0</v>
      </c>
      <c r="H8" s="207">
        <f t="shared" si="0"/>
        <v>6.5</v>
      </c>
      <c r="I8" s="189"/>
      <c r="J8" s="42" t="s">
        <v>230</v>
      </c>
      <c r="K8" s="364">
        <v>6</v>
      </c>
      <c r="L8" s="365">
        <v>-0.5</v>
      </c>
      <c r="M8" s="366">
        <f t="shared" si="1"/>
        <v>5.5</v>
      </c>
      <c r="N8" s="42" t="s">
        <v>255</v>
      </c>
      <c r="O8" s="206">
        <v>5.5</v>
      </c>
      <c r="P8" s="390">
        <v>0</v>
      </c>
      <c r="Q8" s="207">
        <f t="shared" si="2"/>
        <v>5.5</v>
      </c>
    </row>
    <row r="9" spans="1:17" ht="12.75">
      <c r="A9" s="42" t="s">
        <v>171</v>
      </c>
      <c r="B9" s="206">
        <v>6.5</v>
      </c>
      <c r="C9" s="390">
        <v>0</v>
      </c>
      <c r="D9" s="207">
        <f t="shared" si="3"/>
        <v>6.5</v>
      </c>
      <c r="E9" s="42" t="s">
        <v>441</v>
      </c>
      <c r="F9" s="206">
        <v>6.5</v>
      </c>
      <c r="G9" s="390">
        <v>0</v>
      </c>
      <c r="H9" s="207">
        <f t="shared" si="0"/>
        <v>6.5</v>
      </c>
      <c r="I9" s="189"/>
      <c r="J9" s="42" t="s">
        <v>225</v>
      </c>
      <c r="K9" s="364">
        <v>5.5</v>
      </c>
      <c r="L9" s="365">
        <v>0</v>
      </c>
      <c r="M9" s="366">
        <f t="shared" si="1"/>
        <v>5.5</v>
      </c>
      <c r="N9" s="42" t="s">
        <v>250</v>
      </c>
      <c r="O9" s="206">
        <v>7</v>
      </c>
      <c r="P9" s="390">
        <v>3</v>
      </c>
      <c r="Q9" s="207">
        <f t="shared" si="2"/>
        <v>10</v>
      </c>
    </row>
    <row r="10" spans="1:17" ht="12.75">
      <c r="A10" s="42" t="s">
        <v>170</v>
      </c>
      <c r="B10" s="206">
        <v>6.5</v>
      </c>
      <c r="C10" s="390">
        <v>0</v>
      </c>
      <c r="D10" s="207">
        <f t="shared" si="3"/>
        <v>6.5</v>
      </c>
      <c r="E10" s="42" t="s">
        <v>123</v>
      </c>
      <c r="F10" s="206">
        <v>6</v>
      </c>
      <c r="G10" s="390">
        <v>1</v>
      </c>
      <c r="H10" s="207">
        <f t="shared" si="0"/>
        <v>7</v>
      </c>
      <c r="I10" s="189"/>
      <c r="J10" s="42" t="s">
        <v>216</v>
      </c>
      <c r="K10" s="364">
        <v>5</v>
      </c>
      <c r="L10" s="365">
        <v>0</v>
      </c>
      <c r="M10" s="366">
        <f t="shared" si="1"/>
        <v>5</v>
      </c>
      <c r="N10" s="42" t="s">
        <v>240</v>
      </c>
      <c r="O10" s="206">
        <v>5.5</v>
      </c>
      <c r="P10" s="390">
        <v>0</v>
      </c>
      <c r="Q10" s="207">
        <f t="shared" si="2"/>
        <v>5.5</v>
      </c>
    </row>
    <row r="11" spans="1:17" ht="12.75">
      <c r="A11" s="42" t="s">
        <v>173</v>
      </c>
      <c r="B11" s="206">
        <v>6</v>
      </c>
      <c r="C11" s="390">
        <v>-0.5</v>
      </c>
      <c r="D11" s="207">
        <f t="shared" si="3"/>
        <v>5.5</v>
      </c>
      <c r="E11" s="391" t="s">
        <v>133</v>
      </c>
      <c r="F11" s="392">
        <v>6</v>
      </c>
      <c r="G11" s="393">
        <v>-0.5</v>
      </c>
      <c r="H11" s="394">
        <f t="shared" si="0"/>
        <v>5.5</v>
      </c>
      <c r="I11" s="189"/>
      <c r="J11" s="42" t="s">
        <v>219</v>
      </c>
      <c r="K11" s="364">
        <v>6.5</v>
      </c>
      <c r="L11" s="365">
        <v>0</v>
      </c>
      <c r="M11" s="366">
        <f t="shared" si="1"/>
        <v>6.5</v>
      </c>
      <c r="N11" s="42" t="s">
        <v>241</v>
      </c>
      <c r="O11" s="206">
        <v>7.5</v>
      </c>
      <c r="P11" s="390">
        <v>2.5</v>
      </c>
      <c r="Q11" s="207">
        <f t="shared" si="2"/>
        <v>10</v>
      </c>
    </row>
    <row r="12" spans="1:17" ht="12.75">
      <c r="A12" s="42" t="s">
        <v>492</v>
      </c>
      <c r="B12" s="206">
        <v>6</v>
      </c>
      <c r="C12" s="390">
        <v>0</v>
      </c>
      <c r="D12" s="207">
        <f t="shared" si="3"/>
        <v>6</v>
      </c>
      <c r="E12" s="42" t="s">
        <v>122</v>
      </c>
      <c r="F12" s="206">
        <v>7.5</v>
      </c>
      <c r="G12" s="390">
        <v>6</v>
      </c>
      <c r="H12" s="207">
        <f t="shared" si="0"/>
        <v>13.5</v>
      </c>
      <c r="I12" s="189"/>
      <c r="J12" s="42" t="s">
        <v>218</v>
      </c>
      <c r="K12" s="364">
        <v>6.5</v>
      </c>
      <c r="L12" s="365">
        <v>0</v>
      </c>
      <c r="M12" s="366">
        <f t="shared" si="1"/>
        <v>6.5</v>
      </c>
      <c r="N12" s="42" t="s">
        <v>249</v>
      </c>
      <c r="O12" s="206">
        <v>6.5</v>
      </c>
      <c r="P12" s="390">
        <v>0</v>
      </c>
      <c r="Q12" s="207">
        <f t="shared" si="2"/>
        <v>6.5</v>
      </c>
    </row>
    <row r="13" spans="1:17" ht="12.75">
      <c r="A13" s="42" t="s">
        <v>175</v>
      </c>
      <c r="B13" s="206">
        <v>5.5</v>
      </c>
      <c r="C13" s="390">
        <v>0</v>
      </c>
      <c r="D13" s="207">
        <f t="shared" si="3"/>
        <v>5.5</v>
      </c>
      <c r="E13" s="42" t="s">
        <v>132</v>
      </c>
      <c r="F13" s="206">
        <v>6.5</v>
      </c>
      <c r="G13" s="390">
        <v>0</v>
      </c>
      <c r="H13" s="207">
        <f t="shared" si="0"/>
        <v>6.5</v>
      </c>
      <c r="I13" s="189"/>
      <c r="J13" s="42" t="s">
        <v>221</v>
      </c>
      <c r="K13" s="364">
        <v>6.5</v>
      </c>
      <c r="L13" s="365">
        <v>0</v>
      </c>
      <c r="M13" s="366">
        <f t="shared" si="1"/>
        <v>6.5</v>
      </c>
      <c r="N13" s="391" t="s">
        <v>501</v>
      </c>
      <c r="O13" s="392">
        <v>6</v>
      </c>
      <c r="P13" s="393">
        <v>0</v>
      </c>
      <c r="Q13" s="394">
        <f>O13+P13</f>
        <v>6</v>
      </c>
    </row>
    <row r="14" spans="1:17" ht="12.75">
      <c r="A14" s="42" t="s">
        <v>174</v>
      </c>
      <c r="B14" s="206">
        <v>6</v>
      </c>
      <c r="C14" s="390">
        <v>0</v>
      </c>
      <c r="D14" s="207">
        <f t="shared" si="3"/>
        <v>6</v>
      </c>
      <c r="E14" s="391" t="s">
        <v>126</v>
      </c>
      <c r="F14" s="392">
        <v>7</v>
      </c>
      <c r="G14" s="393">
        <v>0</v>
      </c>
      <c r="H14" s="394">
        <f t="shared" si="0"/>
        <v>7</v>
      </c>
      <c r="I14" s="189"/>
      <c r="J14" s="42" t="s">
        <v>385</v>
      </c>
      <c r="K14" s="364">
        <v>5.5</v>
      </c>
      <c r="L14" s="365">
        <v>0</v>
      </c>
      <c r="M14" s="366">
        <f t="shared" si="1"/>
        <v>5.5</v>
      </c>
      <c r="N14" s="391" t="s">
        <v>480</v>
      </c>
      <c r="O14" s="392">
        <v>6.5</v>
      </c>
      <c r="P14" s="393">
        <v>3</v>
      </c>
      <c r="Q14" s="394">
        <f>O14+P14</f>
        <v>9.5</v>
      </c>
    </row>
    <row r="15" spans="1:17" ht="13.5" thickBot="1">
      <c r="A15" s="44" t="s">
        <v>178</v>
      </c>
      <c r="B15" s="161">
        <v>5</v>
      </c>
      <c r="C15" s="233">
        <v>0</v>
      </c>
      <c r="D15" s="162">
        <f t="shared" si="3"/>
        <v>5</v>
      </c>
      <c r="E15" s="44" t="s">
        <v>130</v>
      </c>
      <c r="F15" s="161">
        <v>6.5</v>
      </c>
      <c r="G15" s="233">
        <v>1</v>
      </c>
      <c r="H15" s="162">
        <f t="shared" si="0"/>
        <v>7.5</v>
      </c>
      <c r="I15" s="35"/>
      <c r="J15" s="44" t="s">
        <v>387</v>
      </c>
      <c r="K15" s="430">
        <v>5.5</v>
      </c>
      <c r="L15" s="431">
        <v>0</v>
      </c>
      <c r="M15" s="341">
        <f t="shared" si="1"/>
        <v>5.5</v>
      </c>
      <c r="N15" s="44" t="s">
        <v>243</v>
      </c>
      <c r="O15" s="161">
        <v>5.5</v>
      </c>
      <c r="P15" s="233">
        <v>0</v>
      </c>
      <c r="Q15" s="162">
        <f t="shared" si="2"/>
        <v>5.5</v>
      </c>
    </row>
    <row r="16" spans="1:17" ht="13.5" thickBot="1">
      <c r="A16" s="47"/>
      <c r="B16" s="432"/>
      <c r="C16" s="234"/>
      <c r="D16" s="163"/>
      <c r="E16" s="47"/>
      <c r="F16" s="432"/>
      <c r="G16" s="234"/>
      <c r="H16" s="163"/>
      <c r="I16" s="50"/>
      <c r="J16" s="47"/>
      <c r="K16" s="432"/>
      <c r="L16" s="234"/>
      <c r="M16" s="163"/>
      <c r="N16" s="47"/>
      <c r="O16" s="432"/>
      <c r="P16" s="234"/>
      <c r="Q16" s="163"/>
    </row>
    <row r="17" spans="1:17" ht="12.75">
      <c r="A17" s="51" t="s">
        <v>177</v>
      </c>
      <c r="B17" s="167">
        <v>5.5</v>
      </c>
      <c r="C17" s="235">
        <v>-4</v>
      </c>
      <c r="D17" s="166">
        <f t="shared" si="3"/>
        <v>1.5</v>
      </c>
      <c r="E17" s="51" t="s">
        <v>129</v>
      </c>
      <c r="F17" s="167">
        <v>6.5</v>
      </c>
      <c r="G17" s="235">
        <v>1</v>
      </c>
      <c r="H17" s="166">
        <f aca="true" t="shared" si="4" ref="H17:H29">F17+G17</f>
        <v>7.5</v>
      </c>
      <c r="I17" s="50"/>
      <c r="J17" s="51" t="s">
        <v>212</v>
      </c>
      <c r="K17" s="433" t="s">
        <v>353</v>
      </c>
      <c r="L17" s="434" t="s">
        <v>353</v>
      </c>
      <c r="M17" s="342" t="s">
        <v>353</v>
      </c>
      <c r="N17" s="51" t="s">
        <v>254</v>
      </c>
      <c r="O17" s="167">
        <v>6.5</v>
      </c>
      <c r="P17" s="235">
        <v>-1</v>
      </c>
      <c r="Q17" s="166">
        <f>O17+P17</f>
        <v>5.5</v>
      </c>
    </row>
    <row r="18" spans="1:17" ht="12.75">
      <c r="A18" s="54" t="s">
        <v>176</v>
      </c>
      <c r="B18" s="169">
        <v>7</v>
      </c>
      <c r="C18" s="164">
        <v>3</v>
      </c>
      <c r="D18" s="168">
        <f t="shared" si="3"/>
        <v>10</v>
      </c>
      <c r="E18" s="308" t="s">
        <v>128</v>
      </c>
      <c r="F18" s="446" t="s">
        <v>353</v>
      </c>
      <c r="G18" s="447" t="s">
        <v>353</v>
      </c>
      <c r="H18" s="350" t="s">
        <v>353</v>
      </c>
      <c r="I18" s="50"/>
      <c r="J18" s="54" t="s">
        <v>503</v>
      </c>
      <c r="K18" s="435">
        <v>5.5</v>
      </c>
      <c r="L18" s="436">
        <v>-0.5</v>
      </c>
      <c r="M18" s="163">
        <f aca="true" t="shared" si="5" ref="M18:M29">K18+L18</f>
        <v>5</v>
      </c>
      <c r="N18" s="308" t="s">
        <v>248</v>
      </c>
      <c r="O18" s="446" t="s">
        <v>353</v>
      </c>
      <c r="P18" s="447" t="s">
        <v>353</v>
      </c>
      <c r="Q18" s="350" t="s">
        <v>353</v>
      </c>
    </row>
    <row r="19" spans="1:17" ht="12.75">
      <c r="A19" s="54" t="s">
        <v>180</v>
      </c>
      <c r="B19" s="169">
        <v>6</v>
      </c>
      <c r="C19" s="164">
        <v>0</v>
      </c>
      <c r="D19" s="168">
        <f t="shared" si="3"/>
        <v>6</v>
      </c>
      <c r="E19" s="54" t="s">
        <v>131</v>
      </c>
      <c r="F19" s="169">
        <v>6</v>
      </c>
      <c r="G19" s="164">
        <v>0</v>
      </c>
      <c r="H19" s="168">
        <f t="shared" si="4"/>
        <v>6</v>
      </c>
      <c r="I19" s="50"/>
      <c r="J19" s="54" t="s">
        <v>220</v>
      </c>
      <c r="K19" s="435" t="s">
        <v>354</v>
      </c>
      <c r="L19" s="436" t="s">
        <v>354</v>
      </c>
      <c r="M19" s="163" t="s">
        <v>354</v>
      </c>
      <c r="N19" s="308" t="s">
        <v>244</v>
      </c>
      <c r="O19" s="446" t="s">
        <v>354</v>
      </c>
      <c r="P19" s="447" t="s">
        <v>354</v>
      </c>
      <c r="Q19" s="350" t="s">
        <v>354</v>
      </c>
    </row>
    <row r="20" spans="1:17" ht="12.75">
      <c r="A20" s="54" t="s">
        <v>179</v>
      </c>
      <c r="B20" s="169" t="s">
        <v>354</v>
      </c>
      <c r="C20" s="164" t="s">
        <v>354</v>
      </c>
      <c r="D20" s="168" t="s">
        <v>354</v>
      </c>
      <c r="E20" s="54" t="s">
        <v>507</v>
      </c>
      <c r="F20" s="169">
        <v>5.5</v>
      </c>
      <c r="G20" s="164">
        <v>0</v>
      </c>
      <c r="H20" s="168">
        <f t="shared" si="4"/>
        <v>5.5</v>
      </c>
      <c r="I20" s="50"/>
      <c r="J20" s="54" t="s">
        <v>224</v>
      </c>
      <c r="K20" s="435">
        <v>5.5</v>
      </c>
      <c r="L20" s="436">
        <v>-0.5</v>
      </c>
      <c r="M20" s="163">
        <f t="shared" si="5"/>
        <v>5</v>
      </c>
      <c r="N20" s="54" t="s">
        <v>502</v>
      </c>
      <c r="O20" s="169" t="s">
        <v>353</v>
      </c>
      <c r="P20" s="164" t="s">
        <v>353</v>
      </c>
      <c r="Q20" s="168" t="s">
        <v>353</v>
      </c>
    </row>
    <row r="21" spans="1:17" ht="12.75">
      <c r="A21" s="54" t="s">
        <v>428</v>
      </c>
      <c r="B21" s="169">
        <v>6</v>
      </c>
      <c r="C21" s="164">
        <v>0</v>
      </c>
      <c r="D21" s="168">
        <f t="shared" si="3"/>
        <v>6</v>
      </c>
      <c r="E21" s="308" t="s">
        <v>391</v>
      </c>
      <c r="F21" s="446" t="s">
        <v>353</v>
      </c>
      <c r="G21" s="447" t="s">
        <v>353</v>
      </c>
      <c r="H21" s="350" t="s">
        <v>353</v>
      </c>
      <c r="I21" s="50"/>
      <c r="J21" s="54" t="s">
        <v>226</v>
      </c>
      <c r="K21" s="435">
        <v>6</v>
      </c>
      <c r="L21" s="436">
        <v>0</v>
      </c>
      <c r="M21" s="163">
        <f t="shared" si="5"/>
        <v>6</v>
      </c>
      <c r="N21" s="54" t="s">
        <v>434</v>
      </c>
      <c r="O21" s="169">
        <v>6</v>
      </c>
      <c r="P21" s="164">
        <v>0</v>
      </c>
      <c r="Q21" s="168">
        <f>O21+P21</f>
        <v>6</v>
      </c>
    </row>
    <row r="22" spans="1:17" ht="12.75">
      <c r="A22" s="54" t="s">
        <v>493</v>
      </c>
      <c r="B22" s="169">
        <v>5.5</v>
      </c>
      <c r="C22" s="164">
        <v>0</v>
      </c>
      <c r="D22" s="168">
        <f t="shared" si="3"/>
        <v>5.5</v>
      </c>
      <c r="E22" s="54" t="s">
        <v>456</v>
      </c>
      <c r="F22" s="169">
        <v>6</v>
      </c>
      <c r="G22" s="164">
        <v>0</v>
      </c>
      <c r="H22" s="168">
        <f t="shared" si="4"/>
        <v>6</v>
      </c>
      <c r="I22" s="50"/>
      <c r="J22" s="54" t="s">
        <v>228</v>
      </c>
      <c r="K22" s="435">
        <v>6</v>
      </c>
      <c r="L22" s="436">
        <v>0</v>
      </c>
      <c r="M22" s="163">
        <f t="shared" si="5"/>
        <v>6</v>
      </c>
      <c r="N22" s="54" t="s">
        <v>239</v>
      </c>
      <c r="O22" s="169">
        <v>6</v>
      </c>
      <c r="P22" s="164">
        <v>0</v>
      </c>
      <c r="Q22" s="168">
        <f aca="true" t="shared" si="6" ref="Q22:Q28">O22+P22</f>
        <v>6</v>
      </c>
    </row>
    <row r="23" spans="1:17" ht="12.75">
      <c r="A23" s="54" t="s">
        <v>452</v>
      </c>
      <c r="B23" s="169">
        <v>6</v>
      </c>
      <c r="C23" s="164">
        <v>0</v>
      </c>
      <c r="D23" s="168">
        <f t="shared" si="3"/>
        <v>6</v>
      </c>
      <c r="E23" s="54" t="s">
        <v>135</v>
      </c>
      <c r="F23" s="169">
        <v>6.5</v>
      </c>
      <c r="G23" s="164">
        <v>-0.5</v>
      </c>
      <c r="H23" s="168">
        <f t="shared" si="4"/>
        <v>6</v>
      </c>
      <c r="I23" s="50"/>
      <c r="J23" s="54" t="s">
        <v>389</v>
      </c>
      <c r="K23" s="435">
        <v>6</v>
      </c>
      <c r="L23" s="436">
        <v>0</v>
      </c>
      <c r="M23" s="163">
        <f t="shared" si="5"/>
        <v>6</v>
      </c>
      <c r="N23" s="54" t="s">
        <v>357</v>
      </c>
      <c r="O23" s="169">
        <v>5.5</v>
      </c>
      <c r="P23" s="164">
        <v>0</v>
      </c>
      <c r="Q23" s="168">
        <f t="shared" si="6"/>
        <v>5.5</v>
      </c>
    </row>
    <row r="24" spans="1:17" ht="12.75">
      <c r="A24" s="54" t="s">
        <v>494</v>
      </c>
      <c r="B24" s="169">
        <v>5.5</v>
      </c>
      <c r="C24" s="164">
        <v>0</v>
      </c>
      <c r="D24" s="168">
        <f t="shared" si="3"/>
        <v>5.5</v>
      </c>
      <c r="E24" s="54" t="s">
        <v>134</v>
      </c>
      <c r="F24" s="169">
        <v>6</v>
      </c>
      <c r="G24" s="164">
        <v>0</v>
      </c>
      <c r="H24" s="168">
        <f t="shared" si="4"/>
        <v>6</v>
      </c>
      <c r="I24" s="50"/>
      <c r="J24" s="54" t="s">
        <v>388</v>
      </c>
      <c r="K24" s="435">
        <v>5.5</v>
      </c>
      <c r="L24" s="436">
        <v>0</v>
      </c>
      <c r="M24" s="163">
        <f t="shared" si="5"/>
        <v>5.5</v>
      </c>
      <c r="N24" s="54" t="s">
        <v>349</v>
      </c>
      <c r="O24" s="169">
        <v>6</v>
      </c>
      <c r="P24" s="164">
        <v>0</v>
      </c>
      <c r="Q24" s="168">
        <f t="shared" si="6"/>
        <v>6</v>
      </c>
    </row>
    <row r="25" spans="1:17" ht="12.75">
      <c r="A25" s="54" t="s">
        <v>454</v>
      </c>
      <c r="B25" s="169" t="s">
        <v>353</v>
      </c>
      <c r="C25" s="164" t="s">
        <v>353</v>
      </c>
      <c r="D25" s="168" t="s">
        <v>353</v>
      </c>
      <c r="E25" s="54" t="s">
        <v>414</v>
      </c>
      <c r="F25" s="169" t="s">
        <v>353</v>
      </c>
      <c r="G25" s="164" t="s">
        <v>353</v>
      </c>
      <c r="H25" s="168" t="s">
        <v>353</v>
      </c>
      <c r="I25" s="50"/>
      <c r="J25" s="54" t="s">
        <v>217</v>
      </c>
      <c r="K25" s="435" t="s">
        <v>353</v>
      </c>
      <c r="L25" s="436" t="s">
        <v>353</v>
      </c>
      <c r="M25" s="163" t="s">
        <v>353</v>
      </c>
      <c r="N25" s="54" t="s">
        <v>237</v>
      </c>
      <c r="O25" s="169">
        <v>6</v>
      </c>
      <c r="P25" s="164">
        <v>0</v>
      </c>
      <c r="Q25" s="168">
        <f t="shared" si="6"/>
        <v>6</v>
      </c>
    </row>
    <row r="26" spans="1:17" ht="12.75">
      <c r="A26" s="54" t="s">
        <v>188</v>
      </c>
      <c r="B26" s="169">
        <v>5.5</v>
      </c>
      <c r="C26" s="164">
        <v>0</v>
      </c>
      <c r="D26" s="168">
        <f t="shared" si="3"/>
        <v>5.5</v>
      </c>
      <c r="E26" s="54" t="s">
        <v>508</v>
      </c>
      <c r="F26" s="169">
        <v>5.5</v>
      </c>
      <c r="G26" s="164">
        <v>0</v>
      </c>
      <c r="H26" s="168">
        <f t="shared" si="4"/>
        <v>5.5</v>
      </c>
      <c r="I26" s="50"/>
      <c r="J26" s="54" t="s">
        <v>473</v>
      </c>
      <c r="K26" s="435">
        <v>6</v>
      </c>
      <c r="L26" s="436">
        <v>0</v>
      </c>
      <c r="M26" s="163">
        <f t="shared" si="5"/>
        <v>6</v>
      </c>
      <c r="N26" s="54" t="s">
        <v>500</v>
      </c>
      <c r="O26" s="169">
        <v>6.5</v>
      </c>
      <c r="P26" s="164">
        <v>0</v>
      </c>
      <c r="Q26" s="168">
        <f t="shared" si="6"/>
        <v>6.5</v>
      </c>
    </row>
    <row r="27" spans="1:17" ht="12.75">
      <c r="A27" s="54" t="s">
        <v>369</v>
      </c>
      <c r="B27" s="169" t="s">
        <v>353</v>
      </c>
      <c r="C27" s="164" t="s">
        <v>353</v>
      </c>
      <c r="D27" s="168" t="s">
        <v>353</v>
      </c>
      <c r="E27" s="54" t="s">
        <v>442</v>
      </c>
      <c r="F27" s="169">
        <v>5</v>
      </c>
      <c r="G27" s="164">
        <v>0</v>
      </c>
      <c r="H27" s="168">
        <f t="shared" si="4"/>
        <v>5</v>
      </c>
      <c r="I27" s="50"/>
      <c r="J27" s="54" t="s">
        <v>444</v>
      </c>
      <c r="K27" s="435">
        <v>5.5</v>
      </c>
      <c r="L27" s="436">
        <v>-0.5</v>
      </c>
      <c r="M27" s="163">
        <f t="shared" si="5"/>
        <v>5</v>
      </c>
      <c r="N27" s="54" t="s">
        <v>256</v>
      </c>
      <c r="O27" s="169">
        <v>6.5</v>
      </c>
      <c r="P27" s="164">
        <v>3</v>
      </c>
      <c r="Q27" s="168">
        <f t="shared" si="6"/>
        <v>9.5</v>
      </c>
    </row>
    <row r="28" spans="1:17" ht="12.75" customHeight="1" thickBot="1">
      <c r="A28" s="47" t="s">
        <v>186</v>
      </c>
      <c r="B28" s="171">
        <v>6</v>
      </c>
      <c r="C28" s="236">
        <v>0</v>
      </c>
      <c r="D28" s="168">
        <f t="shared" si="3"/>
        <v>6</v>
      </c>
      <c r="E28" s="47" t="s">
        <v>119</v>
      </c>
      <c r="F28" s="171" t="s">
        <v>353</v>
      </c>
      <c r="G28" s="236" t="s">
        <v>353</v>
      </c>
      <c r="H28" s="168" t="s">
        <v>353</v>
      </c>
      <c r="I28" s="50"/>
      <c r="J28" s="47" t="s">
        <v>232</v>
      </c>
      <c r="K28" s="437">
        <v>5.5</v>
      </c>
      <c r="L28" s="438">
        <v>0</v>
      </c>
      <c r="M28" s="163">
        <f t="shared" si="5"/>
        <v>5.5</v>
      </c>
      <c r="N28" s="47" t="s">
        <v>252</v>
      </c>
      <c r="O28" s="171">
        <v>5</v>
      </c>
      <c r="P28" s="236">
        <v>0</v>
      </c>
      <c r="Q28" s="168">
        <f t="shared" si="6"/>
        <v>5</v>
      </c>
    </row>
    <row r="29" spans="1:17" ht="12.75" customHeight="1" thickBot="1">
      <c r="A29" s="44" t="s">
        <v>189</v>
      </c>
      <c r="B29" s="161">
        <v>1</v>
      </c>
      <c r="C29" s="237">
        <v>0</v>
      </c>
      <c r="D29" s="343">
        <f t="shared" si="3"/>
        <v>1</v>
      </c>
      <c r="E29" s="44" t="s">
        <v>443</v>
      </c>
      <c r="F29" s="161">
        <v>1</v>
      </c>
      <c r="G29" s="237">
        <v>0</v>
      </c>
      <c r="H29" s="343">
        <f t="shared" si="4"/>
        <v>1</v>
      </c>
      <c r="I29" s="35"/>
      <c r="J29" s="60" t="s">
        <v>446</v>
      </c>
      <c r="K29" s="430">
        <v>-0.5</v>
      </c>
      <c r="L29" s="439">
        <v>0</v>
      </c>
      <c r="M29" s="172">
        <f t="shared" si="5"/>
        <v>-0.5</v>
      </c>
      <c r="N29" s="60" t="s">
        <v>253</v>
      </c>
      <c r="O29" s="161">
        <v>1</v>
      </c>
      <c r="P29" s="237">
        <v>0</v>
      </c>
      <c r="Q29" s="172">
        <f>O29+P29</f>
        <v>1</v>
      </c>
    </row>
    <row r="30" spans="1:17" ht="12.75" customHeight="1" thickBot="1">
      <c r="A30" s="443" t="s">
        <v>84</v>
      </c>
      <c r="B30" s="444">
        <f>19/3</f>
        <v>6.333333333333333</v>
      </c>
      <c r="C30" s="445">
        <v>0.5</v>
      </c>
      <c r="D30" s="172">
        <f>C30</f>
        <v>0.5</v>
      </c>
      <c r="E30" s="443" t="s">
        <v>84</v>
      </c>
      <c r="F30" s="444">
        <f>17.5/3</f>
        <v>5.833333333333333</v>
      </c>
      <c r="G30" s="445">
        <v>0</v>
      </c>
      <c r="H30" s="172">
        <f>G30</f>
        <v>0</v>
      </c>
      <c r="I30" s="35"/>
      <c r="J30" s="443" t="s">
        <v>84</v>
      </c>
      <c r="K30" s="444">
        <f>19/3</f>
        <v>6.333333333333333</v>
      </c>
      <c r="L30" s="445">
        <v>0.5</v>
      </c>
      <c r="M30" s="172">
        <f>L30</f>
        <v>0.5</v>
      </c>
      <c r="N30" s="443" t="s">
        <v>84</v>
      </c>
      <c r="O30" s="444">
        <f>20/3</f>
        <v>6.666666666666667</v>
      </c>
      <c r="P30" s="445">
        <v>1</v>
      </c>
      <c r="Q30" s="172">
        <f>P30</f>
        <v>1</v>
      </c>
    </row>
    <row r="31" spans="1:17" ht="12.75">
      <c r="A31" s="63"/>
      <c r="B31" s="64"/>
      <c r="C31" s="64"/>
      <c r="D31" s="131"/>
      <c r="E31" s="63"/>
      <c r="F31" s="64"/>
      <c r="G31" s="64"/>
      <c r="H31" s="65"/>
      <c r="I31" s="66"/>
      <c r="J31" s="63"/>
      <c r="K31" s="64"/>
      <c r="L31" s="64"/>
      <c r="M31" s="65"/>
      <c r="N31" s="63"/>
      <c r="O31" s="64"/>
      <c r="P31" s="64"/>
      <c r="Q31" s="65"/>
    </row>
    <row r="32" spans="1:17" ht="13.5" customHeight="1">
      <c r="A32" s="67"/>
      <c r="B32" s="134">
        <f>B5+B6+B7+B8+B9+B10+B11+B12+B13+B14+B15+B29</f>
        <v>67.5</v>
      </c>
      <c r="C32" s="134">
        <f>C4+C5+C6+C7+C8+C9+C10+C11+C12+C13+C14+C15+C29+C30</f>
        <v>-0.5</v>
      </c>
      <c r="D32" s="135">
        <f>B32+C32</f>
        <v>67</v>
      </c>
      <c r="E32" s="67"/>
      <c r="F32" s="132">
        <f>F5+F6+F7+F8+F9+F10+F11+F12+F13+F14+F15+F29</f>
        <v>71.5</v>
      </c>
      <c r="G32" s="132">
        <f>G4+G5+G6+G7+G8+G9+G10+G11+G12+G13+G14+G15+G29+G30</f>
        <v>8</v>
      </c>
      <c r="H32" s="133">
        <f>F32+G32</f>
        <v>79.5</v>
      </c>
      <c r="I32" s="72"/>
      <c r="J32" s="67"/>
      <c r="K32" s="68">
        <f>K5+K6+K7+K8+K9+K10+K11+K12+K13+K14+K15+K29</f>
        <v>65.5</v>
      </c>
      <c r="L32" s="68">
        <f>L4+L5+L6+L7+L8+L9+L10+L11+L12+L13+L14+L15+L29+L30</f>
        <v>1.5</v>
      </c>
      <c r="M32" s="69">
        <f>K32+L32</f>
        <v>67</v>
      </c>
      <c r="N32" s="67"/>
      <c r="O32" s="100">
        <f>O5+O6+O7+O8+O9+O10+O11+O12+O13+O14+O15+O29</f>
        <v>71</v>
      </c>
      <c r="P32" s="100">
        <f>P4+P5+P6+P7+P8+P9+P10+P11+P12+P13+P14+P15+P29+P30</f>
        <v>13</v>
      </c>
      <c r="Q32" s="101">
        <f>O32+P32</f>
        <v>84</v>
      </c>
    </row>
    <row r="33" spans="1:17" ht="12.75" customHeight="1" thickBot="1">
      <c r="A33" s="73"/>
      <c r="B33" s="74"/>
      <c r="C33" s="74"/>
      <c r="D33" s="75"/>
      <c r="E33" s="73"/>
      <c r="F33" s="74"/>
      <c r="G33" s="74"/>
      <c r="H33" s="75"/>
      <c r="I33" s="76"/>
      <c r="J33" s="73"/>
      <c r="K33" s="74"/>
      <c r="L33" s="74"/>
      <c r="M33" s="75"/>
      <c r="N33" s="73"/>
      <c r="O33" s="74"/>
      <c r="P33" s="74"/>
      <c r="Q33" s="75"/>
    </row>
    <row r="34" spans="1:17" ht="18.75" thickBot="1">
      <c r="A34" s="139"/>
      <c r="B34" s="140"/>
      <c r="C34" s="140"/>
      <c r="D34" s="141">
        <v>1</v>
      </c>
      <c r="E34" s="136"/>
      <c r="F34" s="137"/>
      <c r="G34" s="137"/>
      <c r="H34" s="138">
        <v>3</v>
      </c>
      <c r="I34" s="83"/>
      <c r="J34" s="77"/>
      <c r="K34" s="78"/>
      <c r="L34" s="78"/>
      <c r="M34" s="79">
        <v>1</v>
      </c>
      <c r="N34" s="111"/>
      <c r="O34" s="112"/>
      <c r="P34" s="112"/>
      <c r="Q34" s="113">
        <v>4</v>
      </c>
    </row>
    <row r="35" spans="1:17" ht="6" customHeight="1" thickBo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ht="15" thickBot="1">
      <c r="A36" s="701" t="s">
        <v>37</v>
      </c>
      <c r="B36" s="702"/>
      <c r="C36" s="702"/>
      <c r="D36" s="702"/>
      <c r="E36" s="702"/>
      <c r="F36" s="702"/>
      <c r="G36" s="702"/>
      <c r="H36" s="702"/>
      <c r="I36" s="737"/>
      <c r="J36" s="702"/>
      <c r="K36" s="702"/>
      <c r="L36" s="702"/>
      <c r="M36" s="702"/>
      <c r="N36" s="702"/>
      <c r="O36" s="702"/>
      <c r="P36" s="702"/>
      <c r="Q36" s="703"/>
    </row>
    <row r="37" spans="1:26" ht="15" customHeight="1" thickBot="1">
      <c r="A37" s="742" t="s">
        <v>67</v>
      </c>
      <c r="B37" s="743"/>
      <c r="C37" s="743"/>
      <c r="D37" s="744"/>
      <c r="E37" s="724" t="s">
        <v>117</v>
      </c>
      <c r="F37" s="761"/>
      <c r="G37" s="761"/>
      <c r="H37" s="725"/>
      <c r="I37" s="85"/>
      <c r="J37" s="749" t="s">
        <v>109</v>
      </c>
      <c r="K37" s="750"/>
      <c r="L37" s="750"/>
      <c r="M37" s="751"/>
      <c r="N37" s="722" t="s">
        <v>111</v>
      </c>
      <c r="O37" s="748"/>
      <c r="P37" s="748"/>
      <c r="Q37" s="723"/>
      <c r="W37" s="257"/>
      <c r="X37" s="257"/>
      <c r="Y37" s="257"/>
      <c r="Z37" s="257"/>
    </row>
    <row r="38" spans="1:26" ht="13.5" thickBot="1">
      <c r="A38" s="32" t="s">
        <v>3</v>
      </c>
      <c r="B38" s="33" t="s">
        <v>65</v>
      </c>
      <c r="C38" s="34">
        <v>0</v>
      </c>
      <c r="D38" s="33" t="s">
        <v>11</v>
      </c>
      <c r="E38" s="88" t="s">
        <v>3</v>
      </c>
      <c r="F38" s="88" t="s">
        <v>65</v>
      </c>
      <c r="G38" s="88">
        <v>2</v>
      </c>
      <c r="H38" s="88" t="s">
        <v>11</v>
      </c>
      <c r="I38" s="85"/>
      <c r="J38" s="92" t="s">
        <v>3</v>
      </c>
      <c r="K38" s="93" t="s">
        <v>65</v>
      </c>
      <c r="L38" s="94">
        <v>0</v>
      </c>
      <c r="M38" s="93" t="s">
        <v>11</v>
      </c>
      <c r="N38" s="247" t="s">
        <v>3</v>
      </c>
      <c r="O38" s="247" t="s">
        <v>65</v>
      </c>
      <c r="P38" s="247">
        <v>2</v>
      </c>
      <c r="Q38" s="247" t="s">
        <v>11</v>
      </c>
      <c r="W38" s="258"/>
      <c r="X38" s="258"/>
      <c r="Y38" s="258"/>
      <c r="Z38" s="258"/>
    </row>
    <row r="39" spans="1:26" ht="12.75">
      <c r="A39" s="126" t="s">
        <v>257</v>
      </c>
      <c r="B39" s="361">
        <v>6</v>
      </c>
      <c r="C39" s="362">
        <v>-1</v>
      </c>
      <c r="D39" s="363">
        <f aca="true" t="shared" si="7" ref="D39:D49">B39+C39</f>
        <v>5</v>
      </c>
      <c r="E39" s="126" t="s">
        <v>348</v>
      </c>
      <c r="F39" s="412">
        <v>6</v>
      </c>
      <c r="G39" s="388">
        <v>1</v>
      </c>
      <c r="H39" s="363">
        <f aca="true" t="shared" si="8" ref="H39:H49">F39+G39</f>
        <v>7</v>
      </c>
      <c r="I39" s="502"/>
      <c r="J39" s="126" t="s">
        <v>142</v>
      </c>
      <c r="K39" s="412">
        <v>6</v>
      </c>
      <c r="L39" s="388">
        <v>1</v>
      </c>
      <c r="M39" s="363">
        <f aca="true" t="shared" si="9" ref="M39:M49">K39+L39</f>
        <v>7</v>
      </c>
      <c r="N39" s="126" t="s">
        <v>326</v>
      </c>
      <c r="O39" s="387">
        <v>6.5</v>
      </c>
      <c r="P39" s="388">
        <v>-2</v>
      </c>
      <c r="Q39" s="389">
        <f>O39+P39</f>
        <v>4.5</v>
      </c>
      <c r="W39" s="259"/>
      <c r="X39" s="259"/>
      <c r="Y39" s="259"/>
      <c r="Z39" s="259"/>
    </row>
    <row r="40" spans="1:26" ht="12.75">
      <c r="A40" s="42" t="s">
        <v>276</v>
      </c>
      <c r="B40" s="364">
        <v>6.5</v>
      </c>
      <c r="C40" s="365">
        <v>1</v>
      </c>
      <c r="D40" s="366">
        <f t="shared" si="7"/>
        <v>7.5</v>
      </c>
      <c r="E40" s="42" t="s">
        <v>495</v>
      </c>
      <c r="F40" s="206">
        <v>6.5</v>
      </c>
      <c r="G40" s="390">
        <v>0.5</v>
      </c>
      <c r="H40" s="366">
        <f t="shared" si="8"/>
        <v>7</v>
      </c>
      <c r="I40" s="502"/>
      <c r="J40" s="42" t="s">
        <v>378</v>
      </c>
      <c r="K40" s="206">
        <v>5.5</v>
      </c>
      <c r="L40" s="390">
        <v>0</v>
      </c>
      <c r="M40" s="366">
        <f t="shared" si="9"/>
        <v>5.5</v>
      </c>
      <c r="N40" s="42" t="s">
        <v>307</v>
      </c>
      <c r="O40" s="206">
        <v>4.5</v>
      </c>
      <c r="P40" s="390">
        <v>0</v>
      </c>
      <c r="Q40" s="207">
        <f aca="true" t="shared" si="10" ref="Q40:Q63">O40+P40</f>
        <v>4.5</v>
      </c>
      <c r="W40" s="259"/>
      <c r="X40" s="259"/>
      <c r="Y40" s="259"/>
      <c r="Z40" s="259"/>
    </row>
    <row r="41" spans="1:26" ht="12.75">
      <c r="A41" s="391" t="s">
        <v>259</v>
      </c>
      <c r="B41" s="503">
        <v>6.5</v>
      </c>
      <c r="C41" s="504">
        <v>0</v>
      </c>
      <c r="D41" s="413">
        <f t="shared" si="7"/>
        <v>6.5</v>
      </c>
      <c r="E41" s="42" t="s">
        <v>329</v>
      </c>
      <c r="F41" s="206">
        <v>6</v>
      </c>
      <c r="G41" s="390">
        <v>0</v>
      </c>
      <c r="H41" s="366">
        <f t="shared" si="8"/>
        <v>6</v>
      </c>
      <c r="I41" s="502"/>
      <c r="J41" s="42" t="s">
        <v>145</v>
      </c>
      <c r="K41" s="206">
        <v>7</v>
      </c>
      <c r="L41" s="390">
        <v>0</v>
      </c>
      <c r="M41" s="366">
        <f t="shared" si="9"/>
        <v>7</v>
      </c>
      <c r="N41" s="42" t="s">
        <v>306</v>
      </c>
      <c r="O41" s="206">
        <v>5.5</v>
      </c>
      <c r="P41" s="390">
        <v>0</v>
      </c>
      <c r="Q41" s="207">
        <f t="shared" si="10"/>
        <v>5.5</v>
      </c>
      <c r="W41" s="259"/>
      <c r="X41" s="259"/>
      <c r="Y41" s="259"/>
      <c r="Z41" s="259"/>
    </row>
    <row r="42" spans="1:26" ht="12.75">
      <c r="A42" s="42" t="s">
        <v>275</v>
      </c>
      <c r="B42" s="364">
        <v>7</v>
      </c>
      <c r="C42" s="365">
        <v>0.5</v>
      </c>
      <c r="D42" s="366">
        <f t="shared" si="7"/>
        <v>7.5</v>
      </c>
      <c r="E42" s="391" t="s">
        <v>496</v>
      </c>
      <c r="F42" s="392">
        <v>5</v>
      </c>
      <c r="G42" s="393">
        <v>-1</v>
      </c>
      <c r="H42" s="413">
        <f t="shared" si="8"/>
        <v>4</v>
      </c>
      <c r="I42" s="502"/>
      <c r="J42" s="42" t="s">
        <v>488</v>
      </c>
      <c r="K42" s="206">
        <v>4.5</v>
      </c>
      <c r="L42" s="390">
        <v>0</v>
      </c>
      <c r="M42" s="366">
        <f t="shared" si="9"/>
        <v>4.5</v>
      </c>
      <c r="N42" s="42" t="s">
        <v>305</v>
      </c>
      <c r="O42" s="206">
        <v>5.5</v>
      </c>
      <c r="P42" s="390">
        <v>0</v>
      </c>
      <c r="Q42" s="207">
        <f t="shared" si="10"/>
        <v>5.5</v>
      </c>
      <c r="W42" s="259"/>
      <c r="X42" s="259"/>
      <c r="Y42" s="259"/>
      <c r="Z42" s="259"/>
    </row>
    <row r="43" spans="1:26" ht="12.75">
      <c r="A43" s="42" t="s">
        <v>490</v>
      </c>
      <c r="B43" s="364">
        <v>5.5</v>
      </c>
      <c r="C43" s="365">
        <v>0</v>
      </c>
      <c r="D43" s="366">
        <f t="shared" si="7"/>
        <v>5.5</v>
      </c>
      <c r="E43" s="42" t="s">
        <v>331</v>
      </c>
      <c r="F43" s="206">
        <v>6</v>
      </c>
      <c r="G43" s="390">
        <v>-0.5</v>
      </c>
      <c r="H43" s="366">
        <f t="shared" si="8"/>
        <v>5.5</v>
      </c>
      <c r="I43" s="502"/>
      <c r="J43" s="42" t="s">
        <v>469</v>
      </c>
      <c r="K43" s="206">
        <v>5.5</v>
      </c>
      <c r="L43" s="390">
        <v>0</v>
      </c>
      <c r="M43" s="366">
        <f t="shared" si="9"/>
        <v>5.5</v>
      </c>
      <c r="N43" s="42" t="s">
        <v>308</v>
      </c>
      <c r="O43" s="206">
        <v>5.5</v>
      </c>
      <c r="P43" s="390">
        <v>0</v>
      </c>
      <c r="Q43" s="207">
        <f t="shared" si="10"/>
        <v>5.5</v>
      </c>
      <c r="W43" s="259"/>
      <c r="X43" s="259"/>
      <c r="Y43" s="259"/>
      <c r="Z43" s="259"/>
    </row>
    <row r="44" spans="1:26" ht="12.75">
      <c r="A44" s="42" t="s">
        <v>274</v>
      </c>
      <c r="B44" s="364">
        <v>7.5</v>
      </c>
      <c r="C44" s="365">
        <v>4</v>
      </c>
      <c r="D44" s="366">
        <f t="shared" si="7"/>
        <v>11.5</v>
      </c>
      <c r="E44" s="42" t="s">
        <v>333</v>
      </c>
      <c r="F44" s="206">
        <v>7</v>
      </c>
      <c r="G44" s="390">
        <v>3</v>
      </c>
      <c r="H44" s="366">
        <f t="shared" si="8"/>
        <v>10</v>
      </c>
      <c r="I44" s="502"/>
      <c r="J44" s="42" t="s">
        <v>160</v>
      </c>
      <c r="K44" s="206">
        <v>6.5</v>
      </c>
      <c r="L44" s="390">
        <v>0</v>
      </c>
      <c r="M44" s="366">
        <f t="shared" si="9"/>
        <v>6.5</v>
      </c>
      <c r="N44" s="42" t="s">
        <v>309</v>
      </c>
      <c r="O44" s="206">
        <v>5.5</v>
      </c>
      <c r="P44" s="390">
        <v>0</v>
      </c>
      <c r="Q44" s="207">
        <f t="shared" si="10"/>
        <v>5.5</v>
      </c>
      <c r="W44" s="259"/>
      <c r="X44" s="259"/>
      <c r="Y44" s="259"/>
      <c r="Z44" s="259"/>
    </row>
    <row r="45" spans="1:26" ht="12.75">
      <c r="A45" s="42" t="s">
        <v>262</v>
      </c>
      <c r="B45" s="364">
        <v>5</v>
      </c>
      <c r="C45" s="365">
        <v>0</v>
      </c>
      <c r="D45" s="366">
        <f t="shared" si="7"/>
        <v>5</v>
      </c>
      <c r="E45" s="42" t="s">
        <v>332</v>
      </c>
      <c r="F45" s="206">
        <v>6.5</v>
      </c>
      <c r="G45" s="390">
        <v>0</v>
      </c>
      <c r="H45" s="366">
        <f t="shared" si="8"/>
        <v>6.5</v>
      </c>
      <c r="I45" s="502"/>
      <c r="J45" s="42" t="s">
        <v>148</v>
      </c>
      <c r="K45" s="206">
        <v>7.5</v>
      </c>
      <c r="L45" s="390">
        <v>3</v>
      </c>
      <c r="M45" s="366">
        <f t="shared" si="9"/>
        <v>10.5</v>
      </c>
      <c r="N45" s="42" t="s">
        <v>416</v>
      </c>
      <c r="O45" s="206">
        <v>7</v>
      </c>
      <c r="P45" s="390">
        <v>2</v>
      </c>
      <c r="Q45" s="207">
        <f t="shared" si="10"/>
        <v>9</v>
      </c>
      <c r="W45" s="259"/>
      <c r="X45" s="259"/>
      <c r="Y45" s="259"/>
      <c r="Z45" s="259"/>
    </row>
    <row r="46" spans="1:26" ht="12.75">
      <c r="A46" s="42" t="s">
        <v>430</v>
      </c>
      <c r="B46" s="364">
        <v>7</v>
      </c>
      <c r="C46" s="365">
        <v>1.5</v>
      </c>
      <c r="D46" s="366">
        <f t="shared" si="7"/>
        <v>8.5</v>
      </c>
      <c r="E46" s="42" t="s">
        <v>497</v>
      </c>
      <c r="F46" s="206">
        <v>7</v>
      </c>
      <c r="G46" s="390">
        <v>3</v>
      </c>
      <c r="H46" s="366">
        <f t="shared" si="8"/>
        <v>10</v>
      </c>
      <c r="I46" s="502"/>
      <c r="J46" s="42" t="s">
        <v>149</v>
      </c>
      <c r="K46" s="206">
        <v>7</v>
      </c>
      <c r="L46" s="390">
        <v>3</v>
      </c>
      <c r="M46" s="366">
        <f t="shared" si="9"/>
        <v>10</v>
      </c>
      <c r="N46" s="42" t="s">
        <v>311</v>
      </c>
      <c r="O46" s="206">
        <v>6</v>
      </c>
      <c r="P46" s="390">
        <v>0</v>
      </c>
      <c r="Q46" s="207">
        <f t="shared" si="10"/>
        <v>6</v>
      </c>
      <c r="W46" s="259"/>
      <c r="X46" s="259"/>
      <c r="Y46" s="259"/>
      <c r="Z46" s="259"/>
    </row>
    <row r="47" spans="1:26" ht="12.75">
      <c r="A47" s="42" t="s">
        <v>396</v>
      </c>
      <c r="B47" s="364">
        <v>6</v>
      </c>
      <c r="C47" s="365">
        <v>0</v>
      </c>
      <c r="D47" s="366">
        <f t="shared" si="7"/>
        <v>6</v>
      </c>
      <c r="E47" s="42" t="s">
        <v>338</v>
      </c>
      <c r="F47" s="206">
        <v>6</v>
      </c>
      <c r="G47" s="390">
        <v>0</v>
      </c>
      <c r="H47" s="366">
        <f t="shared" si="8"/>
        <v>6</v>
      </c>
      <c r="I47" s="502"/>
      <c r="J47" s="42" t="s">
        <v>151</v>
      </c>
      <c r="K47" s="206">
        <v>7</v>
      </c>
      <c r="L47" s="390">
        <v>3</v>
      </c>
      <c r="M47" s="366">
        <f t="shared" si="9"/>
        <v>10</v>
      </c>
      <c r="N47" s="42" t="s">
        <v>318</v>
      </c>
      <c r="O47" s="206">
        <v>7</v>
      </c>
      <c r="P47" s="390">
        <v>0</v>
      </c>
      <c r="Q47" s="207">
        <f t="shared" si="10"/>
        <v>7</v>
      </c>
      <c r="W47" s="259"/>
      <c r="X47" s="259"/>
      <c r="Y47" s="259"/>
      <c r="Z47" s="259"/>
    </row>
    <row r="48" spans="1:26" ht="12.75">
      <c r="A48" s="42" t="s">
        <v>491</v>
      </c>
      <c r="B48" s="364">
        <v>6</v>
      </c>
      <c r="C48" s="365">
        <v>0</v>
      </c>
      <c r="D48" s="366">
        <f t="shared" si="7"/>
        <v>6</v>
      </c>
      <c r="E48" s="42" t="s">
        <v>334</v>
      </c>
      <c r="F48" s="206">
        <v>6</v>
      </c>
      <c r="G48" s="390">
        <v>0</v>
      </c>
      <c r="H48" s="366">
        <f t="shared" si="8"/>
        <v>6</v>
      </c>
      <c r="I48" s="502"/>
      <c r="J48" s="42" t="s">
        <v>152</v>
      </c>
      <c r="K48" s="206">
        <v>5</v>
      </c>
      <c r="L48" s="390">
        <v>0</v>
      </c>
      <c r="M48" s="366">
        <f t="shared" si="9"/>
        <v>5</v>
      </c>
      <c r="N48" s="42" t="s">
        <v>312</v>
      </c>
      <c r="O48" s="206">
        <v>7</v>
      </c>
      <c r="P48" s="390">
        <v>3</v>
      </c>
      <c r="Q48" s="207">
        <f t="shared" si="10"/>
        <v>10</v>
      </c>
      <c r="W48" s="259"/>
      <c r="X48" s="259"/>
      <c r="Y48" s="259"/>
      <c r="Z48" s="259"/>
    </row>
    <row r="49" spans="1:26" ht="12.75" customHeight="1" thickBot="1">
      <c r="A49" s="60" t="s">
        <v>266</v>
      </c>
      <c r="B49" s="367">
        <v>7.5</v>
      </c>
      <c r="C49" s="368">
        <v>3</v>
      </c>
      <c r="D49" s="369">
        <f t="shared" si="7"/>
        <v>10.5</v>
      </c>
      <c r="E49" s="60" t="s">
        <v>340</v>
      </c>
      <c r="F49" s="395">
        <v>7</v>
      </c>
      <c r="G49" s="396">
        <v>3</v>
      </c>
      <c r="H49" s="414">
        <f t="shared" si="8"/>
        <v>10</v>
      </c>
      <c r="I49" s="502"/>
      <c r="J49" s="60" t="s">
        <v>156</v>
      </c>
      <c r="K49" s="395">
        <v>6.5</v>
      </c>
      <c r="L49" s="396">
        <v>0</v>
      </c>
      <c r="M49" s="414">
        <f t="shared" si="9"/>
        <v>6.5</v>
      </c>
      <c r="N49" s="60" t="s">
        <v>313</v>
      </c>
      <c r="O49" s="395">
        <v>5.5</v>
      </c>
      <c r="P49" s="396">
        <v>0</v>
      </c>
      <c r="Q49" s="397">
        <f t="shared" si="10"/>
        <v>5.5</v>
      </c>
      <c r="W49" s="259"/>
      <c r="X49" s="259"/>
      <c r="Y49" s="259"/>
      <c r="Z49" s="259"/>
    </row>
    <row r="50" spans="1:26" ht="13.5" thickBot="1">
      <c r="A50" s="370"/>
      <c r="B50" s="371"/>
      <c r="C50" s="372"/>
      <c r="D50" s="373"/>
      <c r="E50" s="370"/>
      <c r="F50" s="371"/>
      <c r="G50" s="372"/>
      <c r="H50" s="373"/>
      <c r="I50" s="502"/>
      <c r="J50" s="370"/>
      <c r="K50" s="371"/>
      <c r="L50" s="372"/>
      <c r="M50" s="373"/>
      <c r="N50" s="370"/>
      <c r="O50" s="371"/>
      <c r="P50" s="372"/>
      <c r="Q50" s="373"/>
      <c r="W50" s="259"/>
      <c r="X50" s="259"/>
      <c r="Y50" s="259"/>
      <c r="Z50" s="259"/>
    </row>
    <row r="51" spans="1:26" ht="12.75">
      <c r="A51" s="374" t="s">
        <v>268</v>
      </c>
      <c r="B51" s="375">
        <v>6.5</v>
      </c>
      <c r="C51" s="376">
        <v>-1</v>
      </c>
      <c r="D51" s="377">
        <f aca="true" t="shared" si="11" ref="D51:D63">B51+C51</f>
        <v>5.5</v>
      </c>
      <c r="E51" s="374" t="s">
        <v>372</v>
      </c>
      <c r="F51" s="398" t="s">
        <v>353</v>
      </c>
      <c r="G51" s="399" t="s">
        <v>353</v>
      </c>
      <c r="H51" s="377" t="s">
        <v>353</v>
      </c>
      <c r="I51" s="502"/>
      <c r="J51" s="374" t="s">
        <v>153</v>
      </c>
      <c r="K51" s="398">
        <v>6</v>
      </c>
      <c r="L51" s="399">
        <v>1</v>
      </c>
      <c r="M51" s="377">
        <f aca="true" t="shared" si="12" ref="M51:M63">K51+L51</f>
        <v>7</v>
      </c>
      <c r="N51" s="374" t="s">
        <v>315</v>
      </c>
      <c r="O51" s="398" t="s">
        <v>353</v>
      </c>
      <c r="P51" s="399" t="s">
        <v>353</v>
      </c>
      <c r="Q51" s="400" t="s">
        <v>353</v>
      </c>
      <c r="W51" s="259"/>
      <c r="X51" s="259"/>
      <c r="Y51" s="259"/>
      <c r="Z51" s="259"/>
    </row>
    <row r="52" spans="1:26" ht="12.75">
      <c r="A52" s="58" t="s">
        <v>406</v>
      </c>
      <c r="B52" s="378">
        <v>5.5</v>
      </c>
      <c r="C52" s="379">
        <v>0</v>
      </c>
      <c r="D52" s="373">
        <f t="shared" si="11"/>
        <v>5.5</v>
      </c>
      <c r="E52" s="58" t="s">
        <v>336</v>
      </c>
      <c r="F52" s="405">
        <v>6</v>
      </c>
      <c r="G52" s="406">
        <v>-0.5</v>
      </c>
      <c r="H52" s="373">
        <f>F52+G52</f>
        <v>5.5</v>
      </c>
      <c r="I52" s="502"/>
      <c r="J52" s="58" t="s">
        <v>423</v>
      </c>
      <c r="K52" s="405">
        <v>5</v>
      </c>
      <c r="L52" s="406">
        <v>0</v>
      </c>
      <c r="M52" s="373">
        <f t="shared" si="12"/>
        <v>5</v>
      </c>
      <c r="N52" s="58" t="s">
        <v>317</v>
      </c>
      <c r="O52" s="405">
        <v>6</v>
      </c>
      <c r="P52" s="406">
        <v>0</v>
      </c>
      <c r="Q52" s="407">
        <f t="shared" si="10"/>
        <v>6</v>
      </c>
      <c r="W52" s="259"/>
      <c r="X52" s="259"/>
      <c r="Y52" s="259"/>
      <c r="Z52" s="259"/>
    </row>
    <row r="53" spans="1:26" ht="12.75">
      <c r="A53" s="58" t="s">
        <v>269</v>
      </c>
      <c r="B53" s="378">
        <v>6</v>
      </c>
      <c r="C53" s="379">
        <v>0</v>
      </c>
      <c r="D53" s="373">
        <f t="shared" si="11"/>
        <v>6</v>
      </c>
      <c r="E53" s="58" t="s">
        <v>498</v>
      </c>
      <c r="F53" s="405" t="s">
        <v>353</v>
      </c>
      <c r="G53" s="406" t="s">
        <v>353</v>
      </c>
      <c r="H53" s="373" t="s">
        <v>353</v>
      </c>
      <c r="I53" s="502"/>
      <c r="J53" s="58" t="s">
        <v>150</v>
      </c>
      <c r="K53" s="405">
        <v>5.5</v>
      </c>
      <c r="L53" s="406">
        <v>0</v>
      </c>
      <c r="M53" s="373">
        <f t="shared" si="12"/>
        <v>5.5</v>
      </c>
      <c r="N53" s="58" t="s">
        <v>418</v>
      </c>
      <c r="O53" s="405">
        <v>6.5</v>
      </c>
      <c r="P53" s="406">
        <v>1</v>
      </c>
      <c r="Q53" s="407">
        <f t="shared" si="10"/>
        <v>7.5</v>
      </c>
      <c r="W53" s="259"/>
      <c r="X53" s="259"/>
      <c r="Y53" s="259"/>
      <c r="Z53" s="259"/>
    </row>
    <row r="54" spans="1:26" ht="12.75">
      <c r="A54" s="58" t="s">
        <v>265</v>
      </c>
      <c r="B54" s="378">
        <v>5</v>
      </c>
      <c r="C54" s="379">
        <v>-0.5</v>
      </c>
      <c r="D54" s="373">
        <f t="shared" si="11"/>
        <v>4.5</v>
      </c>
      <c r="E54" s="58" t="s">
        <v>330</v>
      </c>
      <c r="F54" s="405" t="s">
        <v>353</v>
      </c>
      <c r="G54" s="406" t="s">
        <v>353</v>
      </c>
      <c r="H54" s="373" t="s">
        <v>353</v>
      </c>
      <c r="I54" s="502"/>
      <c r="J54" s="58" t="s">
        <v>379</v>
      </c>
      <c r="K54" s="405">
        <v>5</v>
      </c>
      <c r="L54" s="406">
        <v>0</v>
      </c>
      <c r="M54" s="373">
        <f t="shared" si="12"/>
        <v>5</v>
      </c>
      <c r="N54" s="58" t="s">
        <v>504</v>
      </c>
      <c r="O54" s="405" t="s">
        <v>353</v>
      </c>
      <c r="P54" s="406" t="s">
        <v>353</v>
      </c>
      <c r="Q54" s="407" t="s">
        <v>353</v>
      </c>
      <c r="W54" s="259"/>
      <c r="X54" s="259"/>
      <c r="Y54" s="259"/>
      <c r="Z54" s="259"/>
    </row>
    <row r="55" spans="1:26" ht="12.75">
      <c r="A55" s="58" t="s">
        <v>271</v>
      </c>
      <c r="B55" s="378">
        <v>5.5</v>
      </c>
      <c r="C55" s="379">
        <v>0</v>
      </c>
      <c r="D55" s="373">
        <f t="shared" si="11"/>
        <v>5.5</v>
      </c>
      <c r="E55" s="58" t="s">
        <v>459</v>
      </c>
      <c r="F55" s="405" t="s">
        <v>353</v>
      </c>
      <c r="G55" s="406" t="s">
        <v>353</v>
      </c>
      <c r="H55" s="373" t="s">
        <v>353</v>
      </c>
      <c r="I55" s="502"/>
      <c r="J55" s="58" t="s">
        <v>147</v>
      </c>
      <c r="K55" s="405">
        <v>6.5</v>
      </c>
      <c r="L55" s="406">
        <v>0</v>
      </c>
      <c r="M55" s="373">
        <f t="shared" si="12"/>
        <v>6.5</v>
      </c>
      <c r="N55" s="58" t="s">
        <v>419</v>
      </c>
      <c r="O55" s="405">
        <v>6</v>
      </c>
      <c r="P55" s="406">
        <v>-0.5</v>
      </c>
      <c r="Q55" s="407">
        <f t="shared" si="10"/>
        <v>5.5</v>
      </c>
      <c r="W55" s="259"/>
      <c r="X55" s="259"/>
      <c r="Y55" s="259"/>
      <c r="Z55" s="259"/>
    </row>
    <row r="56" spans="1:26" ht="12.75">
      <c r="A56" s="58" t="s">
        <v>407</v>
      </c>
      <c r="B56" s="378">
        <v>5.5</v>
      </c>
      <c r="C56" s="379">
        <v>-0.5</v>
      </c>
      <c r="D56" s="373">
        <f t="shared" si="11"/>
        <v>5</v>
      </c>
      <c r="E56" s="58" t="s">
        <v>373</v>
      </c>
      <c r="F56" s="405" t="s">
        <v>353</v>
      </c>
      <c r="G56" s="406" t="s">
        <v>353</v>
      </c>
      <c r="H56" s="373" t="s">
        <v>353</v>
      </c>
      <c r="I56" s="502"/>
      <c r="J56" s="58" t="s">
        <v>424</v>
      </c>
      <c r="K56" s="405" t="s">
        <v>353</v>
      </c>
      <c r="L56" s="406" t="s">
        <v>353</v>
      </c>
      <c r="M56" s="373" t="s">
        <v>353</v>
      </c>
      <c r="N56" s="58" t="s">
        <v>319</v>
      </c>
      <c r="O56" s="405">
        <v>5.5</v>
      </c>
      <c r="P56" s="406">
        <v>0</v>
      </c>
      <c r="Q56" s="407">
        <f t="shared" si="10"/>
        <v>5.5</v>
      </c>
      <c r="W56" s="259"/>
      <c r="X56" s="259"/>
      <c r="Y56" s="259"/>
      <c r="Z56" s="259"/>
    </row>
    <row r="57" spans="1:26" ht="12.75">
      <c r="A57" s="58" t="s">
        <v>448</v>
      </c>
      <c r="B57" s="378" t="s">
        <v>353</v>
      </c>
      <c r="C57" s="379" t="s">
        <v>353</v>
      </c>
      <c r="D57" s="373" t="s">
        <v>353</v>
      </c>
      <c r="E57" s="401" t="s">
        <v>328</v>
      </c>
      <c r="F57" s="402" t="s">
        <v>353</v>
      </c>
      <c r="G57" s="403" t="s">
        <v>353</v>
      </c>
      <c r="H57" s="415" t="s">
        <v>353</v>
      </c>
      <c r="I57" s="502"/>
      <c r="J57" s="58" t="s">
        <v>381</v>
      </c>
      <c r="K57" s="405">
        <v>5</v>
      </c>
      <c r="L57" s="406">
        <v>0</v>
      </c>
      <c r="M57" s="373">
        <f t="shared" si="12"/>
        <v>5</v>
      </c>
      <c r="N57" s="58" t="s">
        <v>475</v>
      </c>
      <c r="O57" s="405">
        <v>6.5</v>
      </c>
      <c r="P57" s="406">
        <v>0.5</v>
      </c>
      <c r="Q57" s="407">
        <f t="shared" si="10"/>
        <v>7</v>
      </c>
      <c r="W57" s="259"/>
      <c r="X57" s="259"/>
      <c r="Y57" s="259"/>
      <c r="Z57" s="259"/>
    </row>
    <row r="58" spans="1:26" ht="12.75">
      <c r="A58" s="58" t="s">
        <v>273</v>
      </c>
      <c r="B58" s="378" t="s">
        <v>353</v>
      </c>
      <c r="C58" s="379" t="s">
        <v>353</v>
      </c>
      <c r="D58" s="373" t="s">
        <v>353</v>
      </c>
      <c r="E58" s="58" t="s">
        <v>371</v>
      </c>
      <c r="F58" s="405">
        <v>5.5</v>
      </c>
      <c r="G58" s="406">
        <v>0</v>
      </c>
      <c r="H58" s="373">
        <f>F58+G58</f>
        <v>5.5</v>
      </c>
      <c r="I58" s="502"/>
      <c r="J58" s="58" t="s">
        <v>163</v>
      </c>
      <c r="K58" s="405">
        <v>6</v>
      </c>
      <c r="L58" s="406">
        <v>0</v>
      </c>
      <c r="M58" s="373">
        <f t="shared" si="12"/>
        <v>6</v>
      </c>
      <c r="N58" s="58" t="s">
        <v>322</v>
      </c>
      <c r="O58" s="405">
        <v>6.5</v>
      </c>
      <c r="P58" s="406">
        <v>1</v>
      </c>
      <c r="Q58" s="407">
        <f t="shared" si="10"/>
        <v>7.5</v>
      </c>
      <c r="W58" s="259"/>
      <c r="X58" s="259"/>
      <c r="Y58" s="259"/>
      <c r="Z58" s="259"/>
    </row>
    <row r="59" spans="1:26" ht="12.75">
      <c r="A59" s="58" t="s">
        <v>272</v>
      </c>
      <c r="B59" s="378">
        <v>5.5</v>
      </c>
      <c r="C59" s="379">
        <v>0</v>
      </c>
      <c r="D59" s="373">
        <f t="shared" si="11"/>
        <v>5.5</v>
      </c>
      <c r="E59" s="58" t="s">
        <v>474</v>
      </c>
      <c r="F59" s="405">
        <v>6.5</v>
      </c>
      <c r="G59" s="406">
        <v>0</v>
      </c>
      <c r="H59" s="373">
        <f>F59+G59</f>
        <v>6.5</v>
      </c>
      <c r="I59" s="502"/>
      <c r="J59" s="58" t="s">
        <v>461</v>
      </c>
      <c r="K59" s="405">
        <v>5.5</v>
      </c>
      <c r="L59" s="406">
        <v>0</v>
      </c>
      <c r="M59" s="373">
        <f t="shared" si="12"/>
        <v>5.5</v>
      </c>
      <c r="N59" s="58" t="s">
        <v>324</v>
      </c>
      <c r="O59" s="405" t="s">
        <v>353</v>
      </c>
      <c r="P59" s="406" t="s">
        <v>353</v>
      </c>
      <c r="Q59" s="407" t="s">
        <v>353</v>
      </c>
      <c r="W59" s="259"/>
      <c r="X59" s="259"/>
      <c r="Y59" s="259"/>
      <c r="Z59" s="259"/>
    </row>
    <row r="60" spans="1:26" ht="12.75">
      <c r="A60" s="58" t="s">
        <v>481</v>
      </c>
      <c r="B60" s="378" t="s">
        <v>353</v>
      </c>
      <c r="C60" s="379" t="s">
        <v>353</v>
      </c>
      <c r="D60" s="373" t="s">
        <v>353</v>
      </c>
      <c r="E60" s="58" t="s">
        <v>346</v>
      </c>
      <c r="F60" s="405" t="s">
        <v>354</v>
      </c>
      <c r="G60" s="406" t="s">
        <v>354</v>
      </c>
      <c r="H60" s="373" t="s">
        <v>354</v>
      </c>
      <c r="I60" s="502"/>
      <c r="J60" s="58" t="s">
        <v>164</v>
      </c>
      <c r="K60" s="405">
        <v>4.5</v>
      </c>
      <c r="L60" s="406">
        <v>0</v>
      </c>
      <c r="M60" s="373">
        <f t="shared" si="12"/>
        <v>4.5</v>
      </c>
      <c r="N60" s="58" t="s">
        <v>384</v>
      </c>
      <c r="O60" s="405">
        <v>5</v>
      </c>
      <c r="P60" s="406">
        <v>0</v>
      </c>
      <c r="Q60" s="407">
        <f>O60+P60</f>
        <v>5</v>
      </c>
      <c r="W60" s="259"/>
      <c r="X60" s="259"/>
      <c r="Y60" s="259"/>
      <c r="Z60" s="259"/>
    </row>
    <row r="61" spans="1:26" ht="12.75">
      <c r="A61" s="401" t="s">
        <v>395</v>
      </c>
      <c r="B61" s="505" t="s">
        <v>353</v>
      </c>
      <c r="C61" s="506" t="s">
        <v>353</v>
      </c>
      <c r="D61" s="415" t="s">
        <v>353</v>
      </c>
      <c r="E61" s="58" t="s">
        <v>303</v>
      </c>
      <c r="F61" s="405" t="s">
        <v>353</v>
      </c>
      <c r="G61" s="406" t="s">
        <v>353</v>
      </c>
      <c r="H61" s="373" t="s">
        <v>353</v>
      </c>
      <c r="I61" s="502"/>
      <c r="J61" s="58" t="s">
        <v>303</v>
      </c>
      <c r="K61" s="405" t="s">
        <v>353</v>
      </c>
      <c r="L61" s="406" t="s">
        <v>353</v>
      </c>
      <c r="M61" s="373" t="s">
        <v>353</v>
      </c>
      <c r="N61" s="58" t="s">
        <v>303</v>
      </c>
      <c r="O61" s="405" t="s">
        <v>353</v>
      </c>
      <c r="P61" s="406" t="s">
        <v>353</v>
      </c>
      <c r="Q61" s="407" t="s">
        <v>353</v>
      </c>
      <c r="W61" s="259"/>
      <c r="X61" s="259"/>
      <c r="Y61" s="259"/>
      <c r="Z61" s="259"/>
    </row>
    <row r="62" spans="1:26" ht="12.75" customHeight="1" thickBot="1">
      <c r="A62" s="370" t="s">
        <v>277</v>
      </c>
      <c r="B62" s="380">
        <v>5.5</v>
      </c>
      <c r="C62" s="381">
        <v>0</v>
      </c>
      <c r="D62" s="373">
        <f t="shared" si="11"/>
        <v>5.5</v>
      </c>
      <c r="E62" s="370" t="s">
        <v>303</v>
      </c>
      <c r="F62" s="416" t="s">
        <v>353</v>
      </c>
      <c r="G62" s="409" t="s">
        <v>353</v>
      </c>
      <c r="H62" s="373" t="s">
        <v>353</v>
      </c>
      <c r="I62" s="502"/>
      <c r="J62" s="370" t="s">
        <v>303</v>
      </c>
      <c r="K62" s="416" t="s">
        <v>353</v>
      </c>
      <c r="L62" s="409" t="s">
        <v>353</v>
      </c>
      <c r="M62" s="373" t="s">
        <v>353</v>
      </c>
      <c r="N62" s="370" t="s">
        <v>303</v>
      </c>
      <c r="O62" s="408" t="s">
        <v>353</v>
      </c>
      <c r="P62" s="409" t="s">
        <v>353</v>
      </c>
      <c r="Q62" s="407" t="s">
        <v>353</v>
      </c>
      <c r="W62" s="259"/>
      <c r="X62" s="259"/>
      <c r="Y62" s="259"/>
      <c r="Z62" s="259"/>
    </row>
    <row r="63" spans="1:26" ht="12.75" customHeight="1" thickBot="1">
      <c r="A63" s="44" t="s">
        <v>280</v>
      </c>
      <c r="B63" s="430">
        <v>1</v>
      </c>
      <c r="C63" s="439">
        <v>0</v>
      </c>
      <c r="D63" s="172">
        <f t="shared" si="11"/>
        <v>1</v>
      </c>
      <c r="E63" s="44" t="s">
        <v>485</v>
      </c>
      <c r="F63" s="161">
        <v>-0.5</v>
      </c>
      <c r="G63" s="237">
        <v>0</v>
      </c>
      <c r="H63" s="172">
        <f>F63+G63</f>
        <v>-0.5</v>
      </c>
      <c r="I63" s="85"/>
      <c r="J63" s="44" t="s">
        <v>165</v>
      </c>
      <c r="K63" s="430">
        <v>0.5</v>
      </c>
      <c r="L63" s="442">
        <v>0</v>
      </c>
      <c r="M63" s="172">
        <f t="shared" si="12"/>
        <v>0.5</v>
      </c>
      <c r="N63" s="44" t="s">
        <v>325</v>
      </c>
      <c r="O63" s="161">
        <v>-0.5</v>
      </c>
      <c r="P63" s="237">
        <v>0</v>
      </c>
      <c r="Q63" s="172">
        <f t="shared" si="10"/>
        <v>-0.5</v>
      </c>
      <c r="W63" s="259"/>
      <c r="X63" s="259"/>
      <c r="Y63" s="259"/>
      <c r="Z63" s="259"/>
    </row>
    <row r="64" spans="1:26" ht="12.75" customHeight="1" thickBot="1">
      <c r="A64" s="443" t="s">
        <v>84</v>
      </c>
      <c r="B64" s="444">
        <f>20/3</f>
        <v>6.666666666666667</v>
      </c>
      <c r="C64" s="445">
        <v>1</v>
      </c>
      <c r="D64" s="172">
        <f>C64</f>
        <v>1</v>
      </c>
      <c r="E64" s="443" t="s">
        <v>84</v>
      </c>
      <c r="F64" s="444">
        <f>17.5/3</f>
        <v>5.833333333333333</v>
      </c>
      <c r="G64" s="445">
        <v>0</v>
      </c>
      <c r="H64" s="172">
        <f>G64</f>
        <v>0</v>
      </c>
      <c r="I64" s="85"/>
      <c r="J64" s="443" t="s">
        <v>84</v>
      </c>
      <c r="K64" s="444">
        <f>17/3</f>
        <v>5.666666666666667</v>
      </c>
      <c r="L64" s="445">
        <v>0</v>
      </c>
      <c r="M64" s="172">
        <f>L64</f>
        <v>0</v>
      </c>
      <c r="N64" s="443" t="s">
        <v>84</v>
      </c>
      <c r="O64" s="444">
        <f>15.5/3</f>
        <v>5.166666666666667</v>
      </c>
      <c r="P64" s="445">
        <v>0</v>
      </c>
      <c r="Q64" s="172">
        <f>P64</f>
        <v>0</v>
      </c>
      <c r="W64" s="259"/>
      <c r="X64" s="259"/>
      <c r="Y64" s="259"/>
      <c r="Z64" s="259"/>
    </row>
    <row r="65" spans="1:26" ht="12.75">
      <c r="A65" s="63"/>
      <c r="B65" s="64"/>
      <c r="C65" s="64"/>
      <c r="D65" s="65"/>
      <c r="E65" s="63"/>
      <c r="F65" s="64"/>
      <c r="G65" s="64"/>
      <c r="H65" s="65"/>
      <c r="I65" s="85"/>
      <c r="J65" s="63"/>
      <c r="K65" s="64"/>
      <c r="L65" s="64"/>
      <c r="M65" s="65"/>
      <c r="N65" s="63"/>
      <c r="O65" s="64"/>
      <c r="P65" s="64"/>
      <c r="Q65" s="65"/>
      <c r="W65" s="259"/>
      <c r="X65" s="259"/>
      <c r="Y65" s="259"/>
      <c r="Z65" s="260"/>
    </row>
    <row r="66" spans="1:26" ht="13.5" customHeight="1">
      <c r="A66" s="67"/>
      <c r="B66" s="70">
        <f>B39+B40+B41+B42+B43+B44+B45+B46+B47+B48+B49+B63</f>
        <v>71.5</v>
      </c>
      <c r="C66" s="70">
        <f>C38+C39+C40+C41+C42+C43+C44+C45+C46+C47+C48+C49+C63+C64</f>
        <v>10</v>
      </c>
      <c r="D66" s="71">
        <f>B66+C66</f>
        <v>81.5</v>
      </c>
      <c r="E66" s="67"/>
      <c r="F66" s="98">
        <f>F39+F40+F41+F42+F43+F44+F45+F46+F47+F48+F49+F63</f>
        <v>68.5</v>
      </c>
      <c r="G66" s="98">
        <f>G38+G39+G40+G41+G42+G43+G44+G45+G46+G47+G48+G49+G63+G64</f>
        <v>11</v>
      </c>
      <c r="H66" s="99">
        <f>F66+G66</f>
        <v>79.5</v>
      </c>
      <c r="I66" s="85"/>
      <c r="J66" s="67"/>
      <c r="K66" s="102">
        <f>K39+K40+K41+K42+K43+K44+K45+K46+K47+K48+K49+K63</f>
        <v>68.5</v>
      </c>
      <c r="L66" s="102">
        <f>L38+L39+L40+L41+L42+L43+L44+L45+L46+L47+L48+L49+L63+L64</f>
        <v>10</v>
      </c>
      <c r="M66" s="103">
        <f>K66+L66</f>
        <v>78.5</v>
      </c>
      <c r="N66" s="67"/>
      <c r="O66" s="251">
        <f>O39+O40+O41+O42+O43+O44+O45+O46+O47+O48+O49+O63</f>
        <v>65</v>
      </c>
      <c r="P66" s="251">
        <f>P38+P39+P40+P41+P42+P43+P44+P45+P46+P47+P48+P49+P63+P64</f>
        <v>5</v>
      </c>
      <c r="Q66" s="252">
        <f>O66+P66</f>
        <v>70</v>
      </c>
      <c r="W66" s="260"/>
      <c r="X66" s="261"/>
      <c r="Y66" s="261"/>
      <c r="Z66" s="261"/>
    </row>
    <row r="67" spans="1:26" ht="12.75" customHeight="1" thickBot="1">
      <c r="A67" s="73"/>
      <c r="B67" s="74"/>
      <c r="C67" s="74"/>
      <c r="D67" s="75"/>
      <c r="E67" s="73"/>
      <c r="F67" s="74"/>
      <c r="G67" s="74"/>
      <c r="H67" s="75"/>
      <c r="I67" s="85"/>
      <c r="J67" s="73"/>
      <c r="K67" s="74"/>
      <c r="L67" s="74"/>
      <c r="M67" s="75"/>
      <c r="N67" s="73"/>
      <c r="O67" s="74"/>
      <c r="P67" s="74"/>
      <c r="Q67" s="75"/>
      <c r="W67" s="260"/>
      <c r="X67" s="260"/>
      <c r="Y67" s="260"/>
      <c r="Z67" s="260"/>
    </row>
    <row r="68" spans="1:26" ht="18.75" thickBot="1">
      <c r="A68" s="80"/>
      <c r="B68" s="81"/>
      <c r="C68" s="81"/>
      <c r="D68" s="82">
        <v>4</v>
      </c>
      <c r="E68" s="107"/>
      <c r="F68" s="108"/>
      <c r="G68" s="108"/>
      <c r="H68" s="109">
        <v>3</v>
      </c>
      <c r="I68" s="110"/>
      <c r="J68" s="114"/>
      <c r="K68" s="115"/>
      <c r="L68" s="115"/>
      <c r="M68" s="116">
        <v>3</v>
      </c>
      <c r="N68" s="248"/>
      <c r="O68" s="249"/>
      <c r="P68" s="249"/>
      <c r="Q68" s="250">
        <v>1</v>
      </c>
      <c r="W68" s="262"/>
      <c r="X68" s="262"/>
      <c r="Y68" s="262"/>
      <c r="Z68" s="263"/>
    </row>
    <row r="69" spans="1:26" ht="6" customHeight="1" thickBot="1">
      <c r="A69" s="2"/>
      <c r="B69" s="2"/>
      <c r="C69" s="2"/>
      <c r="D69" s="2"/>
      <c r="E69" s="117"/>
      <c r="F69" s="118"/>
      <c r="G69" s="118"/>
      <c r="H69" s="118"/>
      <c r="I69" s="85"/>
      <c r="J69" s="118"/>
      <c r="K69" s="118"/>
      <c r="L69" s="118"/>
      <c r="M69" s="119"/>
      <c r="N69" s="2"/>
      <c r="O69" s="2"/>
      <c r="P69" s="2"/>
      <c r="Q69" s="2"/>
      <c r="V69" s="264"/>
      <c r="W69" s="264"/>
      <c r="X69" s="264"/>
      <c r="Y69" s="264"/>
      <c r="Z69" s="264"/>
    </row>
    <row r="70" spans="1:26" ht="15" thickBot="1">
      <c r="A70" s="2"/>
      <c r="B70" s="2"/>
      <c r="C70" s="2"/>
      <c r="D70" s="2"/>
      <c r="E70" s="701" t="s">
        <v>61</v>
      </c>
      <c r="F70" s="702"/>
      <c r="G70" s="702"/>
      <c r="H70" s="702"/>
      <c r="I70" s="702"/>
      <c r="J70" s="702"/>
      <c r="K70" s="702"/>
      <c r="L70" s="702"/>
      <c r="M70" s="703"/>
      <c r="N70" s="2"/>
      <c r="O70" s="2"/>
      <c r="P70" s="2"/>
      <c r="Q70" s="2"/>
      <c r="V70" s="264"/>
      <c r="W70" s="264"/>
      <c r="X70" s="264"/>
      <c r="Y70" s="264"/>
      <c r="Z70" s="264"/>
    </row>
    <row r="71" spans="1:22" ht="15" customHeight="1" thickBot="1">
      <c r="A71" s="2"/>
      <c r="B71" s="2"/>
      <c r="C71" s="2"/>
      <c r="D71" s="2"/>
      <c r="E71" s="752" t="s">
        <v>88</v>
      </c>
      <c r="F71" s="753"/>
      <c r="G71" s="753"/>
      <c r="H71" s="754"/>
      <c r="I71" s="254"/>
      <c r="J71" s="745" t="s">
        <v>439</v>
      </c>
      <c r="K71" s="746"/>
      <c r="L71" s="746"/>
      <c r="M71" s="747"/>
      <c r="N71" s="2"/>
      <c r="O71" s="2"/>
      <c r="P71" s="2"/>
      <c r="Q71" s="2"/>
      <c r="V71" s="264"/>
    </row>
    <row r="72" spans="1:17" ht="13.5" thickBot="1">
      <c r="A72" s="2"/>
      <c r="B72" s="2"/>
      <c r="C72" s="2"/>
      <c r="D72" s="2"/>
      <c r="E72" s="239" t="s">
        <v>3</v>
      </c>
      <c r="F72" s="240" t="s">
        <v>65</v>
      </c>
      <c r="G72" s="241">
        <v>-1</v>
      </c>
      <c r="H72" s="240" t="s">
        <v>11</v>
      </c>
      <c r="I72" s="143"/>
      <c r="J72" s="87" t="s">
        <v>3</v>
      </c>
      <c r="K72" s="87" t="s">
        <v>65</v>
      </c>
      <c r="L72" s="87">
        <v>2</v>
      </c>
      <c r="M72" s="87" t="s">
        <v>11</v>
      </c>
      <c r="N72" s="2"/>
      <c r="O72" s="2"/>
      <c r="P72" s="2"/>
      <c r="Q72" s="2"/>
    </row>
    <row r="73" spans="1:17" ht="12.75">
      <c r="A73" s="2"/>
      <c r="B73" s="2"/>
      <c r="C73" s="2"/>
      <c r="D73" s="2"/>
      <c r="E73" s="36" t="s">
        <v>293</v>
      </c>
      <c r="F73" s="152">
        <v>6.5</v>
      </c>
      <c r="G73" s="231">
        <v>-1.5</v>
      </c>
      <c r="H73" s="153">
        <f aca="true" t="shared" si="13" ref="H73:H83">F73+G73</f>
        <v>5</v>
      </c>
      <c r="I73" s="143"/>
      <c r="J73" s="36" t="s">
        <v>200</v>
      </c>
      <c r="K73" s="152">
        <v>7</v>
      </c>
      <c r="L73" s="231">
        <v>-1</v>
      </c>
      <c r="M73" s="153">
        <f aca="true" t="shared" si="14" ref="M73:M83">K73+L73</f>
        <v>6</v>
      </c>
      <c r="N73" s="2"/>
      <c r="O73" s="2"/>
      <c r="P73" s="2"/>
      <c r="Q73" s="2"/>
    </row>
    <row r="74" spans="1:17" ht="12.75">
      <c r="A74" s="2"/>
      <c r="B74" s="2"/>
      <c r="C74" s="2"/>
      <c r="D74" s="2"/>
      <c r="E74" s="316" t="s">
        <v>285</v>
      </c>
      <c r="F74" s="448">
        <v>5.5</v>
      </c>
      <c r="G74" s="449">
        <v>0</v>
      </c>
      <c r="H74" s="349">
        <f t="shared" si="13"/>
        <v>5.5</v>
      </c>
      <c r="I74" s="143"/>
      <c r="J74" s="42" t="s">
        <v>355</v>
      </c>
      <c r="K74" s="156">
        <v>6</v>
      </c>
      <c r="L74" s="232">
        <v>0</v>
      </c>
      <c r="M74" s="157">
        <f t="shared" si="14"/>
        <v>6</v>
      </c>
      <c r="N74" s="2"/>
      <c r="O74" s="2"/>
      <c r="P74" s="2"/>
      <c r="Q74" s="2"/>
    </row>
    <row r="75" spans="1:17" ht="12.75">
      <c r="A75" s="2"/>
      <c r="B75" s="2"/>
      <c r="C75" s="2"/>
      <c r="D75" s="2"/>
      <c r="E75" s="40" t="s">
        <v>376</v>
      </c>
      <c r="F75" s="156">
        <v>6.5</v>
      </c>
      <c r="G75" s="232">
        <v>1</v>
      </c>
      <c r="H75" s="157">
        <f t="shared" si="13"/>
        <v>7.5</v>
      </c>
      <c r="I75" s="143"/>
      <c r="J75" s="40" t="s">
        <v>191</v>
      </c>
      <c r="K75" s="156">
        <v>6.5</v>
      </c>
      <c r="L75" s="232">
        <v>-0.5</v>
      </c>
      <c r="M75" s="157">
        <f t="shared" si="14"/>
        <v>6</v>
      </c>
      <c r="N75" s="2"/>
      <c r="O75" s="2"/>
      <c r="P75" s="2"/>
      <c r="Q75" s="2"/>
    </row>
    <row r="76" spans="1:17" ht="12.75">
      <c r="A76" s="2"/>
      <c r="B76" s="2"/>
      <c r="C76" s="2"/>
      <c r="D76" s="2"/>
      <c r="E76" s="316" t="s">
        <v>375</v>
      </c>
      <c r="F76" s="448">
        <v>6</v>
      </c>
      <c r="G76" s="449">
        <v>0</v>
      </c>
      <c r="H76" s="349">
        <f t="shared" si="13"/>
        <v>6</v>
      </c>
      <c r="I76" s="143"/>
      <c r="J76" s="40" t="s">
        <v>193</v>
      </c>
      <c r="K76" s="156">
        <v>6</v>
      </c>
      <c r="L76" s="232">
        <v>0</v>
      </c>
      <c r="M76" s="157">
        <f t="shared" si="14"/>
        <v>6</v>
      </c>
      <c r="N76" s="2"/>
      <c r="O76" s="2"/>
      <c r="P76" s="2"/>
      <c r="Q76" s="2"/>
    </row>
    <row r="77" spans="1:17" ht="12.75">
      <c r="A77" s="2"/>
      <c r="B77" s="2"/>
      <c r="C77" s="2"/>
      <c r="D77" s="2"/>
      <c r="E77" s="40" t="s">
        <v>288</v>
      </c>
      <c r="F77" s="156">
        <v>7</v>
      </c>
      <c r="G77" s="232">
        <v>0</v>
      </c>
      <c r="H77" s="157">
        <f t="shared" si="13"/>
        <v>7</v>
      </c>
      <c r="I77" s="143"/>
      <c r="J77" s="40" t="s">
        <v>364</v>
      </c>
      <c r="K77" s="156">
        <v>6.5</v>
      </c>
      <c r="L77" s="232">
        <v>2.5</v>
      </c>
      <c r="M77" s="157">
        <f t="shared" si="14"/>
        <v>9</v>
      </c>
      <c r="N77" s="2"/>
      <c r="O77" s="2"/>
      <c r="P77" s="2"/>
      <c r="Q77" s="2"/>
    </row>
    <row r="78" spans="1:17" ht="12.75">
      <c r="A78" s="2"/>
      <c r="B78" s="2"/>
      <c r="C78" s="2"/>
      <c r="D78" s="2"/>
      <c r="E78" s="40" t="s">
        <v>297</v>
      </c>
      <c r="F78" s="156">
        <v>7</v>
      </c>
      <c r="G78" s="232">
        <v>1</v>
      </c>
      <c r="H78" s="157">
        <f t="shared" si="13"/>
        <v>8</v>
      </c>
      <c r="I78" s="143"/>
      <c r="J78" s="42" t="s">
        <v>410</v>
      </c>
      <c r="K78" s="156">
        <v>6</v>
      </c>
      <c r="L78" s="232">
        <v>0</v>
      </c>
      <c r="M78" s="157">
        <f t="shared" si="14"/>
        <v>6</v>
      </c>
      <c r="N78" s="2"/>
      <c r="O78" s="2"/>
      <c r="P78" s="2"/>
      <c r="Q78" s="2"/>
    </row>
    <row r="79" spans="1:17" ht="12.75">
      <c r="A79" s="2"/>
      <c r="B79" s="2"/>
      <c r="C79" s="2"/>
      <c r="D79" s="2"/>
      <c r="E79" s="40" t="s">
        <v>287</v>
      </c>
      <c r="F79" s="156">
        <v>6</v>
      </c>
      <c r="G79" s="232">
        <v>-0.5</v>
      </c>
      <c r="H79" s="157">
        <f t="shared" si="13"/>
        <v>5.5</v>
      </c>
      <c r="I79" s="143"/>
      <c r="J79" s="42" t="s">
        <v>195</v>
      </c>
      <c r="K79" s="156">
        <v>6</v>
      </c>
      <c r="L79" s="232">
        <v>0</v>
      </c>
      <c r="M79" s="157">
        <f t="shared" si="14"/>
        <v>6</v>
      </c>
      <c r="N79" s="2"/>
      <c r="O79" s="2"/>
      <c r="P79" s="2"/>
      <c r="Q79" s="2"/>
    </row>
    <row r="80" spans="1:17" ht="12.75">
      <c r="A80" s="2"/>
      <c r="B80" s="2"/>
      <c r="C80" s="2"/>
      <c r="D80" s="2"/>
      <c r="E80" s="40" t="s">
        <v>286</v>
      </c>
      <c r="F80" s="156">
        <v>6</v>
      </c>
      <c r="G80" s="232">
        <v>0</v>
      </c>
      <c r="H80" s="157">
        <f t="shared" si="13"/>
        <v>6</v>
      </c>
      <c r="I80" s="143"/>
      <c r="J80" s="40" t="s">
        <v>196</v>
      </c>
      <c r="K80" s="156">
        <v>5.5</v>
      </c>
      <c r="L80" s="232">
        <v>0</v>
      </c>
      <c r="M80" s="157">
        <f t="shared" si="14"/>
        <v>5.5</v>
      </c>
      <c r="N80" s="2"/>
      <c r="O80" s="2"/>
      <c r="P80" s="2"/>
      <c r="Q80" s="2"/>
    </row>
    <row r="81" spans="1:17" ht="12.75">
      <c r="A81" s="2"/>
      <c r="B81" s="2"/>
      <c r="C81" s="2"/>
      <c r="D81" s="2"/>
      <c r="E81" s="40" t="s">
        <v>294</v>
      </c>
      <c r="F81" s="156">
        <v>7</v>
      </c>
      <c r="G81" s="232">
        <v>2.5</v>
      </c>
      <c r="H81" s="157">
        <f t="shared" si="13"/>
        <v>9.5</v>
      </c>
      <c r="I81" s="143"/>
      <c r="J81" s="40" t="s">
        <v>363</v>
      </c>
      <c r="K81" s="156">
        <v>5.5</v>
      </c>
      <c r="L81" s="232">
        <v>0</v>
      </c>
      <c r="M81" s="157">
        <f t="shared" si="14"/>
        <v>5.5</v>
      </c>
      <c r="N81" s="2"/>
      <c r="O81" s="2"/>
      <c r="P81" s="2"/>
      <c r="Q81" s="2"/>
    </row>
    <row r="82" spans="1:17" ht="12.75">
      <c r="A82" s="2"/>
      <c r="B82" s="2"/>
      <c r="C82" s="2"/>
      <c r="D82" s="2"/>
      <c r="E82" s="42" t="s">
        <v>290</v>
      </c>
      <c r="F82" s="156">
        <v>6</v>
      </c>
      <c r="G82" s="232">
        <v>0</v>
      </c>
      <c r="H82" s="157">
        <f t="shared" si="13"/>
        <v>6</v>
      </c>
      <c r="I82" s="143"/>
      <c r="J82" s="42" t="s">
        <v>198</v>
      </c>
      <c r="K82" s="156">
        <v>7</v>
      </c>
      <c r="L82" s="232">
        <v>1</v>
      </c>
      <c r="M82" s="157">
        <f t="shared" si="14"/>
        <v>8</v>
      </c>
      <c r="N82" s="2"/>
      <c r="O82" s="2"/>
      <c r="P82" s="2"/>
      <c r="Q82" s="2"/>
    </row>
    <row r="83" spans="1:17" ht="12.75" customHeight="1" thickBot="1">
      <c r="A83" s="2"/>
      <c r="B83" s="2"/>
      <c r="C83" s="2"/>
      <c r="D83" s="2"/>
      <c r="E83" s="44" t="s">
        <v>292</v>
      </c>
      <c r="F83" s="161">
        <v>6.5</v>
      </c>
      <c r="G83" s="233">
        <v>3</v>
      </c>
      <c r="H83" s="162">
        <f t="shared" si="13"/>
        <v>9.5</v>
      </c>
      <c r="I83" s="143"/>
      <c r="J83" s="44" t="s">
        <v>197</v>
      </c>
      <c r="K83" s="161">
        <v>5.5</v>
      </c>
      <c r="L83" s="233">
        <v>0</v>
      </c>
      <c r="M83" s="162">
        <f t="shared" si="14"/>
        <v>5.5</v>
      </c>
      <c r="N83" s="2"/>
      <c r="O83" s="2"/>
      <c r="P83" s="2"/>
      <c r="Q83" s="2"/>
    </row>
    <row r="84" spans="1:17" ht="13.5" thickBot="1">
      <c r="A84" s="2"/>
      <c r="B84" s="2"/>
      <c r="C84" s="2"/>
      <c r="D84" s="2"/>
      <c r="E84" s="47"/>
      <c r="F84" s="432"/>
      <c r="G84" s="234"/>
      <c r="H84" s="163"/>
      <c r="I84" s="143"/>
      <c r="J84" s="47"/>
      <c r="K84" s="432"/>
      <c r="L84" s="234"/>
      <c r="M84" s="163"/>
      <c r="N84" s="2"/>
      <c r="O84" s="2"/>
      <c r="P84" s="2"/>
      <c r="Q84" s="2"/>
    </row>
    <row r="85" spans="1:17" ht="12.75">
      <c r="A85" s="2"/>
      <c r="B85" s="2"/>
      <c r="C85" s="2"/>
      <c r="D85" s="2"/>
      <c r="E85" s="51" t="s">
        <v>282</v>
      </c>
      <c r="F85" s="167">
        <v>5</v>
      </c>
      <c r="G85" s="235">
        <v>-4</v>
      </c>
      <c r="H85" s="166">
        <f aca="true" t="shared" si="15" ref="H85:H97">F85+G85</f>
        <v>1</v>
      </c>
      <c r="I85" s="143"/>
      <c r="J85" s="51" t="s">
        <v>408</v>
      </c>
      <c r="K85" s="167" t="s">
        <v>353</v>
      </c>
      <c r="L85" s="235" t="s">
        <v>353</v>
      </c>
      <c r="M85" s="166" t="s">
        <v>353</v>
      </c>
      <c r="N85" s="2"/>
      <c r="O85" s="2"/>
      <c r="P85" s="2"/>
      <c r="Q85" s="2"/>
    </row>
    <row r="86" spans="1:17" ht="12.75">
      <c r="A86" s="2"/>
      <c r="B86" s="2"/>
      <c r="C86" s="2"/>
      <c r="D86" s="2"/>
      <c r="E86" s="54" t="s">
        <v>291</v>
      </c>
      <c r="F86" s="169">
        <v>6</v>
      </c>
      <c r="G86" s="164">
        <v>0</v>
      </c>
      <c r="H86" s="168">
        <f t="shared" si="15"/>
        <v>6</v>
      </c>
      <c r="I86" s="143"/>
      <c r="J86" s="54" t="s">
        <v>202</v>
      </c>
      <c r="K86" s="169">
        <v>5</v>
      </c>
      <c r="L86" s="164">
        <v>0</v>
      </c>
      <c r="M86" s="168">
        <f aca="true" t="shared" si="16" ref="M86:M97">K86+L86</f>
        <v>5</v>
      </c>
      <c r="N86" s="2"/>
      <c r="O86" s="2"/>
      <c r="P86" s="2"/>
      <c r="Q86" s="2"/>
    </row>
    <row r="87" spans="1:17" ht="12.75">
      <c r="A87" s="2"/>
      <c r="B87" s="2"/>
      <c r="C87" s="2"/>
      <c r="D87" s="2"/>
      <c r="E87" s="54" t="s">
        <v>295</v>
      </c>
      <c r="F87" s="169">
        <v>5.5</v>
      </c>
      <c r="G87" s="164">
        <v>0</v>
      </c>
      <c r="H87" s="168">
        <f t="shared" si="15"/>
        <v>5.5</v>
      </c>
      <c r="I87" s="143"/>
      <c r="J87" s="54" t="s">
        <v>199</v>
      </c>
      <c r="K87" s="169">
        <v>5.5</v>
      </c>
      <c r="L87" s="164">
        <v>0</v>
      </c>
      <c r="M87" s="168">
        <f t="shared" si="16"/>
        <v>5.5</v>
      </c>
      <c r="N87" s="2"/>
      <c r="O87" s="2"/>
      <c r="P87" s="2"/>
      <c r="Q87" s="2"/>
    </row>
    <row r="88" spans="1:17" ht="12.75">
      <c r="A88" s="2"/>
      <c r="B88" s="2"/>
      <c r="C88" s="2"/>
      <c r="D88" s="2"/>
      <c r="E88" s="54" t="s">
        <v>302</v>
      </c>
      <c r="F88" s="169">
        <v>5.5</v>
      </c>
      <c r="G88" s="164">
        <v>0</v>
      </c>
      <c r="H88" s="168">
        <f t="shared" si="15"/>
        <v>5.5</v>
      </c>
      <c r="I88" s="143"/>
      <c r="J88" s="54" t="s">
        <v>203</v>
      </c>
      <c r="K88" s="169" t="s">
        <v>353</v>
      </c>
      <c r="L88" s="164" t="s">
        <v>353</v>
      </c>
      <c r="M88" s="168" t="s">
        <v>353</v>
      </c>
      <c r="N88" s="2"/>
      <c r="O88" s="2"/>
      <c r="P88" s="2"/>
      <c r="Q88" s="2"/>
    </row>
    <row r="89" spans="1:17" ht="12.75">
      <c r="A89" s="2"/>
      <c r="B89" s="2"/>
      <c r="C89" s="2"/>
      <c r="D89" s="2"/>
      <c r="E89" s="54" t="s">
        <v>377</v>
      </c>
      <c r="F89" s="169">
        <v>5</v>
      </c>
      <c r="G89" s="164">
        <v>-0.5</v>
      </c>
      <c r="H89" s="168">
        <f t="shared" si="15"/>
        <v>4.5</v>
      </c>
      <c r="I89" s="143"/>
      <c r="J89" s="54" t="s">
        <v>206</v>
      </c>
      <c r="K89" s="169">
        <v>5.5</v>
      </c>
      <c r="L89" s="164">
        <v>0</v>
      </c>
      <c r="M89" s="168">
        <f t="shared" si="16"/>
        <v>5.5</v>
      </c>
      <c r="N89" s="2"/>
      <c r="O89" s="2"/>
      <c r="P89" s="2"/>
      <c r="Q89" s="2"/>
    </row>
    <row r="90" spans="1:17" ht="12.75">
      <c r="A90" s="2"/>
      <c r="B90" s="2"/>
      <c r="C90" s="2"/>
      <c r="D90" s="2"/>
      <c r="E90" s="54" t="s">
        <v>422</v>
      </c>
      <c r="F90" s="169">
        <v>6</v>
      </c>
      <c r="G90" s="164">
        <v>1</v>
      </c>
      <c r="H90" s="168">
        <f t="shared" si="15"/>
        <v>7</v>
      </c>
      <c r="I90" s="143"/>
      <c r="J90" s="54" t="s">
        <v>362</v>
      </c>
      <c r="K90" s="169">
        <v>6</v>
      </c>
      <c r="L90" s="164">
        <v>0</v>
      </c>
      <c r="M90" s="168">
        <f t="shared" si="16"/>
        <v>6</v>
      </c>
      <c r="N90" s="2"/>
      <c r="O90" s="2"/>
      <c r="P90" s="2"/>
      <c r="Q90" s="2"/>
    </row>
    <row r="91" spans="1:17" ht="12.75">
      <c r="A91" s="2"/>
      <c r="B91" s="2"/>
      <c r="C91" s="2"/>
      <c r="D91" s="2"/>
      <c r="E91" s="54" t="s">
        <v>289</v>
      </c>
      <c r="F91" s="169">
        <v>5.5</v>
      </c>
      <c r="G91" s="164">
        <v>0</v>
      </c>
      <c r="H91" s="168">
        <f t="shared" si="15"/>
        <v>5.5</v>
      </c>
      <c r="I91" s="143"/>
      <c r="J91" s="54" t="s">
        <v>437</v>
      </c>
      <c r="K91" s="169">
        <v>6</v>
      </c>
      <c r="L91" s="164">
        <v>0</v>
      </c>
      <c r="M91" s="168">
        <f t="shared" si="16"/>
        <v>6</v>
      </c>
      <c r="N91" s="2"/>
      <c r="O91" s="2"/>
      <c r="P91" s="2"/>
      <c r="Q91" s="2"/>
    </row>
    <row r="92" spans="1:17" ht="12.75">
      <c r="A92" s="2"/>
      <c r="B92" s="2"/>
      <c r="C92" s="2"/>
      <c r="D92" s="2"/>
      <c r="E92" s="308" t="s">
        <v>436</v>
      </c>
      <c r="F92" s="446" t="s">
        <v>353</v>
      </c>
      <c r="G92" s="447" t="s">
        <v>353</v>
      </c>
      <c r="H92" s="350" t="s">
        <v>353</v>
      </c>
      <c r="I92" s="143"/>
      <c r="J92" s="54" t="s">
        <v>505</v>
      </c>
      <c r="K92" s="169" t="s">
        <v>353</v>
      </c>
      <c r="L92" s="164" t="s">
        <v>353</v>
      </c>
      <c r="M92" s="168" t="s">
        <v>353</v>
      </c>
      <c r="N92" s="2"/>
      <c r="O92" s="2"/>
      <c r="P92" s="2"/>
      <c r="Q92" s="2"/>
    </row>
    <row r="93" spans="1:17" ht="12.75">
      <c r="A93" s="2"/>
      <c r="B93" s="2"/>
      <c r="C93" s="2"/>
      <c r="D93" s="2"/>
      <c r="E93" s="308" t="s">
        <v>499</v>
      </c>
      <c r="F93" s="446" t="s">
        <v>353</v>
      </c>
      <c r="G93" s="447" t="s">
        <v>353</v>
      </c>
      <c r="H93" s="350" t="s">
        <v>353</v>
      </c>
      <c r="I93" s="143"/>
      <c r="J93" s="54" t="s">
        <v>356</v>
      </c>
      <c r="K93" s="169">
        <v>6.5</v>
      </c>
      <c r="L93" s="164">
        <v>0</v>
      </c>
      <c r="M93" s="168">
        <f t="shared" si="16"/>
        <v>6.5</v>
      </c>
      <c r="N93" s="2"/>
      <c r="O93" s="2"/>
      <c r="P93" s="2"/>
      <c r="Q93" s="2"/>
    </row>
    <row r="94" spans="1:17" ht="12.75">
      <c r="A94" s="143"/>
      <c r="B94" s="143"/>
      <c r="C94" s="143"/>
      <c r="D94" s="143"/>
      <c r="E94" s="54" t="s">
        <v>301</v>
      </c>
      <c r="F94" s="169">
        <v>5</v>
      </c>
      <c r="G94" s="164">
        <v>-0.5</v>
      </c>
      <c r="H94" s="168">
        <f t="shared" si="15"/>
        <v>4.5</v>
      </c>
      <c r="I94" s="143"/>
      <c r="J94" s="54" t="s">
        <v>409</v>
      </c>
      <c r="K94" s="169">
        <v>5.5</v>
      </c>
      <c r="L94" s="164">
        <v>-0.5</v>
      </c>
      <c r="M94" s="168">
        <f t="shared" si="16"/>
        <v>5</v>
      </c>
      <c r="N94" s="2"/>
      <c r="O94" s="2"/>
      <c r="P94" s="2"/>
      <c r="Q94" s="2"/>
    </row>
    <row r="95" spans="1:17" ht="12.75">
      <c r="A95" s="143"/>
      <c r="B95" s="143"/>
      <c r="C95" s="143"/>
      <c r="D95" s="143"/>
      <c r="E95" s="54" t="s">
        <v>303</v>
      </c>
      <c r="F95" s="169" t="s">
        <v>353</v>
      </c>
      <c r="G95" s="164" t="s">
        <v>353</v>
      </c>
      <c r="H95" s="168" t="s">
        <v>353</v>
      </c>
      <c r="I95" s="143"/>
      <c r="J95" s="54" t="s">
        <v>506</v>
      </c>
      <c r="K95" s="169">
        <v>6</v>
      </c>
      <c r="L95" s="164">
        <v>0</v>
      </c>
      <c r="M95" s="168">
        <f t="shared" si="16"/>
        <v>6</v>
      </c>
      <c r="N95" s="2"/>
      <c r="O95" s="2"/>
      <c r="P95" s="2"/>
      <c r="Q95" s="2"/>
    </row>
    <row r="96" spans="1:17" ht="12.75" customHeight="1" thickBot="1">
      <c r="A96" s="142"/>
      <c r="B96" s="142"/>
      <c r="C96" s="142"/>
      <c r="D96" s="142"/>
      <c r="E96" s="47" t="s">
        <v>303</v>
      </c>
      <c r="F96" s="171" t="s">
        <v>353</v>
      </c>
      <c r="G96" s="236" t="s">
        <v>353</v>
      </c>
      <c r="H96" s="168" t="s">
        <v>353</v>
      </c>
      <c r="I96" s="142"/>
      <c r="J96" s="47" t="s">
        <v>438</v>
      </c>
      <c r="K96" s="171">
        <v>6.5</v>
      </c>
      <c r="L96" s="236">
        <v>0</v>
      </c>
      <c r="M96" s="168">
        <f t="shared" si="16"/>
        <v>6.5</v>
      </c>
      <c r="N96" s="2"/>
      <c r="O96" s="2"/>
      <c r="P96" s="2"/>
      <c r="Q96" s="2"/>
    </row>
    <row r="97" spans="1:17" ht="12.75" customHeight="1" thickBot="1">
      <c r="A97" s="265"/>
      <c r="B97" s="265"/>
      <c r="C97" s="265"/>
      <c r="D97" s="265"/>
      <c r="E97" s="44" t="s">
        <v>445</v>
      </c>
      <c r="F97" s="161">
        <v>1</v>
      </c>
      <c r="G97" s="237">
        <v>0</v>
      </c>
      <c r="H97" s="343">
        <f t="shared" si="15"/>
        <v>1</v>
      </c>
      <c r="I97" s="275"/>
      <c r="J97" s="44" t="s">
        <v>211</v>
      </c>
      <c r="K97" s="161">
        <v>0</v>
      </c>
      <c r="L97" s="237">
        <v>0</v>
      </c>
      <c r="M97" s="343">
        <f t="shared" si="16"/>
        <v>0</v>
      </c>
      <c r="N97" s="2"/>
      <c r="O97" s="2"/>
      <c r="P97" s="2"/>
      <c r="Q97" s="2"/>
    </row>
    <row r="98" spans="1:17" ht="12.75" customHeight="1" thickBot="1">
      <c r="A98" s="265"/>
      <c r="B98" s="265"/>
      <c r="C98" s="265"/>
      <c r="D98" s="265"/>
      <c r="E98" s="443" t="s">
        <v>84</v>
      </c>
      <c r="F98" s="444">
        <f>18/3</f>
        <v>6</v>
      </c>
      <c r="G98" s="445">
        <v>0</v>
      </c>
      <c r="H98" s="172">
        <f>G98</f>
        <v>0</v>
      </c>
      <c r="I98" s="275"/>
      <c r="J98" s="443" t="s">
        <v>84</v>
      </c>
      <c r="K98" s="444">
        <f>19/3</f>
        <v>6.333333333333333</v>
      </c>
      <c r="L98" s="445">
        <v>0.5</v>
      </c>
      <c r="M98" s="172">
        <f>L98</f>
        <v>0.5</v>
      </c>
      <c r="N98" s="2"/>
      <c r="O98" s="2"/>
      <c r="P98" s="2"/>
      <c r="Q98" s="2"/>
    </row>
    <row r="99" spans="1:17" ht="12.75">
      <c r="A99" s="270"/>
      <c r="B99" s="270"/>
      <c r="C99" s="270"/>
      <c r="D99" s="266"/>
      <c r="E99" s="63"/>
      <c r="F99" s="64"/>
      <c r="G99" s="64"/>
      <c r="H99" s="65"/>
      <c r="I99" s="275"/>
      <c r="J99" s="63"/>
      <c r="K99" s="64"/>
      <c r="L99" s="64"/>
      <c r="M99" s="65"/>
      <c r="N99" s="2"/>
      <c r="O99" s="2"/>
      <c r="P99" s="2"/>
      <c r="Q99" s="2"/>
    </row>
    <row r="100" spans="1:17" ht="13.5" customHeight="1">
      <c r="A100" s="271"/>
      <c r="B100" s="271"/>
      <c r="C100" s="271"/>
      <c r="D100" s="267"/>
      <c r="E100" s="67"/>
      <c r="F100" s="246">
        <f>F73+F74+F75+F76+F77+F78+F79+F80+F81+F82+F83+F97</f>
        <v>71</v>
      </c>
      <c r="G100" s="246">
        <f>G72+G73+G74+G75+G76+G77+G78+G79+G80+G81+G82+G83+G97+G98</f>
        <v>4.5</v>
      </c>
      <c r="H100" s="245">
        <f>F100+G100</f>
        <v>75.5</v>
      </c>
      <c r="I100" s="276"/>
      <c r="J100" s="67"/>
      <c r="K100" s="96">
        <f>K73+K74+K75+K76+K77+K78+K79+K80+K81+K82+K83+K97</f>
        <v>67.5</v>
      </c>
      <c r="L100" s="96">
        <f>L72+L73+L74+L75+L76+L77+L78+L79+L80+L81+L82+L83+L97+L98</f>
        <v>4.5</v>
      </c>
      <c r="M100" s="97">
        <f>K100+L100</f>
        <v>72</v>
      </c>
      <c r="N100" s="2"/>
      <c r="O100" s="2"/>
      <c r="P100" s="2"/>
      <c r="Q100" s="2"/>
    </row>
    <row r="101" spans="1:17" ht="12.75" customHeight="1" thickBot="1">
      <c r="A101" s="269"/>
      <c r="B101" s="269"/>
      <c r="C101" s="269"/>
      <c r="D101" s="268"/>
      <c r="E101" s="73"/>
      <c r="F101" s="74"/>
      <c r="G101" s="74"/>
      <c r="H101" s="75"/>
      <c r="I101" s="155"/>
      <c r="J101" s="73"/>
      <c r="K101" s="74"/>
      <c r="L101" s="74"/>
      <c r="M101" s="75"/>
      <c r="N101" s="2"/>
      <c r="O101" s="2"/>
      <c r="P101" s="2"/>
      <c r="Q101" s="2"/>
    </row>
    <row r="102" spans="1:17" ht="18.75" thickBot="1">
      <c r="A102" s="269"/>
      <c r="B102" s="269"/>
      <c r="C102" s="269"/>
      <c r="D102" s="268"/>
      <c r="E102" s="242"/>
      <c r="F102" s="243"/>
      <c r="G102" s="243"/>
      <c r="H102" s="244">
        <v>2</v>
      </c>
      <c r="I102" s="277"/>
      <c r="J102" s="104"/>
      <c r="K102" s="105"/>
      <c r="L102" s="105"/>
      <c r="M102" s="106">
        <v>2</v>
      </c>
      <c r="N102" s="2"/>
      <c r="O102" s="2"/>
      <c r="P102" s="2"/>
      <c r="Q102" s="2"/>
    </row>
    <row r="103" spans="1:13" s="2" customFormat="1" ht="12.75">
      <c r="A103" s="269"/>
      <c r="B103" s="269"/>
      <c r="C103" s="269"/>
      <c r="D103" s="268"/>
      <c r="E103" s="269"/>
      <c r="F103" s="269"/>
      <c r="G103" s="269"/>
      <c r="H103" s="155"/>
      <c r="I103" s="155"/>
      <c r="J103" s="269"/>
      <c r="K103" s="269"/>
      <c r="L103" s="269"/>
      <c r="M103" s="268"/>
    </row>
    <row r="104" spans="1:22" s="2" customFormat="1" ht="14.25">
      <c r="A104" s="269"/>
      <c r="B104" s="269"/>
      <c r="C104" s="269"/>
      <c r="D104" s="268"/>
      <c r="E104" s="269"/>
      <c r="F104" s="269"/>
      <c r="G104" s="269"/>
      <c r="H104" s="155"/>
      <c r="I104" s="155"/>
      <c r="J104" s="269"/>
      <c r="K104" s="269"/>
      <c r="L104" s="269"/>
      <c r="M104" s="268"/>
      <c r="V104" s="142"/>
    </row>
    <row r="105" spans="1:22" s="2" customFormat="1" ht="12.75">
      <c r="A105" s="269"/>
      <c r="B105" s="269"/>
      <c r="C105" s="269"/>
      <c r="D105" s="268"/>
      <c r="E105" s="269"/>
      <c r="F105" s="269"/>
      <c r="G105" s="269"/>
      <c r="H105" s="155"/>
      <c r="I105" s="155"/>
      <c r="J105" s="269"/>
      <c r="K105" s="269"/>
      <c r="L105" s="269"/>
      <c r="M105" s="268"/>
      <c r="V105" s="265"/>
    </row>
    <row r="106" spans="1:22" s="2" customFormat="1" ht="12.75">
      <c r="A106" s="269"/>
      <c r="B106" s="269"/>
      <c r="C106" s="269"/>
      <c r="D106" s="268"/>
      <c r="E106" s="269"/>
      <c r="F106" s="269"/>
      <c r="G106" s="269"/>
      <c r="H106" s="155"/>
      <c r="I106" s="155"/>
      <c r="J106" s="269"/>
      <c r="K106" s="269"/>
      <c r="L106" s="269"/>
      <c r="M106" s="268"/>
      <c r="V106" s="266"/>
    </row>
    <row r="107" spans="1:22" s="2" customFormat="1" ht="12.75">
      <c r="A107" s="269"/>
      <c r="B107" s="269"/>
      <c r="C107" s="269"/>
      <c r="D107" s="268"/>
      <c r="E107" s="269"/>
      <c r="F107" s="269"/>
      <c r="G107" s="269"/>
      <c r="H107" s="155"/>
      <c r="I107" s="155"/>
      <c r="J107" s="269"/>
      <c r="K107" s="269"/>
      <c r="L107" s="269"/>
      <c r="M107" s="268"/>
      <c r="V107" s="267"/>
    </row>
    <row r="108" spans="1:22" s="2" customFormat="1" ht="12.75">
      <c r="A108" s="269"/>
      <c r="B108" s="269"/>
      <c r="C108" s="269"/>
      <c r="D108" s="268"/>
      <c r="E108" s="269"/>
      <c r="F108" s="269"/>
      <c r="G108" s="269"/>
      <c r="H108" s="155"/>
      <c r="I108" s="155"/>
      <c r="J108" s="269"/>
      <c r="K108" s="269"/>
      <c r="L108" s="269"/>
      <c r="M108" s="268"/>
      <c r="V108" s="268"/>
    </row>
    <row r="109" spans="1:22" s="2" customFormat="1" ht="12.75">
      <c r="A109" s="269"/>
      <c r="B109" s="269"/>
      <c r="C109" s="269"/>
      <c r="D109" s="268"/>
      <c r="E109" s="269"/>
      <c r="F109" s="269"/>
      <c r="G109" s="269"/>
      <c r="H109" s="155"/>
      <c r="I109" s="155"/>
      <c r="J109" s="269"/>
      <c r="K109" s="269"/>
      <c r="L109" s="269"/>
      <c r="M109" s="268"/>
      <c r="V109" s="268"/>
    </row>
    <row r="110" spans="1:25" s="2" customFormat="1" ht="12.75">
      <c r="A110" s="269"/>
      <c r="B110" s="269"/>
      <c r="C110" s="269"/>
      <c r="D110" s="268"/>
      <c r="E110" s="269"/>
      <c r="F110" s="269"/>
      <c r="G110" s="269"/>
      <c r="H110" s="155"/>
      <c r="I110" s="155"/>
      <c r="J110" s="269"/>
      <c r="K110" s="269"/>
      <c r="L110" s="269"/>
      <c r="M110" s="268"/>
      <c r="V110" s="268"/>
      <c r="W110" s="143"/>
      <c r="X110" s="269"/>
      <c r="Y110" s="155"/>
    </row>
    <row r="111" spans="1:25" s="2" customFormat="1" ht="12.75">
      <c r="A111" s="269"/>
      <c r="B111" s="269"/>
      <c r="C111" s="269"/>
      <c r="D111" s="268"/>
      <c r="E111" s="269"/>
      <c r="F111" s="269"/>
      <c r="G111" s="269"/>
      <c r="H111" s="155"/>
      <c r="I111" s="155"/>
      <c r="J111" s="269"/>
      <c r="K111" s="269"/>
      <c r="L111" s="269"/>
      <c r="M111" s="268"/>
      <c r="V111" s="268"/>
      <c r="W111" s="143"/>
      <c r="X111" s="269"/>
      <c r="Y111" s="155"/>
    </row>
    <row r="112" spans="1:25" s="2" customFormat="1" ht="12.75">
      <c r="A112" s="173"/>
      <c r="B112" s="173"/>
      <c r="C112" s="173"/>
      <c r="D112" s="272"/>
      <c r="E112" s="273"/>
      <c r="F112" s="273"/>
      <c r="G112" s="273"/>
      <c r="H112" s="173"/>
      <c r="I112" s="173"/>
      <c r="J112" s="173"/>
      <c r="K112" s="173"/>
      <c r="L112" s="173"/>
      <c r="M112" s="272"/>
      <c r="V112" s="268"/>
      <c r="W112" s="143"/>
      <c r="X112" s="269"/>
      <c r="Y112" s="155"/>
    </row>
    <row r="113" spans="1:25" s="2" customFormat="1" ht="12.75">
      <c r="A113" s="274"/>
      <c r="B113" s="274"/>
      <c r="C113" s="274"/>
      <c r="D113" s="272"/>
      <c r="E113" s="273"/>
      <c r="F113" s="273"/>
      <c r="G113" s="273"/>
      <c r="H113" s="173"/>
      <c r="I113" s="173"/>
      <c r="J113" s="273"/>
      <c r="K113" s="273"/>
      <c r="L113" s="273"/>
      <c r="M113" s="272"/>
      <c r="V113" s="268"/>
      <c r="W113" s="143"/>
      <c r="X113" s="269"/>
      <c r="Y113" s="155"/>
    </row>
    <row r="114" spans="1:25" s="2" customFormat="1" ht="12.75">
      <c r="A114" s="273"/>
      <c r="B114" s="273"/>
      <c r="C114" s="273"/>
      <c r="D114" s="272"/>
      <c r="E114" s="273"/>
      <c r="F114" s="273"/>
      <c r="G114" s="273"/>
      <c r="H114" s="173"/>
      <c r="I114" s="173"/>
      <c r="J114" s="273"/>
      <c r="K114" s="273"/>
      <c r="L114" s="273"/>
      <c r="M114" s="272"/>
      <c r="V114" s="268"/>
      <c r="W114" s="143"/>
      <c r="X114" s="269"/>
      <c r="Y114" s="155"/>
    </row>
    <row r="115" spans="1:25" s="2" customFormat="1" ht="12.75">
      <c r="A115" s="273"/>
      <c r="B115" s="273"/>
      <c r="C115" s="273"/>
      <c r="D115" s="173"/>
      <c r="E115" s="273"/>
      <c r="F115" s="273"/>
      <c r="G115" s="273"/>
      <c r="H115" s="173"/>
      <c r="I115" s="173"/>
      <c r="J115" s="273"/>
      <c r="K115" s="273"/>
      <c r="L115" s="273"/>
      <c r="M115" s="272"/>
      <c r="V115" s="268"/>
      <c r="W115" s="143"/>
      <c r="X115" s="269"/>
      <c r="Y115" s="155"/>
    </row>
    <row r="116" spans="1:25" s="2" customFormat="1" ht="12.75">
      <c r="A116" s="269"/>
      <c r="B116" s="269"/>
      <c r="C116" s="269"/>
      <c r="D116" s="155"/>
      <c r="E116" s="273"/>
      <c r="F116" s="273"/>
      <c r="G116" s="273"/>
      <c r="H116" s="173"/>
      <c r="I116" s="173"/>
      <c r="J116" s="273"/>
      <c r="K116" s="273"/>
      <c r="L116" s="273"/>
      <c r="M116" s="272"/>
      <c r="V116" s="268"/>
      <c r="W116" s="143"/>
      <c r="X116" s="269"/>
      <c r="Y116" s="155"/>
    </row>
    <row r="117" spans="1:25" s="2" customFormat="1" ht="12.75">
      <c r="A117" s="273"/>
      <c r="B117" s="273"/>
      <c r="C117" s="273"/>
      <c r="D117" s="173"/>
      <c r="E117" s="273"/>
      <c r="F117" s="273"/>
      <c r="G117" s="273"/>
      <c r="H117" s="173"/>
      <c r="I117" s="173"/>
      <c r="J117" s="273"/>
      <c r="K117" s="273"/>
      <c r="L117" s="273"/>
      <c r="M117" s="173"/>
      <c r="V117" s="268"/>
      <c r="W117" s="143"/>
      <c r="X117" s="269"/>
      <c r="Y117" s="155"/>
    </row>
    <row r="118" spans="1:25" s="2" customFormat="1" ht="12.75">
      <c r="A118" s="273"/>
      <c r="B118" s="273"/>
      <c r="C118" s="273"/>
      <c r="D118" s="173"/>
      <c r="E118" s="273"/>
      <c r="F118" s="273"/>
      <c r="G118" s="273"/>
      <c r="H118" s="173"/>
      <c r="I118" s="173"/>
      <c r="J118" s="273"/>
      <c r="K118" s="273"/>
      <c r="L118" s="273"/>
      <c r="M118" s="173"/>
      <c r="V118" s="268"/>
      <c r="W118" s="143"/>
      <c r="X118" s="269"/>
      <c r="Y118" s="155"/>
    </row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4">
    <mergeCell ref="J71:M71"/>
    <mergeCell ref="N3:Q3"/>
    <mergeCell ref="A36:Q36"/>
    <mergeCell ref="A37:D37"/>
    <mergeCell ref="J3:M3"/>
    <mergeCell ref="E71:H71"/>
    <mergeCell ref="E37:H37"/>
    <mergeCell ref="E70:M70"/>
    <mergeCell ref="A1:Q1"/>
    <mergeCell ref="A2:Q2"/>
    <mergeCell ref="E3:H3"/>
    <mergeCell ref="J37:M37"/>
    <mergeCell ref="A3:D3"/>
    <mergeCell ref="N37:Q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8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19.7109375" style="3" customWidth="1"/>
    <col min="2" max="3" width="5.7109375" style="3" customWidth="1"/>
    <col min="4" max="4" width="6.7109375" style="3" customWidth="1"/>
    <col min="5" max="5" width="19.7109375" style="3" customWidth="1"/>
    <col min="6" max="7" width="5.7109375" style="3" customWidth="1"/>
    <col min="8" max="8" width="6.7109375" style="3" customWidth="1"/>
    <col min="9" max="9" width="1.1484375" style="3" customWidth="1"/>
    <col min="10" max="10" width="19.7109375" style="3" customWidth="1"/>
    <col min="11" max="12" width="5.7109375" style="3" customWidth="1"/>
    <col min="13" max="13" width="6.7109375" style="3" customWidth="1"/>
    <col min="14" max="14" width="19.7109375" style="3" customWidth="1"/>
    <col min="15" max="16" width="5.7109375" style="3" customWidth="1"/>
    <col min="17" max="17" width="6.7109375" style="3" customWidth="1"/>
    <col min="18" max="27" width="9.140625" style="2" customWidth="1"/>
    <col min="28" max="16384" width="9.140625" style="3" customWidth="1"/>
  </cols>
  <sheetData>
    <row r="1" spans="1:17" ht="15" thickBot="1">
      <c r="A1" s="701" t="s">
        <v>98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3"/>
    </row>
    <row r="2" spans="1:17" ht="15" thickBot="1">
      <c r="A2" s="701" t="s">
        <v>36</v>
      </c>
      <c r="B2" s="702"/>
      <c r="C2" s="702"/>
      <c r="D2" s="702"/>
      <c r="E2" s="702"/>
      <c r="F2" s="702"/>
      <c r="G2" s="702"/>
      <c r="H2" s="702"/>
      <c r="I2" s="737"/>
      <c r="J2" s="702"/>
      <c r="K2" s="702"/>
      <c r="L2" s="702"/>
      <c r="M2" s="702"/>
      <c r="N2" s="702"/>
      <c r="O2" s="702"/>
      <c r="P2" s="702"/>
      <c r="Q2" s="703"/>
    </row>
    <row r="3" spans="1:17" ht="15" customHeight="1" thickBot="1">
      <c r="A3" s="693" t="s">
        <v>108</v>
      </c>
      <c r="B3" s="741"/>
      <c r="C3" s="741"/>
      <c r="D3" s="694"/>
      <c r="E3" s="755" t="s">
        <v>115</v>
      </c>
      <c r="F3" s="756"/>
      <c r="G3" s="756"/>
      <c r="H3" s="757"/>
      <c r="I3" s="30"/>
      <c r="J3" s="738" t="s">
        <v>521</v>
      </c>
      <c r="K3" s="739"/>
      <c r="L3" s="739"/>
      <c r="M3" s="740"/>
      <c r="N3" s="752" t="s">
        <v>88</v>
      </c>
      <c r="O3" s="753"/>
      <c r="P3" s="753"/>
      <c r="Q3" s="754"/>
    </row>
    <row r="4" spans="1:17" ht="13.5" thickBot="1">
      <c r="A4" s="120" t="s">
        <v>3</v>
      </c>
      <c r="B4" s="121" t="s">
        <v>65</v>
      </c>
      <c r="C4" s="122">
        <v>0</v>
      </c>
      <c r="D4" s="121" t="s">
        <v>11</v>
      </c>
      <c r="E4" s="31" t="s">
        <v>3</v>
      </c>
      <c r="F4" s="31" t="s">
        <v>65</v>
      </c>
      <c r="G4" s="31">
        <v>2</v>
      </c>
      <c r="H4" s="31" t="s">
        <v>11</v>
      </c>
      <c r="I4" s="35"/>
      <c r="J4" s="89" t="s">
        <v>3</v>
      </c>
      <c r="K4" s="90" t="s">
        <v>65</v>
      </c>
      <c r="L4" s="91">
        <v>0</v>
      </c>
      <c r="M4" s="90" t="s">
        <v>11</v>
      </c>
      <c r="N4" s="239" t="s">
        <v>3</v>
      </c>
      <c r="O4" s="240" t="s">
        <v>65</v>
      </c>
      <c r="P4" s="241">
        <v>0.5</v>
      </c>
      <c r="Q4" s="240" t="s">
        <v>11</v>
      </c>
    </row>
    <row r="5" spans="1:17" ht="12.75">
      <c r="A5" s="36" t="s">
        <v>390</v>
      </c>
      <c r="B5" s="154">
        <v>6</v>
      </c>
      <c r="C5" s="231">
        <v>1</v>
      </c>
      <c r="D5" s="153">
        <f aca="true" t="shared" si="0" ref="D5:D15">B5+C5</f>
        <v>7</v>
      </c>
      <c r="E5" s="36" t="s">
        <v>212</v>
      </c>
      <c r="F5" s="426">
        <v>6</v>
      </c>
      <c r="G5" s="427">
        <v>-1</v>
      </c>
      <c r="H5" s="339">
        <f aca="true" t="shared" si="1" ref="H5:H15">F5+G5</f>
        <v>5</v>
      </c>
      <c r="I5" s="35"/>
      <c r="J5" s="36" t="s">
        <v>401</v>
      </c>
      <c r="K5" s="154">
        <v>6.5</v>
      </c>
      <c r="L5" s="231">
        <v>-1</v>
      </c>
      <c r="M5" s="153">
        <f aca="true" t="shared" si="2" ref="M5:M15">K5+L5</f>
        <v>5.5</v>
      </c>
      <c r="N5" s="36" t="s">
        <v>513</v>
      </c>
      <c r="O5" s="152">
        <v>6.5</v>
      </c>
      <c r="P5" s="231">
        <v>-2</v>
      </c>
      <c r="Q5" s="153">
        <f aca="true" t="shared" si="3" ref="Q5:Q15">O5+P5</f>
        <v>4.5</v>
      </c>
    </row>
    <row r="6" spans="1:17" ht="12.75">
      <c r="A6" s="40" t="s">
        <v>119</v>
      </c>
      <c r="B6" s="156">
        <v>5</v>
      </c>
      <c r="C6" s="232">
        <v>0</v>
      </c>
      <c r="D6" s="157">
        <f t="shared" si="0"/>
        <v>5</v>
      </c>
      <c r="E6" s="40" t="s">
        <v>230</v>
      </c>
      <c r="F6" s="428">
        <v>5</v>
      </c>
      <c r="G6" s="429">
        <v>-0.5</v>
      </c>
      <c r="H6" s="340">
        <f t="shared" si="1"/>
        <v>4.5</v>
      </c>
      <c r="I6" s="35"/>
      <c r="J6" s="40" t="s">
        <v>237</v>
      </c>
      <c r="K6" s="156">
        <v>6.5</v>
      </c>
      <c r="L6" s="232">
        <v>0</v>
      </c>
      <c r="M6" s="157">
        <f t="shared" si="2"/>
        <v>6.5</v>
      </c>
      <c r="N6" s="40" t="s">
        <v>376</v>
      </c>
      <c r="O6" s="156">
        <v>6.5</v>
      </c>
      <c r="P6" s="232">
        <v>0</v>
      </c>
      <c r="Q6" s="157">
        <f t="shared" si="3"/>
        <v>6.5</v>
      </c>
    </row>
    <row r="7" spans="1:17" ht="12.75">
      <c r="A7" s="40" t="s">
        <v>120</v>
      </c>
      <c r="B7" s="156">
        <v>6</v>
      </c>
      <c r="C7" s="232">
        <v>0</v>
      </c>
      <c r="D7" s="157">
        <f t="shared" si="0"/>
        <v>6</v>
      </c>
      <c r="E7" s="316" t="s">
        <v>231</v>
      </c>
      <c r="F7" s="452">
        <v>6</v>
      </c>
      <c r="G7" s="453">
        <v>0</v>
      </c>
      <c r="H7" s="345">
        <f t="shared" si="1"/>
        <v>6</v>
      </c>
      <c r="I7" s="35"/>
      <c r="J7" s="40" t="s">
        <v>238</v>
      </c>
      <c r="K7" s="156">
        <v>6</v>
      </c>
      <c r="L7" s="232">
        <v>0</v>
      </c>
      <c r="M7" s="157">
        <f t="shared" si="2"/>
        <v>6</v>
      </c>
      <c r="N7" s="40" t="s">
        <v>284</v>
      </c>
      <c r="O7" s="156">
        <v>6</v>
      </c>
      <c r="P7" s="232">
        <v>0</v>
      </c>
      <c r="Q7" s="157">
        <f t="shared" si="3"/>
        <v>6</v>
      </c>
    </row>
    <row r="8" spans="1:17" ht="12.75">
      <c r="A8" s="40" t="s">
        <v>477</v>
      </c>
      <c r="B8" s="156">
        <v>6.5</v>
      </c>
      <c r="C8" s="232">
        <v>1</v>
      </c>
      <c r="D8" s="157">
        <f t="shared" si="0"/>
        <v>7.5</v>
      </c>
      <c r="E8" s="316" t="s">
        <v>444</v>
      </c>
      <c r="F8" s="452">
        <v>5</v>
      </c>
      <c r="G8" s="453">
        <v>0</v>
      </c>
      <c r="H8" s="345">
        <f t="shared" si="1"/>
        <v>5</v>
      </c>
      <c r="I8" s="35"/>
      <c r="J8" s="40" t="s">
        <v>255</v>
      </c>
      <c r="K8" s="156">
        <v>5.5</v>
      </c>
      <c r="L8" s="232">
        <v>0</v>
      </c>
      <c r="M8" s="157">
        <f t="shared" si="2"/>
        <v>5.5</v>
      </c>
      <c r="N8" s="40" t="s">
        <v>300</v>
      </c>
      <c r="O8" s="156">
        <v>7</v>
      </c>
      <c r="P8" s="232">
        <v>3</v>
      </c>
      <c r="Q8" s="157">
        <f t="shared" si="3"/>
        <v>10</v>
      </c>
    </row>
    <row r="9" spans="1:17" ht="12.75">
      <c r="A9" s="40" t="s">
        <v>122</v>
      </c>
      <c r="B9" s="156">
        <v>6.5</v>
      </c>
      <c r="C9" s="232">
        <v>1</v>
      </c>
      <c r="D9" s="157">
        <f t="shared" si="0"/>
        <v>7.5</v>
      </c>
      <c r="E9" s="40" t="s">
        <v>216</v>
      </c>
      <c r="F9" s="428">
        <v>5.5</v>
      </c>
      <c r="G9" s="429">
        <v>-0.5</v>
      </c>
      <c r="H9" s="340">
        <f t="shared" si="1"/>
        <v>5</v>
      </c>
      <c r="I9" s="35"/>
      <c r="J9" s="40" t="s">
        <v>236</v>
      </c>
      <c r="K9" s="156">
        <v>7</v>
      </c>
      <c r="L9" s="232">
        <v>0.5</v>
      </c>
      <c r="M9" s="157">
        <f t="shared" si="2"/>
        <v>7.5</v>
      </c>
      <c r="N9" s="316" t="s">
        <v>377</v>
      </c>
      <c r="O9" s="448">
        <v>6</v>
      </c>
      <c r="P9" s="449">
        <v>0</v>
      </c>
      <c r="Q9" s="349">
        <f t="shared" si="3"/>
        <v>6</v>
      </c>
    </row>
    <row r="10" spans="1:17" ht="12.75">
      <c r="A10" s="40" t="s">
        <v>123</v>
      </c>
      <c r="B10" s="156">
        <v>6</v>
      </c>
      <c r="C10" s="232">
        <v>0</v>
      </c>
      <c r="D10" s="157">
        <f t="shared" si="0"/>
        <v>6</v>
      </c>
      <c r="E10" s="40" t="s">
        <v>227</v>
      </c>
      <c r="F10" s="428">
        <v>6.5</v>
      </c>
      <c r="G10" s="429">
        <v>-0.5</v>
      </c>
      <c r="H10" s="340">
        <f t="shared" si="1"/>
        <v>6</v>
      </c>
      <c r="I10" s="35"/>
      <c r="J10" s="316" t="s">
        <v>515</v>
      </c>
      <c r="K10" s="448">
        <v>5.5</v>
      </c>
      <c r="L10" s="449">
        <v>0</v>
      </c>
      <c r="M10" s="349">
        <f t="shared" si="2"/>
        <v>5.5</v>
      </c>
      <c r="N10" s="316" t="s">
        <v>422</v>
      </c>
      <c r="O10" s="448">
        <v>6</v>
      </c>
      <c r="P10" s="449">
        <v>0</v>
      </c>
      <c r="Q10" s="349">
        <f t="shared" si="3"/>
        <v>6</v>
      </c>
    </row>
    <row r="11" spans="1:17" ht="12.75">
      <c r="A11" s="40" t="s">
        <v>124</v>
      </c>
      <c r="B11" s="156">
        <v>6.5</v>
      </c>
      <c r="C11" s="232">
        <v>0.5</v>
      </c>
      <c r="D11" s="157">
        <f t="shared" si="0"/>
        <v>7</v>
      </c>
      <c r="E11" s="40" t="s">
        <v>218</v>
      </c>
      <c r="F11" s="428">
        <v>6.5</v>
      </c>
      <c r="G11" s="429">
        <v>-0.5</v>
      </c>
      <c r="H11" s="340">
        <f t="shared" si="1"/>
        <v>6</v>
      </c>
      <c r="I11" s="35"/>
      <c r="J11" s="40" t="s">
        <v>241</v>
      </c>
      <c r="K11" s="156">
        <v>6</v>
      </c>
      <c r="L11" s="232">
        <v>0</v>
      </c>
      <c r="M11" s="157">
        <f t="shared" si="2"/>
        <v>6</v>
      </c>
      <c r="N11" s="42" t="s">
        <v>288</v>
      </c>
      <c r="O11" s="156">
        <v>6</v>
      </c>
      <c r="P11" s="232">
        <v>-0.5</v>
      </c>
      <c r="Q11" s="157">
        <f t="shared" si="3"/>
        <v>5.5</v>
      </c>
    </row>
    <row r="12" spans="1:17" ht="12.75">
      <c r="A12" s="40" t="s">
        <v>441</v>
      </c>
      <c r="B12" s="156">
        <v>7.5</v>
      </c>
      <c r="C12" s="232">
        <v>4</v>
      </c>
      <c r="D12" s="157">
        <f t="shared" si="0"/>
        <v>11.5</v>
      </c>
      <c r="E12" s="40" t="s">
        <v>219</v>
      </c>
      <c r="F12" s="428">
        <v>7</v>
      </c>
      <c r="G12" s="429">
        <v>3</v>
      </c>
      <c r="H12" s="340">
        <f t="shared" si="1"/>
        <v>10</v>
      </c>
      <c r="I12" s="35"/>
      <c r="J12" s="40" t="s">
        <v>248</v>
      </c>
      <c r="K12" s="156">
        <v>6</v>
      </c>
      <c r="L12" s="232">
        <v>0</v>
      </c>
      <c r="M12" s="157">
        <f t="shared" si="2"/>
        <v>6</v>
      </c>
      <c r="N12" s="40" t="s">
        <v>289</v>
      </c>
      <c r="O12" s="156">
        <v>6.5</v>
      </c>
      <c r="P12" s="232">
        <v>0.5</v>
      </c>
      <c r="Q12" s="157">
        <f t="shared" si="3"/>
        <v>7</v>
      </c>
    </row>
    <row r="13" spans="1:17" ht="12.75">
      <c r="A13" s="40" t="s">
        <v>130</v>
      </c>
      <c r="B13" s="156">
        <v>7</v>
      </c>
      <c r="C13" s="232">
        <v>2.5</v>
      </c>
      <c r="D13" s="157">
        <f t="shared" si="0"/>
        <v>9.5</v>
      </c>
      <c r="E13" s="40" t="s">
        <v>385</v>
      </c>
      <c r="F13" s="428">
        <v>5.5</v>
      </c>
      <c r="G13" s="429">
        <v>-0.5</v>
      </c>
      <c r="H13" s="340">
        <f t="shared" si="1"/>
        <v>5</v>
      </c>
      <c r="I13" s="35"/>
      <c r="J13" s="40" t="s">
        <v>240</v>
      </c>
      <c r="K13" s="156">
        <v>5.5</v>
      </c>
      <c r="L13" s="232">
        <v>0</v>
      </c>
      <c r="M13" s="157">
        <f t="shared" si="2"/>
        <v>5.5</v>
      </c>
      <c r="N13" s="40" t="s">
        <v>290</v>
      </c>
      <c r="O13" s="156">
        <v>5.5</v>
      </c>
      <c r="P13" s="232">
        <v>0</v>
      </c>
      <c r="Q13" s="157">
        <f t="shared" si="3"/>
        <v>5.5</v>
      </c>
    </row>
    <row r="14" spans="1:17" ht="12.75">
      <c r="A14" s="40" t="s">
        <v>132</v>
      </c>
      <c r="B14" s="156">
        <v>6.5</v>
      </c>
      <c r="C14" s="232">
        <v>0</v>
      </c>
      <c r="D14" s="157">
        <f t="shared" si="0"/>
        <v>6.5</v>
      </c>
      <c r="E14" s="40" t="s">
        <v>221</v>
      </c>
      <c r="F14" s="428">
        <v>7.5</v>
      </c>
      <c r="G14" s="429">
        <v>3</v>
      </c>
      <c r="H14" s="340">
        <f t="shared" si="1"/>
        <v>10.5</v>
      </c>
      <c r="I14" s="35"/>
      <c r="J14" s="40" t="s">
        <v>411</v>
      </c>
      <c r="K14" s="156">
        <v>6.5</v>
      </c>
      <c r="L14" s="232">
        <v>0</v>
      </c>
      <c r="M14" s="157">
        <f t="shared" si="2"/>
        <v>6.5</v>
      </c>
      <c r="N14" s="40" t="s">
        <v>294</v>
      </c>
      <c r="O14" s="156">
        <v>5.5</v>
      </c>
      <c r="P14" s="232">
        <v>0</v>
      </c>
      <c r="Q14" s="157">
        <f t="shared" si="3"/>
        <v>5.5</v>
      </c>
    </row>
    <row r="15" spans="1:17" ht="13.5" thickBot="1">
      <c r="A15" s="44" t="s">
        <v>128</v>
      </c>
      <c r="B15" s="161">
        <v>7.5</v>
      </c>
      <c r="C15" s="233">
        <v>7</v>
      </c>
      <c r="D15" s="162">
        <f t="shared" si="0"/>
        <v>14.5</v>
      </c>
      <c r="E15" s="44" t="s">
        <v>222</v>
      </c>
      <c r="F15" s="430">
        <v>7</v>
      </c>
      <c r="G15" s="431">
        <v>3</v>
      </c>
      <c r="H15" s="341">
        <f t="shared" si="1"/>
        <v>10</v>
      </c>
      <c r="I15" s="35"/>
      <c r="J15" s="44" t="s">
        <v>243</v>
      </c>
      <c r="K15" s="161">
        <v>5</v>
      </c>
      <c r="L15" s="233">
        <v>0</v>
      </c>
      <c r="M15" s="162">
        <f t="shared" si="2"/>
        <v>5</v>
      </c>
      <c r="N15" s="44" t="s">
        <v>292</v>
      </c>
      <c r="O15" s="161">
        <v>6</v>
      </c>
      <c r="P15" s="233">
        <v>-1.5</v>
      </c>
      <c r="Q15" s="162">
        <f t="shared" si="3"/>
        <v>4.5</v>
      </c>
    </row>
    <row r="16" spans="1:17" ht="13.5" thickBot="1">
      <c r="A16" s="47"/>
      <c r="B16" s="432"/>
      <c r="C16" s="234"/>
      <c r="D16" s="163"/>
      <c r="E16" s="47"/>
      <c r="F16" s="432"/>
      <c r="G16" s="234"/>
      <c r="H16" s="163"/>
      <c r="I16" s="50"/>
      <c r="J16" s="47"/>
      <c r="K16" s="432"/>
      <c r="L16" s="234"/>
      <c r="M16" s="163"/>
      <c r="N16" s="47"/>
      <c r="O16" s="432"/>
      <c r="P16" s="234"/>
      <c r="Q16" s="163"/>
    </row>
    <row r="17" spans="1:17" ht="12.75">
      <c r="A17" s="51" t="s">
        <v>129</v>
      </c>
      <c r="B17" s="167">
        <v>5.5</v>
      </c>
      <c r="C17" s="235">
        <v>-2</v>
      </c>
      <c r="D17" s="166">
        <f aca="true" t="shared" si="4" ref="D17:D29">B17+C17</f>
        <v>3.5</v>
      </c>
      <c r="E17" s="51" t="s">
        <v>386</v>
      </c>
      <c r="F17" s="433" t="s">
        <v>353</v>
      </c>
      <c r="G17" s="434" t="s">
        <v>353</v>
      </c>
      <c r="H17" s="342" t="s">
        <v>353</v>
      </c>
      <c r="I17" s="50"/>
      <c r="J17" s="51" t="s">
        <v>254</v>
      </c>
      <c r="K17" s="167">
        <v>5.5</v>
      </c>
      <c r="L17" s="235">
        <v>-3</v>
      </c>
      <c r="M17" s="166">
        <f>K17+L17</f>
        <v>2.5</v>
      </c>
      <c r="N17" s="51" t="s">
        <v>293</v>
      </c>
      <c r="O17" s="167">
        <v>6</v>
      </c>
      <c r="P17" s="235">
        <v>-1</v>
      </c>
      <c r="Q17" s="166">
        <f aca="true" t="shared" si="5" ref="Q17:Q29">O17+P17</f>
        <v>5</v>
      </c>
    </row>
    <row r="18" spans="1:17" ht="12.75">
      <c r="A18" s="54" t="s">
        <v>131</v>
      </c>
      <c r="B18" s="169">
        <v>5.5</v>
      </c>
      <c r="C18" s="164">
        <v>0</v>
      </c>
      <c r="D18" s="168">
        <f t="shared" si="4"/>
        <v>5.5</v>
      </c>
      <c r="E18" s="54" t="s">
        <v>503</v>
      </c>
      <c r="F18" s="435">
        <v>6</v>
      </c>
      <c r="G18" s="436">
        <v>0</v>
      </c>
      <c r="H18" s="163">
        <f aca="true" t="shared" si="6" ref="H18:H29">F18+G18</f>
        <v>6</v>
      </c>
      <c r="I18" s="50"/>
      <c r="J18" s="308" t="s">
        <v>239</v>
      </c>
      <c r="K18" s="446" t="s">
        <v>353</v>
      </c>
      <c r="L18" s="447" t="s">
        <v>353</v>
      </c>
      <c r="M18" s="350" t="s">
        <v>353</v>
      </c>
      <c r="N18" s="54" t="s">
        <v>514</v>
      </c>
      <c r="O18" s="169">
        <v>7</v>
      </c>
      <c r="P18" s="164">
        <v>1.5</v>
      </c>
      <c r="Q18" s="168">
        <f t="shared" si="5"/>
        <v>8.5</v>
      </c>
    </row>
    <row r="19" spans="1:17" ht="12.75">
      <c r="A19" s="54" t="s">
        <v>127</v>
      </c>
      <c r="B19" s="169" t="s">
        <v>353</v>
      </c>
      <c r="C19" s="164" t="s">
        <v>353</v>
      </c>
      <c r="D19" s="168" t="s">
        <v>353</v>
      </c>
      <c r="E19" s="54" t="s">
        <v>387</v>
      </c>
      <c r="F19" s="435">
        <v>5.5</v>
      </c>
      <c r="G19" s="436">
        <v>0</v>
      </c>
      <c r="H19" s="163">
        <f t="shared" si="6"/>
        <v>5.5</v>
      </c>
      <c r="I19" s="50"/>
      <c r="J19" s="54" t="s">
        <v>246</v>
      </c>
      <c r="K19" s="169">
        <v>5.5</v>
      </c>
      <c r="L19" s="164">
        <v>0</v>
      </c>
      <c r="M19" s="168">
        <f>K19+L19</f>
        <v>5.5</v>
      </c>
      <c r="N19" s="54" t="s">
        <v>291</v>
      </c>
      <c r="O19" s="169">
        <v>6</v>
      </c>
      <c r="P19" s="164">
        <v>0</v>
      </c>
      <c r="Q19" s="168">
        <f t="shared" si="5"/>
        <v>6</v>
      </c>
    </row>
    <row r="20" spans="1:17" ht="12.75">
      <c r="A20" s="54" t="s">
        <v>126</v>
      </c>
      <c r="B20" s="169">
        <v>6</v>
      </c>
      <c r="C20" s="164">
        <v>0</v>
      </c>
      <c r="D20" s="168">
        <f t="shared" si="4"/>
        <v>6</v>
      </c>
      <c r="E20" s="54" t="s">
        <v>220</v>
      </c>
      <c r="F20" s="435">
        <v>7</v>
      </c>
      <c r="G20" s="436">
        <v>3</v>
      </c>
      <c r="H20" s="163">
        <f t="shared" si="6"/>
        <v>10</v>
      </c>
      <c r="I20" s="50"/>
      <c r="J20" s="54" t="s">
        <v>402</v>
      </c>
      <c r="K20" s="169">
        <v>6.5</v>
      </c>
      <c r="L20" s="164">
        <v>3</v>
      </c>
      <c r="M20" s="168">
        <f>K20+L20</f>
        <v>9.5</v>
      </c>
      <c r="N20" s="54" t="s">
        <v>302</v>
      </c>
      <c r="O20" s="169">
        <v>5.5</v>
      </c>
      <c r="P20" s="164">
        <v>0</v>
      </c>
      <c r="Q20" s="168">
        <f t="shared" si="5"/>
        <v>5.5</v>
      </c>
    </row>
    <row r="21" spans="1:17" ht="12.75">
      <c r="A21" s="54" t="s">
        <v>133</v>
      </c>
      <c r="B21" s="169">
        <v>6.5</v>
      </c>
      <c r="C21" s="164">
        <v>0</v>
      </c>
      <c r="D21" s="168">
        <f t="shared" si="4"/>
        <v>6.5</v>
      </c>
      <c r="E21" s="54" t="s">
        <v>224</v>
      </c>
      <c r="F21" s="435" t="s">
        <v>353</v>
      </c>
      <c r="G21" s="436" t="s">
        <v>353</v>
      </c>
      <c r="H21" s="163" t="s">
        <v>353</v>
      </c>
      <c r="I21" s="50"/>
      <c r="J21" s="54" t="s">
        <v>434</v>
      </c>
      <c r="K21" s="169">
        <v>6.5</v>
      </c>
      <c r="L21" s="164">
        <v>0</v>
      </c>
      <c r="M21" s="168">
        <f>K21+L21</f>
        <v>6.5</v>
      </c>
      <c r="N21" s="308" t="s">
        <v>297</v>
      </c>
      <c r="O21" s="446" t="s">
        <v>353</v>
      </c>
      <c r="P21" s="447" t="s">
        <v>353</v>
      </c>
      <c r="Q21" s="350" t="s">
        <v>353</v>
      </c>
    </row>
    <row r="22" spans="1:17" ht="12.75">
      <c r="A22" s="54" t="s">
        <v>134</v>
      </c>
      <c r="B22" s="169" t="s">
        <v>353</v>
      </c>
      <c r="C22" s="164" t="s">
        <v>353</v>
      </c>
      <c r="D22" s="168" t="s">
        <v>353</v>
      </c>
      <c r="E22" s="54" t="s">
        <v>226</v>
      </c>
      <c r="F22" s="435">
        <v>6</v>
      </c>
      <c r="G22" s="436">
        <v>0</v>
      </c>
      <c r="H22" s="163">
        <f t="shared" si="6"/>
        <v>6</v>
      </c>
      <c r="I22" s="50"/>
      <c r="J22" s="54" t="s">
        <v>357</v>
      </c>
      <c r="K22" s="169" t="s">
        <v>353</v>
      </c>
      <c r="L22" s="164" t="s">
        <v>353</v>
      </c>
      <c r="M22" s="168" t="s">
        <v>353</v>
      </c>
      <c r="N22" s="308" t="s">
        <v>286</v>
      </c>
      <c r="O22" s="446" t="s">
        <v>354</v>
      </c>
      <c r="P22" s="447" t="s">
        <v>354</v>
      </c>
      <c r="Q22" s="350" t="s">
        <v>354</v>
      </c>
    </row>
    <row r="23" spans="1:17" ht="12.75">
      <c r="A23" s="54" t="s">
        <v>391</v>
      </c>
      <c r="B23" s="169">
        <v>6</v>
      </c>
      <c r="C23" s="164">
        <v>0</v>
      </c>
      <c r="D23" s="168">
        <f t="shared" si="4"/>
        <v>6</v>
      </c>
      <c r="E23" s="54" t="s">
        <v>225</v>
      </c>
      <c r="F23" s="435">
        <v>6</v>
      </c>
      <c r="G23" s="436">
        <v>0</v>
      </c>
      <c r="H23" s="163">
        <f t="shared" si="6"/>
        <v>6</v>
      </c>
      <c r="I23" s="50"/>
      <c r="J23" s="54" t="s">
        <v>256</v>
      </c>
      <c r="K23" s="169">
        <v>6</v>
      </c>
      <c r="L23" s="164">
        <v>0</v>
      </c>
      <c r="M23" s="168">
        <f>K23+L23</f>
        <v>6</v>
      </c>
      <c r="N23" s="54" t="s">
        <v>296</v>
      </c>
      <c r="O23" s="169">
        <v>6.5</v>
      </c>
      <c r="P23" s="164">
        <v>-0.5</v>
      </c>
      <c r="Q23" s="168">
        <f t="shared" si="5"/>
        <v>6</v>
      </c>
    </row>
    <row r="24" spans="1:17" ht="12.75">
      <c r="A24" s="54" t="s">
        <v>394</v>
      </c>
      <c r="B24" s="169">
        <v>6</v>
      </c>
      <c r="C24" s="164">
        <v>0</v>
      </c>
      <c r="D24" s="168">
        <f t="shared" si="4"/>
        <v>6</v>
      </c>
      <c r="E24" s="54" t="s">
        <v>229</v>
      </c>
      <c r="F24" s="435">
        <v>7.5</v>
      </c>
      <c r="G24" s="436">
        <v>1.5</v>
      </c>
      <c r="H24" s="163">
        <f t="shared" si="6"/>
        <v>9</v>
      </c>
      <c r="I24" s="50"/>
      <c r="J24" s="54" t="s">
        <v>516</v>
      </c>
      <c r="K24" s="169">
        <v>5.5</v>
      </c>
      <c r="L24" s="164">
        <v>0</v>
      </c>
      <c r="M24" s="168">
        <f>K24+L24</f>
        <v>5.5</v>
      </c>
      <c r="N24" s="54" t="s">
        <v>285</v>
      </c>
      <c r="O24" s="169">
        <v>6.5</v>
      </c>
      <c r="P24" s="164">
        <v>1</v>
      </c>
      <c r="Q24" s="168">
        <f t="shared" si="5"/>
        <v>7.5</v>
      </c>
    </row>
    <row r="25" spans="1:17" ht="12.75">
      <c r="A25" s="54" t="s">
        <v>138</v>
      </c>
      <c r="B25" s="169">
        <v>6.5</v>
      </c>
      <c r="C25" s="164">
        <v>0</v>
      </c>
      <c r="D25" s="168">
        <f t="shared" si="4"/>
        <v>6.5</v>
      </c>
      <c r="E25" s="308" t="s">
        <v>215</v>
      </c>
      <c r="F25" s="450">
        <v>5</v>
      </c>
      <c r="G25" s="451">
        <v>0</v>
      </c>
      <c r="H25" s="346">
        <f t="shared" si="6"/>
        <v>5</v>
      </c>
      <c r="I25" s="50"/>
      <c r="J25" s="54" t="s">
        <v>247</v>
      </c>
      <c r="K25" s="169" t="s">
        <v>354</v>
      </c>
      <c r="L25" s="164" t="s">
        <v>354</v>
      </c>
      <c r="M25" s="168" t="s">
        <v>354</v>
      </c>
      <c r="N25" s="54" t="s">
        <v>375</v>
      </c>
      <c r="O25" s="169">
        <v>6</v>
      </c>
      <c r="P25" s="164">
        <v>0</v>
      </c>
      <c r="Q25" s="168">
        <f t="shared" si="5"/>
        <v>6</v>
      </c>
    </row>
    <row r="26" spans="1:17" ht="12.75">
      <c r="A26" s="54" t="s">
        <v>440</v>
      </c>
      <c r="B26" s="169">
        <v>6</v>
      </c>
      <c r="C26" s="164">
        <v>-0.5</v>
      </c>
      <c r="D26" s="168">
        <f t="shared" si="4"/>
        <v>5.5</v>
      </c>
      <c r="E26" s="308" t="s">
        <v>214</v>
      </c>
      <c r="F26" s="450" t="s">
        <v>353</v>
      </c>
      <c r="G26" s="451" t="s">
        <v>353</v>
      </c>
      <c r="H26" s="346" t="s">
        <v>353</v>
      </c>
      <c r="I26" s="50"/>
      <c r="J26" s="54" t="s">
        <v>480</v>
      </c>
      <c r="K26" s="169" t="s">
        <v>353</v>
      </c>
      <c r="L26" s="164" t="s">
        <v>353</v>
      </c>
      <c r="M26" s="168" t="s">
        <v>353</v>
      </c>
      <c r="N26" s="54" t="s">
        <v>283</v>
      </c>
      <c r="O26" s="169">
        <v>5.5</v>
      </c>
      <c r="P26" s="164">
        <v>0</v>
      </c>
      <c r="Q26" s="168">
        <f t="shared" si="5"/>
        <v>5.5</v>
      </c>
    </row>
    <row r="27" spans="1:17" ht="12.75">
      <c r="A27" s="54" t="s">
        <v>303</v>
      </c>
      <c r="B27" s="169" t="s">
        <v>353</v>
      </c>
      <c r="C27" s="164" t="s">
        <v>353</v>
      </c>
      <c r="D27" s="168" t="s">
        <v>353</v>
      </c>
      <c r="E27" s="54" t="s">
        <v>473</v>
      </c>
      <c r="F27" s="435" t="s">
        <v>353</v>
      </c>
      <c r="G27" s="436" t="s">
        <v>353</v>
      </c>
      <c r="H27" s="163" t="s">
        <v>353</v>
      </c>
      <c r="I27" s="50"/>
      <c r="J27" s="54" t="s">
        <v>501</v>
      </c>
      <c r="K27" s="169">
        <v>5.5</v>
      </c>
      <c r="L27" s="164">
        <v>0</v>
      </c>
      <c r="M27" s="168">
        <f>K27+L27</f>
        <v>5.5</v>
      </c>
      <c r="N27" s="54" t="s">
        <v>303</v>
      </c>
      <c r="O27" s="169" t="s">
        <v>353</v>
      </c>
      <c r="P27" s="164" t="s">
        <v>353</v>
      </c>
      <c r="Q27" s="168" t="s">
        <v>353</v>
      </c>
    </row>
    <row r="28" spans="1:17" ht="12.75" customHeight="1" thickBot="1">
      <c r="A28" s="47" t="s">
        <v>303</v>
      </c>
      <c r="B28" s="171" t="s">
        <v>353</v>
      </c>
      <c r="C28" s="236" t="s">
        <v>353</v>
      </c>
      <c r="D28" s="168" t="s">
        <v>353</v>
      </c>
      <c r="E28" s="47" t="s">
        <v>234</v>
      </c>
      <c r="F28" s="437">
        <v>5</v>
      </c>
      <c r="G28" s="438">
        <v>0</v>
      </c>
      <c r="H28" s="163">
        <f t="shared" si="6"/>
        <v>5</v>
      </c>
      <c r="I28" s="50"/>
      <c r="J28" s="47" t="s">
        <v>502</v>
      </c>
      <c r="K28" s="171" t="s">
        <v>353</v>
      </c>
      <c r="L28" s="236" t="s">
        <v>353</v>
      </c>
      <c r="M28" s="168" t="s">
        <v>353</v>
      </c>
      <c r="N28" s="47" t="s">
        <v>303</v>
      </c>
      <c r="O28" s="171" t="s">
        <v>353</v>
      </c>
      <c r="P28" s="236" t="s">
        <v>353</v>
      </c>
      <c r="Q28" s="168" t="s">
        <v>353</v>
      </c>
    </row>
    <row r="29" spans="1:17" ht="12.75" customHeight="1" thickBot="1">
      <c r="A29" s="44" t="s">
        <v>443</v>
      </c>
      <c r="B29" s="161">
        <v>1</v>
      </c>
      <c r="C29" s="237">
        <v>0</v>
      </c>
      <c r="D29" s="343">
        <f t="shared" si="4"/>
        <v>1</v>
      </c>
      <c r="E29" s="44" t="s">
        <v>511</v>
      </c>
      <c r="F29" s="430">
        <v>-0.5</v>
      </c>
      <c r="G29" s="439">
        <v>0</v>
      </c>
      <c r="H29" s="172">
        <f t="shared" si="6"/>
        <v>-0.5</v>
      </c>
      <c r="I29" s="35"/>
      <c r="J29" s="44" t="s">
        <v>253</v>
      </c>
      <c r="K29" s="161">
        <v>0</v>
      </c>
      <c r="L29" s="237">
        <v>0</v>
      </c>
      <c r="M29" s="172">
        <f>K29+L29</f>
        <v>0</v>
      </c>
      <c r="N29" s="44" t="s">
        <v>304</v>
      </c>
      <c r="O29" s="161">
        <v>0</v>
      </c>
      <c r="P29" s="237">
        <v>0</v>
      </c>
      <c r="Q29" s="343">
        <f t="shared" si="5"/>
        <v>0</v>
      </c>
    </row>
    <row r="30" spans="1:17" ht="12.75" customHeight="1" thickBot="1">
      <c r="A30" s="443" t="s">
        <v>84</v>
      </c>
      <c r="B30" s="444">
        <f>17.5/3</f>
        <v>5.833333333333333</v>
      </c>
      <c r="C30" s="445">
        <v>0</v>
      </c>
      <c r="D30" s="172">
        <f>C30</f>
        <v>0</v>
      </c>
      <c r="E30" s="443" t="s">
        <v>84</v>
      </c>
      <c r="F30" s="444">
        <f>16/3</f>
        <v>5.333333333333333</v>
      </c>
      <c r="G30" s="445">
        <v>0</v>
      </c>
      <c r="H30" s="172">
        <f>G30</f>
        <v>0</v>
      </c>
      <c r="I30" s="35"/>
      <c r="J30" s="443" t="s">
        <v>84</v>
      </c>
      <c r="K30" s="444">
        <f>19.5/3</f>
        <v>6.5</v>
      </c>
      <c r="L30" s="445">
        <v>1</v>
      </c>
      <c r="M30" s="172">
        <f>L30</f>
        <v>1</v>
      </c>
      <c r="N30" s="443" t="s">
        <v>84</v>
      </c>
      <c r="O30" s="444">
        <f>19.5/3</f>
        <v>6.5</v>
      </c>
      <c r="P30" s="445">
        <v>1</v>
      </c>
      <c r="Q30" s="172">
        <f>P30</f>
        <v>1</v>
      </c>
    </row>
    <row r="31" spans="1:17" ht="12.75">
      <c r="A31" s="63"/>
      <c r="B31" s="64"/>
      <c r="C31" s="64"/>
      <c r="D31" s="65"/>
      <c r="E31" s="63"/>
      <c r="F31" s="64"/>
      <c r="G31" s="64"/>
      <c r="H31" s="65"/>
      <c r="I31" s="66"/>
      <c r="J31" s="63"/>
      <c r="K31" s="64"/>
      <c r="L31" s="64"/>
      <c r="M31" s="65"/>
      <c r="N31" s="63"/>
      <c r="O31" s="64"/>
      <c r="P31" s="64"/>
      <c r="Q31" s="65"/>
    </row>
    <row r="32" spans="1:17" ht="13.5" customHeight="1">
      <c r="A32" s="67"/>
      <c r="B32" s="132">
        <f>B5+B6+B7+B8+B9+B10+B11+B12+B13+B14+B15+B29</f>
        <v>72</v>
      </c>
      <c r="C32" s="132">
        <f>C4+C5+C6+C7+C8+C9+C10+C11+C12+C13+C14+C15+C29+C30</f>
        <v>17</v>
      </c>
      <c r="D32" s="133">
        <f>B32+C32</f>
        <v>89</v>
      </c>
      <c r="E32" s="67"/>
      <c r="F32" s="68">
        <f>F5+F6+F7+F8+F9+F10+F11+F12+F13+F14+F15+F29</f>
        <v>67</v>
      </c>
      <c r="G32" s="68">
        <f>G4+G5+G6+G7+G8+G9+G10+G11+G12+G13+G14+G15+G29+G30</f>
        <v>7.5</v>
      </c>
      <c r="H32" s="69">
        <f>F32+G32</f>
        <v>74.5</v>
      </c>
      <c r="I32" s="72"/>
      <c r="J32" s="67"/>
      <c r="K32" s="100">
        <f>K5+K6+K7+K8+K9+K10+K11+K12+K13+K14+K15+K29</f>
        <v>66</v>
      </c>
      <c r="L32" s="100">
        <f>L4+L5+L6+L7+L8+L9+L10+L11+L12+L13+L14+L15+L29+L30</f>
        <v>0.5</v>
      </c>
      <c r="M32" s="101">
        <f>K32+L32</f>
        <v>66.5</v>
      </c>
      <c r="N32" s="67"/>
      <c r="O32" s="246">
        <f>O5+O6+O7+O8+O9+O10+O11+O12+O13+O14+O15+O29</f>
        <v>67.5</v>
      </c>
      <c r="P32" s="246">
        <f>P4+P5+P6+P7+P8+P9+P10+P11+P12+P13+P14+P15+P29+P30</f>
        <v>1</v>
      </c>
      <c r="Q32" s="245">
        <f>O32+P32</f>
        <v>68.5</v>
      </c>
    </row>
    <row r="33" spans="1:17" ht="12.75" customHeight="1" thickBot="1">
      <c r="A33" s="73"/>
      <c r="B33" s="74"/>
      <c r="C33" s="74"/>
      <c r="D33" s="75"/>
      <c r="E33" s="73"/>
      <c r="F33" s="74"/>
      <c r="G33" s="74"/>
      <c r="H33" s="75"/>
      <c r="I33" s="76"/>
      <c r="J33" s="73"/>
      <c r="K33" s="74"/>
      <c r="L33" s="74"/>
      <c r="M33" s="75"/>
      <c r="N33" s="73"/>
      <c r="O33" s="74"/>
      <c r="P33" s="74"/>
      <c r="Q33" s="75"/>
    </row>
    <row r="34" spans="1:17" ht="18.75" thickBot="1">
      <c r="A34" s="136"/>
      <c r="B34" s="137"/>
      <c r="C34" s="137"/>
      <c r="D34" s="138">
        <v>5</v>
      </c>
      <c r="E34" s="77"/>
      <c r="F34" s="78"/>
      <c r="G34" s="78"/>
      <c r="H34" s="79">
        <v>2</v>
      </c>
      <c r="I34" s="83"/>
      <c r="J34" s="111"/>
      <c r="K34" s="112"/>
      <c r="L34" s="112"/>
      <c r="M34" s="113">
        <v>1</v>
      </c>
      <c r="N34" s="242"/>
      <c r="O34" s="243"/>
      <c r="P34" s="243"/>
      <c r="Q34" s="244">
        <v>1</v>
      </c>
    </row>
    <row r="35" spans="1:17" ht="6" customHeight="1" thickBo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ht="15" thickBot="1">
      <c r="A36" s="701" t="s">
        <v>37</v>
      </c>
      <c r="B36" s="702"/>
      <c r="C36" s="702"/>
      <c r="D36" s="702"/>
      <c r="E36" s="702"/>
      <c r="F36" s="702"/>
      <c r="G36" s="702"/>
      <c r="H36" s="702"/>
      <c r="I36" s="737"/>
      <c r="J36" s="702"/>
      <c r="K36" s="702"/>
      <c r="L36" s="702"/>
      <c r="M36" s="702"/>
      <c r="N36" s="702"/>
      <c r="O36" s="702"/>
      <c r="P36" s="702"/>
      <c r="Q36" s="703"/>
    </row>
    <row r="37" spans="1:26" ht="15" customHeight="1" thickBot="1">
      <c r="A37" s="745" t="s">
        <v>85</v>
      </c>
      <c r="B37" s="746"/>
      <c r="C37" s="746"/>
      <c r="D37" s="747"/>
      <c r="E37" s="766" t="s">
        <v>109</v>
      </c>
      <c r="F37" s="767"/>
      <c r="G37" s="767"/>
      <c r="H37" s="768"/>
      <c r="I37" s="85"/>
      <c r="J37" s="724" t="s">
        <v>117</v>
      </c>
      <c r="K37" s="761"/>
      <c r="L37" s="761"/>
      <c r="M37" s="725"/>
      <c r="N37" s="722" t="s">
        <v>111</v>
      </c>
      <c r="O37" s="748"/>
      <c r="P37" s="748"/>
      <c r="Q37" s="723"/>
      <c r="W37" s="257"/>
      <c r="X37" s="257"/>
      <c r="Y37" s="257"/>
      <c r="Z37" s="257"/>
    </row>
    <row r="38" spans="1:26" ht="13.5" thickBot="1">
      <c r="A38" s="87" t="s">
        <v>3</v>
      </c>
      <c r="B38" s="87" t="s">
        <v>65</v>
      </c>
      <c r="C38" s="87">
        <v>0</v>
      </c>
      <c r="D38" s="87" t="s">
        <v>11</v>
      </c>
      <c r="E38" s="92" t="s">
        <v>3</v>
      </c>
      <c r="F38" s="93" t="s">
        <v>65</v>
      </c>
      <c r="G38" s="94">
        <v>2</v>
      </c>
      <c r="H38" s="93" t="s">
        <v>11</v>
      </c>
      <c r="I38" s="85"/>
      <c r="J38" s="88" t="s">
        <v>3</v>
      </c>
      <c r="K38" s="88" t="s">
        <v>65</v>
      </c>
      <c r="L38" s="88">
        <v>0</v>
      </c>
      <c r="M38" s="88" t="s">
        <v>11</v>
      </c>
      <c r="N38" s="247" t="s">
        <v>3</v>
      </c>
      <c r="O38" s="247" t="s">
        <v>65</v>
      </c>
      <c r="P38" s="247">
        <v>2</v>
      </c>
      <c r="Q38" s="247" t="s">
        <v>11</v>
      </c>
      <c r="W38" s="258"/>
      <c r="X38" s="258"/>
      <c r="Y38" s="258"/>
      <c r="Z38" s="258"/>
    </row>
    <row r="39" spans="1:26" ht="12.75">
      <c r="A39" s="36" t="s">
        <v>200</v>
      </c>
      <c r="B39" s="152">
        <v>6</v>
      </c>
      <c r="C39" s="231">
        <v>-2</v>
      </c>
      <c r="D39" s="153">
        <f aca="true" t="shared" si="7" ref="D39:D49">B39+C39</f>
        <v>4</v>
      </c>
      <c r="E39" s="36" t="s">
        <v>153</v>
      </c>
      <c r="F39" s="154">
        <v>6.5</v>
      </c>
      <c r="G39" s="231">
        <v>1</v>
      </c>
      <c r="H39" s="339">
        <f aca="true" t="shared" si="8" ref="H39:H49">F39+G39</f>
        <v>7.5</v>
      </c>
      <c r="I39" s="85"/>
      <c r="J39" s="36" t="s">
        <v>348</v>
      </c>
      <c r="K39" s="154">
        <v>6</v>
      </c>
      <c r="L39" s="231">
        <v>-1</v>
      </c>
      <c r="M39" s="339">
        <f aca="true" t="shared" si="9" ref="M39:M49">K39+L39</f>
        <v>5</v>
      </c>
      <c r="N39" s="355" t="s">
        <v>315</v>
      </c>
      <c r="O39" s="532">
        <v>6</v>
      </c>
      <c r="P39" s="467">
        <v>1</v>
      </c>
      <c r="Q39" s="533">
        <f>O39+P39</f>
        <v>7</v>
      </c>
      <c r="W39" s="259"/>
      <c r="X39" s="259"/>
      <c r="Y39" s="259"/>
      <c r="Z39" s="259"/>
    </row>
    <row r="40" spans="1:26" ht="12.75">
      <c r="A40" s="40" t="s">
        <v>191</v>
      </c>
      <c r="B40" s="156">
        <v>5.5</v>
      </c>
      <c r="C40" s="232">
        <v>0</v>
      </c>
      <c r="D40" s="157">
        <f t="shared" si="7"/>
        <v>5.5</v>
      </c>
      <c r="E40" s="40" t="s">
        <v>467</v>
      </c>
      <c r="F40" s="156">
        <v>6.5</v>
      </c>
      <c r="G40" s="232">
        <v>0</v>
      </c>
      <c r="H40" s="340">
        <f t="shared" si="8"/>
        <v>6.5</v>
      </c>
      <c r="I40" s="85"/>
      <c r="J40" s="316" t="s">
        <v>327</v>
      </c>
      <c r="K40" s="448">
        <v>6</v>
      </c>
      <c r="L40" s="449">
        <v>0</v>
      </c>
      <c r="M40" s="345">
        <f t="shared" si="9"/>
        <v>6</v>
      </c>
      <c r="N40" s="40" t="s">
        <v>305</v>
      </c>
      <c r="O40" s="156">
        <v>6</v>
      </c>
      <c r="P40" s="232">
        <v>0</v>
      </c>
      <c r="Q40" s="157">
        <f aca="true" t="shared" si="10" ref="Q40:Q63">O40+P40</f>
        <v>6</v>
      </c>
      <c r="W40" s="259"/>
      <c r="X40" s="259"/>
      <c r="Y40" s="259"/>
      <c r="Z40" s="259"/>
    </row>
    <row r="41" spans="1:26" ht="12.75">
      <c r="A41" s="316" t="s">
        <v>355</v>
      </c>
      <c r="B41" s="448">
        <v>6</v>
      </c>
      <c r="C41" s="449">
        <v>0</v>
      </c>
      <c r="D41" s="349">
        <f t="shared" si="7"/>
        <v>6</v>
      </c>
      <c r="E41" s="40" t="s">
        <v>378</v>
      </c>
      <c r="F41" s="156">
        <v>6</v>
      </c>
      <c r="G41" s="232">
        <v>0</v>
      </c>
      <c r="H41" s="340">
        <f t="shared" si="8"/>
        <v>6</v>
      </c>
      <c r="I41" s="85"/>
      <c r="J41" s="40" t="s">
        <v>496</v>
      </c>
      <c r="K41" s="156">
        <v>5.5</v>
      </c>
      <c r="L41" s="232">
        <v>0</v>
      </c>
      <c r="M41" s="340">
        <f t="shared" si="9"/>
        <v>5.5</v>
      </c>
      <c r="N41" s="316" t="s">
        <v>324</v>
      </c>
      <c r="O41" s="448">
        <v>6.5</v>
      </c>
      <c r="P41" s="449">
        <v>0</v>
      </c>
      <c r="Q41" s="349">
        <f t="shared" si="10"/>
        <v>6.5</v>
      </c>
      <c r="W41" s="259"/>
      <c r="X41" s="259"/>
      <c r="Y41" s="259"/>
      <c r="Z41" s="259"/>
    </row>
    <row r="42" spans="1:26" ht="12.75">
      <c r="A42" s="40" t="s">
        <v>356</v>
      </c>
      <c r="B42" s="156">
        <v>6</v>
      </c>
      <c r="C42" s="232">
        <v>0</v>
      </c>
      <c r="D42" s="157">
        <f t="shared" si="7"/>
        <v>6</v>
      </c>
      <c r="E42" s="40" t="s">
        <v>517</v>
      </c>
      <c r="F42" s="156">
        <v>5</v>
      </c>
      <c r="G42" s="232">
        <v>-1</v>
      </c>
      <c r="H42" s="340">
        <f t="shared" si="8"/>
        <v>4</v>
      </c>
      <c r="I42" s="85"/>
      <c r="J42" s="40" t="s">
        <v>329</v>
      </c>
      <c r="K42" s="156">
        <v>5</v>
      </c>
      <c r="L42" s="232">
        <v>0</v>
      </c>
      <c r="M42" s="340">
        <f t="shared" si="9"/>
        <v>5</v>
      </c>
      <c r="N42" s="40" t="s">
        <v>307</v>
      </c>
      <c r="O42" s="156">
        <v>4.5</v>
      </c>
      <c r="P42" s="232">
        <v>0</v>
      </c>
      <c r="Q42" s="157">
        <f t="shared" si="10"/>
        <v>4.5</v>
      </c>
      <c r="W42" s="259"/>
      <c r="X42" s="259"/>
      <c r="Y42" s="259"/>
      <c r="Z42" s="259"/>
    </row>
    <row r="43" spans="1:26" ht="12.75">
      <c r="A43" s="40" t="s">
        <v>362</v>
      </c>
      <c r="B43" s="156">
        <v>6</v>
      </c>
      <c r="C43" s="232">
        <v>0</v>
      </c>
      <c r="D43" s="157">
        <f t="shared" si="7"/>
        <v>6</v>
      </c>
      <c r="E43" s="40" t="s">
        <v>146</v>
      </c>
      <c r="F43" s="156">
        <v>6</v>
      </c>
      <c r="G43" s="232">
        <v>0</v>
      </c>
      <c r="H43" s="340">
        <f t="shared" si="8"/>
        <v>6</v>
      </c>
      <c r="I43" s="85"/>
      <c r="J43" s="40" t="s">
        <v>332</v>
      </c>
      <c r="K43" s="156">
        <v>5.5</v>
      </c>
      <c r="L43" s="232">
        <v>0</v>
      </c>
      <c r="M43" s="340">
        <f t="shared" si="9"/>
        <v>5.5</v>
      </c>
      <c r="N43" s="40" t="s">
        <v>308</v>
      </c>
      <c r="O43" s="156">
        <v>5.5</v>
      </c>
      <c r="P43" s="232">
        <v>0</v>
      </c>
      <c r="Q43" s="157">
        <f t="shared" si="10"/>
        <v>5.5</v>
      </c>
      <c r="W43" s="259"/>
      <c r="X43" s="259"/>
      <c r="Y43" s="259"/>
      <c r="Z43" s="259"/>
    </row>
    <row r="44" spans="1:26" ht="12.75">
      <c r="A44" s="40" t="s">
        <v>363</v>
      </c>
      <c r="B44" s="156">
        <v>5.5</v>
      </c>
      <c r="C44" s="232">
        <v>0</v>
      </c>
      <c r="D44" s="157">
        <f t="shared" si="7"/>
        <v>5.5</v>
      </c>
      <c r="E44" s="40" t="s">
        <v>147</v>
      </c>
      <c r="F44" s="156">
        <v>5.5</v>
      </c>
      <c r="G44" s="232">
        <v>0</v>
      </c>
      <c r="H44" s="340">
        <f t="shared" si="8"/>
        <v>5.5</v>
      </c>
      <c r="I44" s="85"/>
      <c r="J44" s="316" t="s">
        <v>330</v>
      </c>
      <c r="K44" s="448">
        <v>5</v>
      </c>
      <c r="L44" s="449">
        <v>0</v>
      </c>
      <c r="M44" s="345">
        <f t="shared" si="9"/>
        <v>5</v>
      </c>
      <c r="N44" s="40" t="s">
        <v>309</v>
      </c>
      <c r="O44" s="156">
        <v>6.5</v>
      </c>
      <c r="P44" s="232">
        <v>3</v>
      </c>
      <c r="Q44" s="157">
        <f t="shared" si="10"/>
        <v>9.5</v>
      </c>
      <c r="W44" s="259"/>
      <c r="X44" s="259"/>
      <c r="Y44" s="259"/>
      <c r="Z44" s="259"/>
    </row>
    <row r="45" spans="1:26" ht="12.75">
      <c r="A45" s="40" t="s">
        <v>410</v>
      </c>
      <c r="B45" s="156">
        <v>5.5</v>
      </c>
      <c r="C45" s="232">
        <v>0</v>
      </c>
      <c r="D45" s="157">
        <f t="shared" si="7"/>
        <v>5.5</v>
      </c>
      <c r="E45" s="40" t="s">
        <v>148</v>
      </c>
      <c r="F45" s="156">
        <v>7</v>
      </c>
      <c r="G45" s="232">
        <v>1.5</v>
      </c>
      <c r="H45" s="340">
        <f t="shared" si="8"/>
        <v>8.5</v>
      </c>
      <c r="I45" s="85"/>
      <c r="J45" s="316" t="s">
        <v>331</v>
      </c>
      <c r="K45" s="448">
        <v>6</v>
      </c>
      <c r="L45" s="449">
        <v>0</v>
      </c>
      <c r="M45" s="345">
        <f t="shared" si="9"/>
        <v>6</v>
      </c>
      <c r="N45" s="40" t="s">
        <v>475</v>
      </c>
      <c r="O45" s="156">
        <v>5.5</v>
      </c>
      <c r="P45" s="232">
        <v>0</v>
      </c>
      <c r="Q45" s="157">
        <f t="shared" si="10"/>
        <v>5.5</v>
      </c>
      <c r="W45" s="259"/>
      <c r="X45" s="259"/>
      <c r="Y45" s="259"/>
      <c r="Z45" s="259"/>
    </row>
    <row r="46" spans="1:26" ht="12.75">
      <c r="A46" s="40" t="s">
        <v>196</v>
      </c>
      <c r="B46" s="156">
        <v>6</v>
      </c>
      <c r="C46" s="232">
        <v>0</v>
      </c>
      <c r="D46" s="157">
        <f t="shared" si="7"/>
        <v>6</v>
      </c>
      <c r="E46" s="316" t="s">
        <v>518</v>
      </c>
      <c r="F46" s="448">
        <v>6</v>
      </c>
      <c r="G46" s="449">
        <v>0</v>
      </c>
      <c r="H46" s="345">
        <f t="shared" si="8"/>
        <v>6</v>
      </c>
      <c r="I46" s="85"/>
      <c r="J46" s="40" t="s">
        <v>333</v>
      </c>
      <c r="K46" s="156">
        <v>5.5</v>
      </c>
      <c r="L46" s="232">
        <v>0</v>
      </c>
      <c r="M46" s="340">
        <f t="shared" si="9"/>
        <v>5.5</v>
      </c>
      <c r="N46" s="476" t="s">
        <v>319</v>
      </c>
      <c r="O46" s="477">
        <v>4</v>
      </c>
      <c r="P46" s="478">
        <v>0</v>
      </c>
      <c r="Q46" s="479">
        <f t="shared" si="10"/>
        <v>4</v>
      </c>
      <c r="W46" s="259"/>
      <c r="X46" s="259"/>
      <c r="Y46" s="259"/>
      <c r="Z46" s="259"/>
    </row>
    <row r="47" spans="1:26" ht="12.75">
      <c r="A47" s="40" t="s">
        <v>197</v>
      </c>
      <c r="B47" s="156">
        <v>5.5</v>
      </c>
      <c r="C47" s="232">
        <v>0</v>
      </c>
      <c r="D47" s="157">
        <f t="shared" si="7"/>
        <v>5.5</v>
      </c>
      <c r="E47" s="40" t="s">
        <v>157</v>
      </c>
      <c r="F47" s="156">
        <v>6</v>
      </c>
      <c r="G47" s="232">
        <v>0</v>
      </c>
      <c r="H47" s="340">
        <f t="shared" si="8"/>
        <v>6</v>
      </c>
      <c r="I47" s="85"/>
      <c r="J47" s="40" t="s">
        <v>334</v>
      </c>
      <c r="K47" s="156">
        <v>5</v>
      </c>
      <c r="L47" s="232">
        <v>0</v>
      </c>
      <c r="M47" s="340">
        <f t="shared" si="9"/>
        <v>5</v>
      </c>
      <c r="N47" s="40" t="s">
        <v>312</v>
      </c>
      <c r="O47" s="156">
        <v>7</v>
      </c>
      <c r="P47" s="232">
        <v>3</v>
      </c>
      <c r="Q47" s="157">
        <f t="shared" si="10"/>
        <v>10</v>
      </c>
      <c r="W47" s="259"/>
      <c r="X47" s="259"/>
      <c r="Y47" s="259"/>
      <c r="Z47" s="259"/>
    </row>
    <row r="48" spans="1:26" ht="12.75">
      <c r="A48" s="40" t="s">
        <v>198</v>
      </c>
      <c r="B48" s="156">
        <v>7.5</v>
      </c>
      <c r="C48" s="232">
        <v>2.5</v>
      </c>
      <c r="D48" s="157">
        <f t="shared" si="7"/>
        <v>10</v>
      </c>
      <c r="E48" s="40" t="s">
        <v>151</v>
      </c>
      <c r="F48" s="156">
        <v>6.5</v>
      </c>
      <c r="G48" s="232">
        <v>1.5</v>
      </c>
      <c r="H48" s="340">
        <f t="shared" si="8"/>
        <v>8</v>
      </c>
      <c r="I48" s="85"/>
      <c r="J48" s="40" t="s">
        <v>340</v>
      </c>
      <c r="K48" s="156">
        <v>6.5</v>
      </c>
      <c r="L48" s="232">
        <v>0</v>
      </c>
      <c r="M48" s="340">
        <f t="shared" si="9"/>
        <v>6.5</v>
      </c>
      <c r="N48" s="40" t="s">
        <v>313</v>
      </c>
      <c r="O48" s="156">
        <v>8</v>
      </c>
      <c r="P48" s="232">
        <v>7.5</v>
      </c>
      <c r="Q48" s="157">
        <f t="shared" si="10"/>
        <v>15.5</v>
      </c>
      <c r="W48" s="259"/>
      <c r="X48" s="259"/>
      <c r="Y48" s="259"/>
      <c r="Z48" s="259"/>
    </row>
    <row r="49" spans="1:26" ht="12.75" customHeight="1" thickBot="1">
      <c r="A49" s="44" t="s">
        <v>202</v>
      </c>
      <c r="B49" s="161">
        <v>6</v>
      </c>
      <c r="C49" s="233">
        <v>0</v>
      </c>
      <c r="D49" s="162">
        <f t="shared" si="7"/>
        <v>6</v>
      </c>
      <c r="E49" s="44" t="s">
        <v>152</v>
      </c>
      <c r="F49" s="161">
        <v>6.5</v>
      </c>
      <c r="G49" s="233">
        <v>1</v>
      </c>
      <c r="H49" s="341">
        <f t="shared" si="8"/>
        <v>7.5</v>
      </c>
      <c r="I49" s="85"/>
      <c r="J49" s="44" t="s">
        <v>338</v>
      </c>
      <c r="K49" s="161">
        <v>5.5</v>
      </c>
      <c r="L49" s="233">
        <v>0</v>
      </c>
      <c r="M49" s="341">
        <f t="shared" si="9"/>
        <v>5.5</v>
      </c>
      <c r="N49" s="44" t="s">
        <v>418</v>
      </c>
      <c r="O49" s="161">
        <v>6</v>
      </c>
      <c r="P49" s="233">
        <v>0</v>
      </c>
      <c r="Q49" s="162">
        <f t="shared" si="10"/>
        <v>6</v>
      </c>
      <c r="W49" s="259"/>
      <c r="X49" s="259"/>
      <c r="Y49" s="259"/>
      <c r="Z49" s="259"/>
    </row>
    <row r="50" spans="1:26" ht="13.5" thickBot="1">
      <c r="A50" s="47"/>
      <c r="B50" s="432"/>
      <c r="C50" s="234"/>
      <c r="D50" s="163"/>
      <c r="E50" s="47"/>
      <c r="F50" s="432"/>
      <c r="G50" s="234"/>
      <c r="H50" s="163"/>
      <c r="I50" s="85"/>
      <c r="J50" s="47"/>
      <c r="K50" s="432"/>
      <c r="L50" s="234"/>
      <c r="M50" s="163"/>
      <c r="N50" s="47"/>
      <c r="O50" s="432"/>
      <c r="P50" s="234"/>
      <c r="Q50" s="163"/>
      <c r="W50" s="259"/>
      <c r="X50" s="259"/>
      <c r="Y50" s="259"/>
      <c r="Z50" s="259"/>
    </row>
    <row r="51" spans="1:26" ht="12.75">
      <c r="A51" s="51" t="s">
        <v>408</v>
      </c>
      <c r="B51" s="167" t="s">
        <v>353</v>
      </c>
      <c r="C51" s="235" t="s">
        <v>353</v>
      </c>
      <c r="D51" s="166" t="s">
        <v>353</v>
      </c>
      <c r="E51" s="51" t="s">
        <v>468</v>
      </c>
      <c r="F51" s="167" t="s">
        <v>353</v>
      </c>
      <c r="G51" s="235" t="s">
        <v>353</v>
      </c>
      <c r="H51" s="342" t="s">
        <v>353</v>
      </c>
      <c r="I51" s="85"/>
      <c r="J51" s="51" t="s">
        <v>337</v>
      </c>
      <c r="K51" s="167" t="s">
        <v>353</v>
      </c>
      <c r="L51" s="235" t="s">
        <v>353</v>
      </c>
      <c r="M51" s="342" t="s">
        <v>353</v>
      </c>
      <c r="N51" s="351" t="s">
        <v>326</v>
      </c>
      <c r="O51" s="469" t="s">
        <v>353</v>
      </c>
      <c r="P51" s="470" t="s">
        <v>353</v>
      </c>
      <c r="Q51" s="534" t="s">
        <v>353</v>
      </c>
      <c r="W51" s="259"/>
      <c r="X51" s="259"/>
      <c r="Y51" s="259"/>
      <c r="Z51" s="259"/>
    </row>
    <row r="52" spans="1:26" ht="12.75">
      <c r="A52" s="54" t="s">
        <v>199</v>
      </c>
      <c r="B52" s="169" t="s">
        <v>354</v>
      </c>
      <c r="C52" s="164" t="s">
        <v>354</v>
      </c>
      <c r="D52" s="168" t="s">
        <v>354</v>
      </c>
      <c r="E52" s="54" t="s">
        <v>156</v>
      </c>
      <c r="F52" s="169">
        <v>6.5</v>
      </c>
      <c r="G52" s="164">
        <v>0</v>
      </c>
      <c r="H52" s="163">
        <f aca="true" t="shared" si="11" ref="H52:H63">F52+G52</f>
        <v>6.5</v>
      </c>
      <c r="I52" s="85"/>
      <c r="J52" s="54" t="s">
        <v>415</v>
      </c>
      <c r="K52" s="169">
        <v>6</v>
      </c>
      <c r="L52" s="164">
        <v>0</v>
      </c>
      <c r="M52" s="163">
        <f>K52+L52</f>
        <v>6</v>
      </c>
      <c r="N52" s="54" t="s">
        <v>318</v>
      </c>
      <c r="O52" s="169">
        <v>5.5</v>
      </c>
      <c r="P52" s="164">
        <v>0</v>
      </c>
      <c r="Q52" s="168">
        <f t="shared" si="10"/>
        <v>5.5</v>
      </c>
      <c r="W52" s="259"/>
      <c r="X52" s="259"/>
      <c r="Y52" s="259"/>
      <c r="Z52" s="259"/>
    </row>
    <row r="53" spans="1:26" ht="12.75">
      <c r="A53" s="54" t="s">
        <v>201</v>
      </c>
      <c r="B53" s="169" t="s">
        <v>354</v>
      </c>
      <c r="C53" s="164" t="s">
        <v>354</v>
      </c>
      <c r="D53" s="168" t="s">
        <v>354</v>
      </c>
      <c r="E53" s="54" t="s">
        <v>150</v>
      </c>
      <c r="F53" s="169">
        <v>6.5</v>
      </c>
      <c r="G53" s="164">
        <v>0</v>
      </c>
      <c r="H53" s="163">
        <f t="shared" si="11"/>
        <v>6.5</v>
      </c>
      <c r="I53" s="85"/>
      <c r="J53" s="54" t="s">
        <v>336</v>
      </c>
      <c r="K53" s="169" t="s">
        <v>354</v>
      </c>
      <c r="L53" s="164" t="s">
        <v>354</v>
      </c>
      <c r="M53" s="163" t="s">
        <v>354</v>
      </c>
      <c r="N53" s="54" t="s">
        <v>316</v>
      </c>
      <c r="O53" s="169" t="s">
        <v>353</v>
      </c>
      <c r="P53" s="164" t="s">
        <v>353</v>
      </c>
      <c r="Q53" s="168" t="s">
        <v>353</v>
      </c>
      <c r="W53" s="259"/>
      <c r="X53" s="259"/>
      <c r="Y53" s="259"/>
      <c r="Z53" s="259"/>
    </row>
    <row r="54" spans="1:26" ht="12.75">
      <c r="A54" s="54" t="s">
        <v>203</v>
      </c>
      <c r="B54" s="169">
        <v>6</v>
      </c>
      <c r="C54" s="164">
        <v>0</v>
      </c>
      <c r="D54" s="168">
        <f aca="true" t="shared" si="12" ref="D54:D63">B54+C54</f>
        <v>6</v>
      </c>
      <c r="E54" s="54" t="s">
        <v>379</v>
      </c>
      <c r="F54" s="169">
        <v>6</v>
      </c>
      <c r="G54" s="164">
        <v>0</v>
      </c>
      <c r="H54" s="163">
        <f t="shared" si="11"/>
        <v>6</v>
      </c>
      <c r="I54" s="85"/>
      <c r="J54" s="308" t="s">
        <v>342</v>
      </c>
      <c r="K54" s="446" t="s">
        <v>353</v>
      </c>
      <c r="L54" s="447" t="s">
        <v>353</v>
      </c>
      <c r="M54" s="346" t="s">
        <v>353</v>
      </c>
      <c r="N54" s="54" t="s">
        <v>317</v>
      </c>
      <c r="O54" s="169">
        <v>7</v>
      </c>
      <c r="P54" s="164">
        <v>1</v>
      </c>
      <c r="Q54" s="168">
        <f t="shared" si="10"/>
        <v>8</v>
      </c>
      <c r="W54" s="259"/>
      <c r="X54" s="259"/>
      <c r="Y54" s="259"/>
      <c r="Z54" s="259"/>
    </row>
    <row r="55" spans="1:26" ht="12.75">
      <c r="A55" s="54" t="s">
        <v>206</v>
      </c>
      <c r="B55" s="169">
        <v>6.5</v>
      </c>
      <c r="C55" s="164">
        <v>0</v>
      </c>
      <c r="D55" s="168">
        <f t="shared" si="12"/>
        <v>6.5</v>
      </c>
      <c r="E55" s="54" t="s">
        <v>519</v>
      </c>
      <c r="F55" s="169" t="s">
        <v>353</v>
      </c>
      <c r="G55" s="164" t="s">
        <v>353</v>
      </c>
      <c r="H55" s="163" t="s">
        <v>353</v>
      </c>
      <c r="I55" s="85"/>
      <c r="J55" s="535" t="s">
        <v>341</v>
      </c>
      <c r="K55" s="536" t="s">
        <v>353</v>
      </c>
      <c r="L55" s="537" t="s">
        <v>353</v>
      </c>
      <c r="M55" s="538" t="s">
        <v>353</v>
      </c>
      <c r="N55" s="54" t="s">
        <v>416</v>
      </c>
      <c r="O55" s="169" t="s">
        <v>353</v>
      </c>
      <c r="P55" s="164" t="s">
        <v>353</v>
      </c>
      <c r="Q55" s="168" t="s">
        <v>353</v>
      </c>
      <c r="W55" s="259"/>
      <c r="X55" s="259"/>
      <c r="Y55" s="259"/>
      <c r="Z55" s="259"/>
    </row>
    <row r="56" spans="1:26" ht="12.75">
      <c r="A56" s="54" t="s">
        <v>520</v>
      </c>
      <c r="B56" s="169" t="s">
        <v>353</v>
      </c>
      <c r="C56" s="164" t="s">
        <v>353</v>
      </c>
      <c r="D56" s="168" t="s">
        <v>353</v>
      </c>
      <c r="E56" s="308" t="s">
        <v>149</v>
      </c>
      <c r="F56" s="446" t="s">
        <v>354</v>
      </c>
      <c r="G56" s="447" t="s">
        <v>354</v>
      </c>
      <c r="H56" s="346" t="s">
        <v>354</v>
      </c>
      <c r="I56" s="85"/>
      <c r="J56" s="308" t="s">
        <v>371</v>
      </c>
      <c r="K56" s="446" t="s">
        <v>353</v>
      </c>
      <c r="L56" s="447" t="s">
        <v>353</v>
      </c>
      <c r="M56" s="346" t="s">
        <v>353</v>
      </c>
      <c r="N56" s="308" t="s">
        <v>311</v>
      </c>
      <c r="O56" s="446" t="s">
        <v>353</v>
      </c>
      <c r="P56" s="447" t="s">
        <v>353</v>
      </c>
      <c r="Q56" s="350" t="s">
        <v>353</v>
      </c>
      <c r="W56" s="259"/>
      <c r="X56" s="259"/>
      <c r="Y56" s="259"/>
      <c r="Z56" s="259"/>
    </row>
    <row r="57" spans="1:26" ht="12.75">
      <c r="A57" s="54" t="s">
        <v>195</v>
      </c>
      <c r="B57" s="169">
        <v>7</v>
      </c>
      <c r="C57" s="164">
        <v>0</v>
      </c>
      <c r="D57" s="168">
        <f t="shared" si="12"/>
        <v>7</v>
      </c>
      <c r="E57" s="54" t="s">
        <v>160</v>
      </c>
      <c r="F57" s="169">
        <v>6</v>
      </c>
      <c r="G57" s="164">
        <v>0.5</v>
      </c>
      <c r="H57" s="163">
        <f t="shared" si="11"/>
        <v>6.5</v>
      </c>
      <c r="I57" s="85"/>
      <c r="J57" s="54" t="s">
        <v>328</v>
      </c>
      <c r="K57" s="169" t="s">
        <v>353</v>
      </c>
      <c r="L57" s="164" t="s">
        <v>353</v>
      </c>
      <c r="M57" s="163" t="s">
        <v>353</v>
      </c>
      <c r="N57" s="54" t="s">
        <v>419</v>
      </c>
      <c r="O57" s="169" t="s">
        <v>353</v>
      </c>
      <c r="P57" s="164" t="s">
        <v>353</v>
      </c>
      <c r="Q57" s="168" t="s">
        <v>353</v>
      </c>
      <c r="W57" s="259"/>
      <c r="X57" s="259"/>
      <c r="Y57" s="259"/>
      <c r="Z57" s="259"/>
    </row>
    <row r="58" spans="1:26" ht="12.75">
      <c r="A58" s="54" t="s">
        <v>505</v>
      </c>
      <c r="B58" s="169">
        <v>7</v>
      </c>
      <c r="C58" s="164">
        <v>3</v>
      </c>
      <c r="D58" s="168">
        <f t="shared" si="12"/>
        <v>10</v>
      </c>
      <c r="E58" s="54" t="s">
        <v>161</v>
      </c>
      <c r="F58" s="169" t="s">
        <v>354</v>
      </c>
      <c r="G58" s="164" t="s">
        <v>354</v>
      </c>
      <c r="H58" s="163" t="s">
        <v>354</v>
      </c>
      <c r="I58" s="85"/>
      <c r="J58" s="54" t="s">
        <v>346</v>
      </c>
      <c r="K58" s="169" t="s">
        <v>353</v>
      </c>
      <c r="L58" s="164" t="s">
        <v>353</v>
      </c>
      <c r="M58" s="163" t="s">
        <v>353</v>
      </c>
      <c r="N58" s="54" t="s">
        <v>322</v>
      </c>
      <c r="O58" s="169" t="s">
        <v>353</v>
      </c>
      <c r="P58" s="164" t="s">
        <v>353</v>
      </c>
      <c r="Q58" s="168" t="s">
        <v>353</v>
      </c>
      <c r="W58" s="259"/>
      <c r="X58" s="259"/>
      <c r="Y58" s="259"/>
      <c r="Z58" s="259"/>
    </row>
    <row r="59" spans="1:26" ht="12.75">
      <c r="A59" s="308" t="s">
        <v>364</v>
      </c>
      <c r="B59" s="446" t="s">
        <v>353</v>
      </c>
      <c r="C59" s="447" t="s">
        <v>353</v>
      </c>
      <c r="D59" s="350" t="s">
        <v>353</v>
      </c>
      <c r="E59" s="54" t="s">
        <v>469</v>
      </c>
      <c r="F59" s="169">
        <v>6.5</v>
      </c>
      <c r="G59" s="164">
        <v>1</v>
      </c>
      <c r="H59" s="163">
        <f t="shared" si="11"/>
        <v>7.5</v>
      </c>
      <c r="I59" s="85"/>
      <c r="J59" s="54" t="s">
        <v>303</v>
      </c>
      <c r="K59" s="169" t="s">
        <v>353</v>
      </c>
      <c r="L59" s="164" t="s">
        <v>353</v>
      </c>
      <c r="M59" s="163" t="s">
        <v>353</v>
      </c>
      <c r="N59" s="54" t="s">
        <v>384</v>
      </c>
      <c r="O59" s="169" t="s">
        <v>353</v>
      </c>
      <c r="P59" s="164" t="s">
        <v>353</v>
      </c>
      <c r="Q59" s="168" t="s">
        <v>353</v>
      </c>
      <c r="W59" s="259"/>
      <c r="X59" s="259"/>
      <c r="Y59" s="259"/>
      <c r="Z59" s="259"/>
    </row>
    <row r="60" spans="1:26" ht="12.75">
      <c r="A60" s="54" t="s">
        <v>193</v>
      </c>
      <c r="B60" s="169">
        <v>6</v>
      </c>
      <c r="C60" s="164">
        <v>-0.5</v>
      </c>
      <c r="D60" s="168">
        <f t="shared" si="12"/>
        <v>5.5</v>
      </c>
      <c r="E60" s="95" t="s">
        <v>145</v>
      </c>
      <c r="F60" s="441">
        <v>6</v>
      </c>
      <c r="G60" s="164">
        <v>0</v>
      </c>
      <c r="H60" s="163">
        <f t="shared" si="11"/>
        <v>6</v>
      </c>
      <c r="I60" s="85"/>
      <c r="J60" s="54" t="s">
        <v>303</v>
      </c>
      <c r="K60" s="169" t="s">
        <v>353</v>
      </c>
      <c r="L60" s="164" t="s">
        <v>353</v>
      </c>
      <c r="M60" s="163" t="s">
        <v>353</v>
      </c>
      <c r="N60" s="308" t="s">
        <v>306</v>
      </c>
      <c r="O60" s="446" t="s">
        <v>353</v>
      </c>
      <c r="P60" s="447" t="s">
        <v>353</v>
      </c>
      <c r="Q60" s="350" t="s">
        <v>353</v>
      </c>
      <c r="W60" s="259"/>
      <c r="X60" s="259"/>
      <c r="Y60" s="259"/>
      <c r="Z60" s="259"/>
    </row>
    <row r="61" spans="1:26" ht="12.75">
      <c r="A61" s="54" t="s">
        <v>208</v>
      </c>
      <c r="B61" s="169" t="s">
        <v>353</v>
      </c>
      <c r="C61" s="164" t="s">
        <v>353</v>
      </c>
      <c r="D61" s="168" t="s">
        <v>353</v>
      </c>
      <c r="E61" s="54" t="s">
        <v>478</v>
      </c>
      <c r="F61" s="169">
        <v>6</v>
      </c>
      <c r="G61" s="164">
        <v>0</v>
      </c>
      <c r="H61" s="163">
        <f t="shared" si="11"/>
        <v>6</v>
      </c>
      <c r="I61" s="85"/>
      <c r="J61" s="54" t="s">
        <v>303</v>
      </c>
      <c r="K61" s="169" t="s">
        <v>353</v>
      </c>
      <c r="L61" s="164" t="s">
        <v>353</v>
      </c>
      <c r="M61" s="163" t="s">
        <v>353</v>
      </c>
      <c r="N61" s="54" t="s">
        <v>303</v>
      </c>
      <c r="O61" s="169" t="s">
        <v>353</v>
      </c>
      <c r="P61" s="164" t="s">
        <v>353</v>
      </c>
      <c r="Q61" s="168" t="s">
        <v>353</v>
      </c>
      <c r="W61" s="259"/>
      <c r="X61" s="259"/>
      <c r="Y61" s="259"/>
      <c r="Z61" s="259"/>
    </row>
    <row r="62" spans="1:26" ht="12.75" customHeight="1" thickBot="1">
      <c r="A62" s="47" t="s">
        <v>409</v>
      </c>
      <c r="B62" s="171">
        <v>5.5</v>
      </c>
      <c r="C62" s="236">
        <v>0</v>
      </c>
      <c r="D62" s="168">
        <f t="shared" si="12"/>
        <v>5.5</v>
      </c>
      <c r="E62" s="47" t="s">
        <v>163</v>
      </c>
      <c r="F62" s="440">
        <v>5.5</v>
      </c>
      <c r="G62" s="236">
        <v>0</v>
      </c>
      <c r="H62" s="163">
        <f t="shared" si="11"/>
        <v>5.5</v>
      </c>
      <c r="I62" s="85"/>
      <c r="J62" s="47" t="s">
        <v>303</v>
      </c>
      <c r="K62" s="440" t="s">
        <v>353</v>
      </c>
      <c r="L62" s="236" t="s">
        <v>353</v>
      </c>
      <c r="M62" s="163" t="s">
        <v>353</v>
      </c>
      <c r="N62" s="47" t="s">
        <v>303</v>
      </c>
      <c r="O62" s="171" t="s">
        <v>353</v>
      </c>
      <c r="P62" s="236" t="s">
        <v>353</v>
      </c>
      <c r="Q62" s="168" t="s">
        <v>353</v>
      </c>
      <c r="W62" s="259"/>
      <c r="X62" s="259"/>
      <c r="Y62" s="259"/>
      <c r="Z62" s="259"/>
    </row>
    <row r="63" spans="1:26" ht="12.75" customHeight="1" thickBot="1">
      <c r="A63" s="44" t="s">
        <v>211</v>
      </c>
      <c r="B63" s="161">
        <v>-0.5</v>
      </c>
      <c r="C63" s="237">
        <v>0</v>
      </c>
      <c r="D63" s="343">
        <f t="shared" si="12"/>
        <v>-0.5</v>
      </c>
      <c r="E63" s="44" t="s">
        <v>165</v>
      </c>
      <c r="F63" s="430">
        <v>0</v>
      </c>
      <c r="G63" s="442">
        <v>0</v>
      </c>
      <c r="H63" s="172">
        <f t="shared" si="11"/>
        <v>0</v>
      </c>
      <c r="I63" s="85"/>
      <c r="J63" s="44" t="s">
        <v>485</v>
      </c>
      <c r="K63" s="161">
        <v>1</v>
      </c>
      <c r="L63" s="237">
        <v>0</v>
      </c>
      <c r="M63" s="172">
        <f>K63+L63</f>
        <v>1</v>
      </c>
      <c r="N63" s="44" t="s">
        <v>325</v>
      </c>
      <c r="O63" s="161">
        <v>1</v>
      </c>
      <c r="P63" s="237">
        <v>0</v>
      </c>
      <c r="Q63" s="172">
        <f t="shared" si="10"/>
        <v>1</v>
      </c>
      <c r="W63" s="259"/>
      <c r="X63" s="259"/>
      <c r="Y63" s="259"/>
      <c r="Z63" s="259"/>
    </row>
    <row r="64" spans="1:26" ht="12.75" customHeight="1" thickBot="1">
      <c r="A64" s="443" t="s">
        <v>84</v>
      </c>
      <c r="B64" s="444">
        <f>17.5/3</f>
        <v>5.833333333333333</v>
      </c>
      <c r="C64" s="445">
        <v>0</v>
      </c>
      <c r="D64" s="172">
        <f>C64</f>
        <v>0</v>
      </c>
      <c r="E64" s="443" t="s">
        <v>84</v>
      </c>
      <c r="F64" s="444">
        <f>17.5/3</f>
        <v>5.833333333333333</v>
      </c>
      <c r="G64" s="445">
        <v>0</v>
      </c>
      <c r="H64" s="172">
        <f>G64</f>
        <v>0</v>
      </c>
      <c r="I64" s="85"/>
      <c r="J64" s="443" t="s">
        <v>84</v>
      </c>
      <c r="K64" s="444">
        <f>16.5/3</f>
        <v>5.5</v>
      </c>
      <c r="L64" s="445">
        <v>0</v>
      </c>
      <c r="M64" s="172">
        <f>L64</f>
        <v>0</v>
      </c>
      <c r="N64" s="443" t="s">
        <v>84</v>
      </c>
      <c r="O64" s="444">
        <f>17/3</f>
        <v>5.666666666666667</v>
      </c>
      <c r="P64" s="445">
        <v>0</v>
      </c>
      <c r="Q64" s="172">
        <f>P64</f>
        <v>0</v>
      </c>
      <c r="W64" s="259"/>
      <c r="X64" s="259"/>
      <c r="Y64" s="259"/>
      <c r="Z64" s="259"/>
    </row>
    <row r="65" spans="1:26" ht="12.75">
      <c r="A65" s="63"/>
      <c r="B65" s="64"/>
      <c r="C65" s="64"/>
      <c r="D65" s="65"/>
      <c r="E65" s="63"/>
      <c r="F65" s="64"/>
      <c r="G65" s="64"/>
      <c r="H65" s="65"/>
      <c r="I65" s="85"/>
      <c r="J65" s="63"/>
      <c r="K65" s="64"/>
      <c r="L65" s="64"/>
      <c r="M65" s="65"/>
      <c r="N65" s="63"/>
      <c r="O65" s="64"/>
      <c r="P65" s="64"/>
      <c r="Q65" s="65"/>
      <c r="W65" s="259"/>
      <c r="X65" s="259"/>
      <c r="Y65" s="259"/>
      <c r="Z65" s="260"/>
    </row>
    <row r="66" spans="1:26" ht="13.5" customHeight="1">
      <c r="A66" s="67"/>
      <c r="B66" s="96">
        <f>B39+B40+B41+B42+B43+B44+B45+B46+B47+B48+B49+B63</f>
        <v>65</v>
      </c>
      <c r="C66" s="96">
        <f>C38+C39+C40+C41+C42+C43+C44+C45+C46+C47+C48+C49+C63+C64</f>
        <v>0.5</v>
      </c>
      <c r="D66" s="97">
        <f>B66+C66</f>
        <v>65.5</v>
      </c>
      <c r="E66" s="67"/>
      <c r="F66" s="102">
        <f>F39+F40+F41+F42+F43+F44+F45+F46+F47+F48+F49+F63</f>
        <v>67.5</v>
      </c>
      <c r="G66" s="102">
        <f>G38+G39+G40+G41+G42+G43+G44+G45+G46+G47+G48+G49+G63+G64</f>
        <v>6</v>
      </c>
      <c r="H66" s="103">
        <f>F66+G66</f>
        <v>73.5</v>
      </c>
      <c r="I66" s="85"/>
      <c r="J66" s="67"/>
      <c r="K66" s="98">
        <f>K39+K40+K41+K42+K43+K44+K45+K46+K47+K48+K49+K63</f>
        <v>62.5</v>
      </c>
      <c r="L66" s="98">
        <f>L38+L39+L40+L41+L42+L43+L44+L45+L46+L47+L48+L49+L63+L64</f>
        <v>-1</v>
      </c>
      <c r="M66" s="99">
        <f>K66+L66</f>
        <v>61.5</v>
      </c>
      <c r="N66" s="67"/>
      <c r="O66" s="251">
        <f>O39+O40+O41+O42+O43+O44+O45+O46+O47+O48+O49+O63</f>
        <v>66.5</v>
      </c>
      <c r="P66" s="251">
        <f>P38+P39+P40+P41+P42+P43+P44+P45+P46+P47+P48+P49+P63+P64</f>
        <v>16.5</v>
      </c>
      <c r="Q66" s="252">
        <f>O66+P66</f>
        <v>83</v>
      </c>
      <c r="W66" s="260"/>
      <c r="X66" s="261"/>
      <c r="Y66" s="261"/>
      <c r="Z66" s="261"/>
    </row>
    <row r="67" spans="1:26" ht="12.75" customHeight="1" thickBot="1">
      <c r="A67" s="73"/>
      <c r="B67" s="74"/>
      <c r="C67" s="74"/>
      <c r="D67" s="75"/>
      <c r="E67" s="73"/>
      <c r="F67" s="74"/>
      <c r="G67" s="74"/>
      <c r="H67" s="75"/>
      <c r="I67" s="85"/>
      <c r="J67" s="73"/>
      <c r="K67" s="74"/>
      <c r="L67" s="74"/>
      <c r="M67" s="75"/>
      <c r="N67" s="73"/>
      <c r="O67" s="74"/>
      <c r="P67" s="74"/>
      <c r="Q67" s="75"/>
      <c r="W67" s="260"/>
      <c r="X67" s="260"/>
      <c r="Y67" s="260"/>
      <c r="Z67" s="260"/>
    </row>
    <row r="68" spans="1:26" ht="18.75" thickBot="1">
      <c r="A68" s="104"/>
      <c r="B68" s="105"/>
      <c r="C68" s="105"/>
      <c r="D68" s="106">
        <v>0</v>
      </c>
      <c r="E68" s="114"/>
      <c r="F68" s="115"/>
      <c r="G68" s="115"/>
      <c r="H68" s="116">
        <v>2</v>
      </c>
      <c r="I68" s="110"/>
      <c r="J68" s="107"/>
      <c r="K68" s="108"/>
      <c r="L68" s="108"/>
      <c r="M68" s="109">
        <v>0</v>
      </c>
      <c r="N68" s="248"/>
      <c r="O68" s="249"/>
      <c r="P68" s="249"/>
      <c r="Q68" s="250">
        <v>4</v>
      </c>
      <c r="W68" s="262"/>
      <c r="X68" s="262"/>
      <c r="Y68" s="262"/>
      <c r="Z68" s="263"/>
    </row>
    <row r="69" spans="1:26" ht="6" customHeight="1" thickBot="1">
      <c r="A69" s="2"/>
      <c r="B69" s="2"/>
      <c r="C69" s="2"/>
      <c r="D69" s="2"/>
      <c r="E69" s="117"/>
      <c r="F69" s="118"/>
      <c r="G69" s="118"/>
      <c r="H69" s="118"/>
      <c r="I69" s="85"/>
      <c r="J69" s="118"/>
      <c r="K69" s="118"/>
      <c r="L69" s="118"/>
      <c r="M69" s="119"/>
      <c r="N69" s="2"/>
      <c r="O69" s="2"/>
      <c r="P69" s="2"/>
      <c r="Q69" s="2"/>
      <c r="V69" s="264"/>
      <c r="W69" s="264"/>
      <c r="X69" s="264"/>
      <c r="Y69" s="264"/>
      <c r="Z69" s="264"/>
    </row>
    <row r="70" spans="1:26" ht="15" thickBot="1">
      <c r="A70" s="2"/>
      <c r="B70" s="2"/>
      <c r="C70" s="2"/>
      <c r="D70" s="2"/>
      <c r="E70" s="701" t="s">
        <v>61</v>
      </c>
      <c r="F70" s="702"/>
      <c r="G70" s="702"/>
      <c r="H70" s="702"/>
      <c r="I70" s="702"/>
      <c r="J70" s="702"/>
      <c r="K70" s="702"/>
      <c r="L70" s="702"/>
      <c r="M70" s="703"/>
      <c r="N70" s="2"/>
      <c r="O70" s="2"/>
      <c r="P70" s="2"/>
      <c r="Q70" s="2"/>
      <c r="V70" s="264"/>
      <c r="W70" s="264"/>
      <c r="X70" s="264"/>
      <c r="Y70" s="264"/>
      <c r="Z70" s="264"/>
    </row>
    <row r="71" spans="1:22" ht="15" customHeight="1" thickBot="1">
      <c r="A71" s="2"/>
      <c r="B71" s="2"/>
      <c r="C71" s="2"/>
      <c r="D71" s="2"/>
      <c r="E71" s="769" t="s">
        <v>113</v>
      </c>
      <c r="F71" s="770"/>
      <c r="G71" s="770"/>
      <c r="H71" s="771"/>
      <c r="I71" s="254"/>
      <c r="J71" s="742" t="s">
        <v>67</v>
      </c>
      <c r="K71" s="743"/>
      <c r="L71" s="743"/>
      <c r="M71" s="744"/>
      <c r="V71" s="264"/>
    </row>
    <row r="72" spans="1:13" ht="13.5" thickBot="1">
      <c r="A72" s="2"/>
      <c r="B72" s="2"/>
      <c r="C72" s="2"/>
      <c r="D72" s="2"/>
      <c r="E72" s="123" t="s">
        <v>3</v>
      </c>
      <c r="F72" s="124" t="s">
        <v>65</v>
      </c>
      <c r="G72" s="125">
        <v>0</v>
      </c>
      <c r="H72" s="124" t="s">
        <v>11</v>
      </c>
      <c r="I72" s="143"/>
      <c r="J72" s="32" t="s">
        <v>3</v>
      </c>
      <c r="K72" s="33" t="s">
        <v>65</v>
      </c>
      <c r="L72" s="34">
        <v>2</v>
      </c>
      <c r="M72" s="33" t="s">
        <v>11</v>
      </c>
    </row>
    <row r="73" spans="1:13" ht="12.75">
      <c r="A73" s="2"/>
      <c r="B73" s="2"/>
      <c r="C73" s="2"/>
      <c r="D73" s="2"/>
      <c r="E73" s="36" t="s">
        <v>512</v>
      </c>
      <c r="F73" s="154">
        <v>6.5</v>
      </c>
      <c r="G73" s="231">
        <v>-2</v>
      </c>
      <c r="H73" s="153">
        <f>F73+G73</f>
        <v>4.5</v>
      </c>
      <c r="I73" s="143"/>
      <c r="J73" s="36" t="s">
        <v>257</v>
      </c>
      <c r="K73" s="426">
        <v>6</v>
      </c>
      <c r="L73" s="427">
        <v>-2</v>
      </c>
      <c r="M73" s="339">
        <f aca="true" t="shared" si="13" ref="M73:M83">K73+L73</f>
        <v>4</v>
      </c>
    </row>
    <row r="74" spans="1:13" ht="12.75">
      <c r="A74" s="2"/>
      <c r="B74" s="2"/>
      <c r="C74" s="2"/>
      <c r="D74" s="2"/>
      <c r="E74" s="40" t="s">
        <v>370</v>
      </c>
      <c r="F74" s="156">
        <v>6.5</v>
      </c>
      <c r="G74" s="232">
        <v>0</v>
      </c>
      <c r="H74" s="157">
        <f aca="true" t="shared" si="14" ref="H74:H97">F74+G74</f>
        <v>6.5</v>
      </c>
      <c r="I74" s="143"/>
      <c r="J74" s="40" t="s">
        <v>275</v>
      </c>
      <c r="K74" s="428">
        <v>6.5</v>
      </c>
      <c r="L74" s="429">
        <v>0</v>
      </c>
      <c r="M74" s="340">
        <f t="shared" si="13"/>
        <v>6.5</v>
      </c>
    </row>
    <row r="75" spans="1:13" ht="12.75">
      <c r="A75" s="2"/>
      <c r="B75" s="2"/>
      <c r="C75" s="2"/>
      <c r="D75" s="2"/>
      <c r="E75" s="40" t="s">
        <v>168</v>
      </c>
      <c r="F75" s="156">
        <v>5</v>
      </c>
      <c r="G75" s="232">
        <v>0</v>
      </c>
      <c r="H75" s="157">
        <f t="shared" si="14"/>
        <v>5</v>
      </c>
      <c r="I75" s="143"/>
      <c r="J75" s="40" t="s">
        <v>258</v>
      </c>
      <c r="K75" s="428">
        <v>6</v>
      </c>
      <c r="L75" s="429">
        <v>-0.5</v>
      </c>
      <c r="M75" s="340">
        <f t="shared" si="13"/>
        <v>5.5</v>
      </c>
    </row>
    <row r="76" spans="1:13" ht="12.75">
      <c r="A76" s="2"/>
      <c r="B76" s="2"/>
      <c r="C76" s="2"/>
      <c r="D76" s="2"/>
      <c r="E76" s="128" t="s">
        <v>185</v>
      </c>
      <c r="F76" s="460">
        <v>7</v>
      </c>
      <c r="G76" s="232">
        <v>3</v>
      </c>
      <c r="H76" s="461">
        <f t="shared" si="14"/>
        <v>10</v>
      </c>
      <c r="I76" s="143"/>
      <c r="J76" s="40" t="s">
        <v>276</v>
      </c>
      <c r="K76" s="428">
        <v>7</v>
      </c>
      <c r="L76" s="429">
        <v>1</v>
      </c>
      <c r="M76" s="340">
        <f t="shared" si="13"/>
        <v>8</v>
      </c>
    </row>
    <row r="77" spans="1:13" ht="12.75">
      <c r="A77" s="2"/>
      <c r="B77" s="2"/>
      <c r="C77" s="2"/>
      <c r="D77" s="2"/>
      <c r="E77" s="40" t="s">
        <v>170</v>
      </c>
      <c r="F77" s="156">
        <v>6</v>
      </c>
      <c r="G77" s="232">
        <v>0</v>
      </c>
      <c r="H77" s="157">
        <f t="shared" si="14"/>
        <v>6</v>
      </c>
      <c r="I77" s="143"/>
      <c r="J77" s="40" t="s">
        <v>509</v>
      </c>
      <c r="K77" s="428">
        <v>6</v>
      </c>
      <c r="L77" s="429">
        <v>0</v>
      </c>
      <c r="M77" s="340">
        <f t="shared" si="13"/>
        <v>6</v>
      </c>
    </row>
    <row r="78" spans="1:13" ht="12.75">
      <c r="A78" s="2"/>
      <c r="B78" s="2"/>
      <c r="C78" s="2"/>
      <c r="D78" s="2"/>
      <c r="E78" s="40" t="s">
        <v>181</v>
      </c>
      <c r="F78" s="156">
        <v>7.5</v>
      </c>
      <c r="G78" s="232">
        <v>4</v>
      </c>
      <c r="H78" s="157">
        <f t="shared" si="14"/>
        <v>11.5</v>
      </c>
      <c r="I78" s="143"/>
      <c r="J78" s="40" t="s">
        <v>262</v>
      </c>
      <c r="K78" s="428">
        <v>6.5</v>
      </c>
      <c r="L78" s="429">
        <v>1</v>
      </c>
      <c r="M78" s="340">
        <f t="shared" si="13"/>
        <v>7.5</v>
      </c>
    </row>
    <row r="79" spans="1:13" ht="12.75">
      <c r="A79" s="2"/>
      <c r="B79" s="2"/>
      <c r="C79" s="2"/>
      <c r="D79" s="2"/>
      <c r="E79" s="316" t="s">
        <v>428</v>
      </c>
      <c r="F79" s="448">
        <v>5.5</v>
      </c>
      <c r="G79" s="449">
        <v>0</v>
      </c>
      <c r="H79" s="349">
        <f t="shared" si="14"/>
        <v>5.5</v>
      </c>
      <c r="I79" s="143"/>
      <c r="J79" s="316" t="s">
        <v>271</v>
      </c>
      <c r="K79" s="452">
        <v>7</v>
      </c>
      <c r="L79" s="453">
        <v>2</v>
      </c>
      <c r="M79" s="345">
        <f t="shared" si="13"/>
        <v>9</v>
      </c>
    </row>
    <row r="80" spans="1:13" ht="12.75">
      <c r="A80" s="2"/>
      <c r="B80" s="2"/>
      <c r="C80" s="2"/>
      <c r="D80" s="2"/>
      <c r="E80" s="40" t="s">
        <v>171</v>
      </c>
      <c r="F80" s="156">
        <v>7</v>
      </c>
      <c r="G80" s="232">
        <v>3</v>
      </c>
      <c r="H80" s="157">
        <f t="shared" si="14"/>
        <v>10</v>
      </c>
      <c r="I80" s="143"/>
      <c r="J80" s="40" t="s">
        <v>430</v>
      </c>
      <c r="K80" s="428">
        <v>6</v>
      </c>
      <c r="L80" s="429">
        <v>0</v>
      </c>
      <c r="M80" s="340">
        <f t="shared" si="13"/>
        <v>6</v>
      </c>
    </row>
    <row r="81" spans="1:13" ht="12.75">
      <c r="A81" s="2"/>
      <c r="B81" s="2"/>
      <c r="C81" s="2"/>
      <c r="D81" s="2"/>
      <c r="E81" s="40" t="s">
        <v>174</v>
      </c>
      <c r="F81" s="156">
        <v>7.5</v>
      </c>
      <c r="G81" s="232">
        <v>6</v>
      </c>
      <c r="H81" s="157">
        <f t="shared" si="14"/>
        <v>13.5</v>
      </c>
      <c r="I81" s="143"/>
      <c r="J81" s="40" t="s">
        <v>267</v>
      </c>
      <c r="K81" s="428">
        <v>6</v>
      </c>
      <c r="L81" s="429">
        <v>-0.5</v>
      </c>
      <c r="M81" s="340">
        <f t="shared" si="13"/>
        <v>5.5</v>
      </c>
    </row>
    <row r="82" spans="1:13" ht="12.75">
      <c r="A82" s="2"/>
      <c r="B82" s="2"/>
      <c r="C82" s="2"/>
      <c r="D82" s="2"/>
      <c r="E82" s="40" t="s">
        <v>175</v>
      </c>
      <c r="F82" s="156">
        <v>6</v>
      </c>
      <c r="G82" s="232">
        <v>0</v>
      </c>
      <c r="H82" s="157">
        <f t="shared" si="14"/>
        <v>6</v>
      </c>
      <c r="I82" s="143"/>
      <c r="J82" s="40" t="s">
        <v>491</v>
      </c>
      <c r="K82" s="428">
        <v>5.5</v>
      </c>
      <c r="L82" s="429">
        <v>0</v>
      </c>
      <c r="M82" s="340">
        <f t="shared" si="13"/>
        <v>5.5</v>
      </c>
    </row>
    <row r="83" spans="1:13" ht="12.75" customHeight="1" thickBot="1">
      <c r="A83" s="2"/>
      <c r="B83" s="2"/>
      <c r="C83" s="2"/>
      <c r="D83" s="2"/>
      <c r="E83" s="44" t="s">
        <v>179</v>
      </c>
      <c r="F83" s="161">
        <v>7</v>
      </c>
      <c r="G83" s="233">
        <v>1</v>
      </c>
      <c r="H83" s="162">
        <f t="shared" si="14"/>
        <v>8</v>
      </c>
      <c r="I83" s="143"/>
      <c r="J83" s="44" t="s">
        <v>396</v>
      </c>
      <c r="K83" s="430">
        <v>5.5</v>
      </c>
      <c r="L83" s="431">
        <v>0</v>
      </c>
      <c r="M83" s="344">
        <f t="shared" si="13"/>
        <v>5.5</v>
      </c>
    </row>
    <row r="84" spans="1:13" ht="13.5" thickBot="1">
      <c r="A84" s="2"/>
      <c r="B84" s="2"/>
      <c r="C84" s="2"/>
      <c r="D84" s="2"/>
      <c r="E84" s="47"/>
      <c r="F84" s="432"/>
      <c r="G84" s="234"/>
      <c r="H84" s="163"/>
      <c r="I84" s="143"/>
      <c r="J84" s="47"/>
      <c r="K84" s="432"/>
      <c r="L84" s="234"/>
      <c r="M84" s="163"/>
    </row>
    <row r="85" spans="1:13" ht="12.75">
      <c r="A85" s="2"/>
      <c r="B85" s="2"/>
      <c r="C85" s="2"/>
      <c r="D85" s="2"/>
      <c r="E85" s="51" t="s">
        <v>486</v>
      </c>
      <c r="F85" s="167">
        <v>7</v>
      </c>
      <c r="G85" s="235">
        <v>-2</v>
      </c>
      <c r="H85" s="166">
        <f t="shared" si="14"/>
        <v>5</v>
      </c>
      <c r="I85" s="143"/>
      <c r="J85" s="51" t="s">
        <v>268</v>
      </c>
      <c r="K85" s="433">
        <v>6</v>
      </c>
      <c r="L85" s="434">
        <v>-3</v>
      </c>
      <c r="M85" s="342">
        <f aca="true" t="shared" si="15" ref="M85:M97">K85+L85</f>
        <v>3</v>
      </c>
    </row>
    <row r="86" spans="1:13" ht="12.75">
      <c r="A86" s="2"/>
      <c r="B86" s="2"/>
      <c r="C86" s="2"/>
      <c r="D86" s="2"/>
      <c r="E86" s="54" t="s">
        <v>176</v>
      </c>
      <c r="F86" s="169">
        <v>6.5</v>
      </c>
      <c r="G86" s="164">
        <v>-0.5</v>
      </c>
      <c r="H86" s="168">
        <f t="shared" si="14"/>
        <v>6</v>
      </c>
      <c r="I86" s="143"/>
      <c r="J86" s="54" t="s">
        <v>269</v>
      </c>
      <c r="K86" s="435">
        <v>5</v>
      </c>
      <c r="L86" s="436">
        <v>0</v>
      </c>
      <c r="M86" s="163">
        <f t="shared" si="15"/>
        <v>5</v>
      </c>
    </row>
    <row r="87" spans="1:13" ht="12.75">
      <c r="A87" s="2"/>
      <c r="B87" s="2"/>
      <c r="C87" s="2"/>
      <c r="D87" s="2"/>
      <c r="E87" s="54" t="s">
        <v>180</v>
      </c>
      <c r="F87" s="169">
        <v>6.5</v>
      </c>
      <c r="G87" s="164">
        <v>1</v>
      </c>
      <c r="H87" s="168">
        <f t="shared" si="14"/>
        <v>7.5</v>
      </c>
      <c r="I87" s="143"/>
      <c r="J87" s="54" t="s">
        <v>406</v>
      </c>
      <c r="K87" s="435" t="s">
        <v>354</v>
      </c>
      <c r="L87" s="436" t="s">
        <v>354</v>
      </c>
      <c r="M87" s="163" t="s">
        <v>354</v>
      </c>
    </row>
    <row r="88" spans="1:13" ht="12.75">
      <c r="A88" s="2"/>
      <c r="B88" s="2"/>
      <c r="C88" s="2"/>
      <c r="D88" s="2"/>
      <c r="E88" s="54" t="s">
        <v>178</v>
      </c>
      <c r="F88" s="169" t="s">
        <v>353</v>
      </c>
      <c r="G88" s="164" t="s">
        <v>353</v>
      </c>
      <c r="H88" s="168" t="s">
        <v>353</v>
      </c>
      <c r="I88" s="143"/>
      <c r="J88" s="54" t="s">
        <v>265</v>
      </c>
      <c r="K88" s="435">
        <v>5.5</v>
      </c>
      <c r="L88" s="436">
        <v>0</v>
      </c>
      <c r="M88" s="163">
        <f t="shared" si="15"/>
        <v>5.5</v>
      </c>
    </row>
    <row r="89" spans="1:13" ht="12.75">
      <c r="A89" s="2"/>
      <c r="B89" s="2"/>
      <c r="C89" s="2"/>
      <c r="D89" s="2"/>
      <c r="E89" s="308" t="s">
        <v>492</v>
      </c>
      <c r="F89" s="446" t="s">
        <v>353</v>
      </c>
      <c r="G89" s="447" t="s">
        <v>353</v>
      </c>
      <c r="H89" s="350" t="s">
        <v>353</v>
      </c>
      <c r="I89" s="143"/>
      <c r="J89" s="308" t="s">
        <v>274</v>
      </c>
      <c r="K89" s="450" t="s">
        <v>353</v>
      </c>
      <c r="L89" s="451" t="s">
        <v>353</v>
      </c>
      <c r="M89" s="346" t="s">
        <v>353</v>
      </c>
    </row>
    <row r="90" spans="1:13" ht="12.75">
      <c r="A90" s="2"/>
      <c r="B90" s="2"/>
      <c r="C90" s="2"/>
      <c r="D90" s="2"/>
      <c r="E90" s="54" t="s">
        <v>173</v>
      </c>
      <c r="F90" s="169">
        <v>5</v>
      </c>
      <c r="G90" s="164">
        <v>0</v>
      </c>
      <c r="H90" s="168">
        <f t="shared" si="14"/>
        <v>5</v>
      </c>
      <c r="I90" s="143"/>
      <c r="J90" s="54" t="s">
        <v>510</v>
      </c>
      <c r="K90" s="435">
        <v>6</v>
      </c>
      <c r="L90" s="436">
        <v>-0.5</v>
      </c>
      <c r="M90" s="163">
        <f t="shared" si="15"/>
        <v>5.5</v>
      </c>
    </row>
    <row r="91" spans="1:13" ht="12.75">
      <c r="A91" s="2"/>
      <c r="B91" s="2"/>
      <c r="C91" s="2"/>
      <c r="D91" s="2"/>
      <c r="E91" s="54" t="s">
        <v>183</v>
      </c>
      <c r="F91" s="169">
        <v>6.5</v>
      </c>
      <c r="G91" s="164">
        <v>0</v>
      </c>
      <c r="H91" s="168">
        <f t="shared" si="14"/>
        <v>6.5</v>
      </c>
      <c r="I91" s="143"/>
      <c r="J91" s="54" t="s">
        <v>263</v>
      </c>
      <c r="K91" s="435">
        <v>5.5</v>
      </c>
      <c r="L91" s="436">
        <v>0</v>
      </c>
      <c r="M91" s="163">
        <f t="shared" si="15"/>
        <v>5.5</v>
      </c>
    </row>
    <row r="92" spans="1:13" ht="12.75">
      <c r="A92" s="2"/>
      <c r="B92" s="2"/>
      <c r="C92" s="2"/>
      <c r="D92" s="2"/>
      <c r="E92" s="54" t="s">
        <v>182</v>
      </c>
      <c r="F92" s="169">
        <v>6</v>
      </c>
      <c r="G92" s="164">
        <v>0</v>
      </c>
      <c r="H92" s="168">
        <f t="shared" si="14"/>
        <v>6</v>
      </c>
      <c r="I92" s="143"/>
      <c r="J92" s="54" t="s">
        <v>264</v>
      </c>
      <c r="K92" s="435" t="s">
        <v>353</v>
      </c>
      <c r="L92" s="436" t="s">
        <v>353</v>
      </c>
      <c r="M92" s="163" t="s">
        <v>353</v>
      </c>
    </row>
    <row r="93" spans="1:13" ht="12.75">
      <c r="A93" s="2"/>
      <c r="B93" s="2"/>
      <c r="C93" s="2"/>
      <c r="D93" s="2"/>
      <c r="E93" s="54" t="s">
        <v>454</v>
      </c>
      <c r="F93" s="169" t="s">
        <v>353</v>
      </c>
      <c r="G93" s="164" t="s">
        <v>353</v>
      </c>
      <c r="H93" s="168" t="s">
        <v>353</v>
      </c>
      <c r="I93" s="143"/>
      <c r="J93" s="54" t="s">
        <v>273</v>
      </c>
      <c r="K93" s="435">
        <v>5.5</v>
      </c>
      <c r="L93" s="436">
        <v>0</v>
      </c>
      <c r="M93" s="163">
        <f t="shared" si="15"/>
        <v>5.5</v>
      </c>
    </row>
    <row r="94" spans="1:13" ht="12.75">
      <c r="A94" s="143"/>
      <c r="B94" s="143"/>
      <c r="C94" s="143"/>
      <c r="D94" s="143"/>
      <c r="E94" s="54" t="s">
        <v>365</v>
      </c>
      <c r="F94" s="169">
        <v>5.5</v>
      </c>
      <c r="G94" s="164">
        <v>-0.5</v>
      </c>
      <c r="H94" s="168">
        <f t="shared" si="14"/>
        <v>5</v>
      </c>
      <c r="I94" s="143"/>
      <c r="J94" s="54" t="s">
        <v>259</v>
      </c>
      <c r="K94" s="435">
        <v>5.5</v>
      </c>
      <c r="L94" s="436">
        <v>0</v>
      </c>
      <c r="M94" s="163">
        <f t="shared" si="15"/>
        <v>5.5</v>
      </c>
    </row>
    <row r="95" spans="1:13" ht="12.75">
      <c r="A95" s="143"/>
      <c r="B95" s="143"/>
      <c r="C95" s="143"/>
      <c r="D95" s="143"/>
      <c r="E95" s="54" t="s">
        <v>188</v>
      </c>
      <c r="F95" s="169">
        <v>6</v>
      </c>
      <c r="G95" s="164">
        <v>0</v>
      </c>
      <c r="H95" s="168">
        <f t="shared" si="14"/>
        <v>6</v>
      </c>
      <c r="I95" s="143"/>
      <c r="J95" s="54" t="s">
        <v>277</v>
      </c>
      <c r="K95" s="435">
        <v>6.5</v>
      </c>
      <c r="L95" s="436">
        <v>0</v>
      </c>
      <c r="M95" s="163">
        <f t="shared" si="15"/>
        <v>6.5</v>
      </c>
    </row>
    <row r="96" spans="1:13" ht="12.75" customHeight="1" thickBot="1">
      <c r="A96" s="142"/>
      <c r="B96" s="142"/>
      <c r="C96" s="142"/>
      <c r="D96" s="142"/>
      <c r="E96" s="47" t="s">
        <v>186</v>
      </c>
      <c r="F96" s="171">
        <v>5</v>
      </c>
      <c r="G96" s="236">
        <v>0</v>
      </c>
      <c r="H96" s="168">
        <f t="shared" si="14"/>
        <v>5</v>
      </c>
      <c r="I96" s="142"/>
      <c r="J96" s="47" t="s">
        <v>432</v>
      </c>
      <c r="K96" s="437">
        <v>5</v>
      </c>
      <c r="L96" s="438">
        <v>0</v>
      </c>
      <c r="M96" s="163">
        <f t="shared" si="15"/>
        <v>5</v>
      </c>
    </row>
    <row r="97" spans="1:13" ht="12.75" customHeight="1" thickBot="1">
      <c r="A97" s="265"/>
      <c r="B97" s="265"/>
      <c r="C97" s="265"/>
      <c r="D97" s="265"/>
      <c r="E97" s="44" t="s">
        <v>189</v>
      </c>
      <c r="F97" s="161">
        <v>2</v>
      </c>
      <c r="G97" s="237">
        <v>0</v>
      </c>
      <c r="H97" s="343">
        <f t="shared" si="14"/>
        <v>2</v>
      </c>
      <c r="I97" s="275"/>
      <c r="J97" s="44" t="s">
        <v>280</v>
      </c>
      <c r="K97" s="430">
        <v>-1</v>
      </c>
      <c r="L97" s="439">
        <v>0</v>
      </c>
      <c r="M97" s="172">
        <f t="shared" si="15"/>
        <v>-1</v>
      </c>
    </row>
    <row r="98" spans="1:13" ht="12.75" customHeight="1" thickBot="1">
      <c r="A98" s="265"/>
      <c r="B98" s="265"/>
      <c r="C98" s="265"/>
      <c r="D98" s="265"/>
      <c r="E98" s="443" t="s">
        <v>84</v>
      </c>
      <c r="F98" s="444">
        <f>18.5/3</f>
        <v>6.166666666666667</v>
      </c>
      <c r="G98" s="445">
        <v>0</v>
      </c>
      <c r="H98" s="172">
        <f>G98</f>
        <v>0</v>
      </c>
      <c r="I98" s="275"/>
      <c r="J98" s="443" t="s">
        <v>84</v>
      </c>
      <c r="K98" s="444">
        <f>19.5/3</f>
        <v>6.5</v>
      </c>
      <c r="L98" s="445">
        <v>1</v>
      </c>
      <c r="M98" s="172">
        <f>L98</f>
        <v>1</v>
      </c>
    </row>
    <row r="99" spans="1:13" ht="12.75">
      <c r="A99" s="270"/>
      <c r="B99" s="270"/>
      <c r="C99" s="270"/>
      <c r="D99" s="266"/>
      <c r="E99" s="63"/>
      <c r="F99" s="64"/>
      <c r="G99" s="64"/>
      <c r="H99" s="131"/>
      <c r="I99" s="275"/>
      <c r="J99" s="63"/>
      <c r="K99" s="64"/>
      <c r="L99" s="64"/>
      <c r="M99" s="65"/>
    </row>
    <row r="100" spans="1:13" ht="13.5" customHeight="1">
      <c r="A100" s="271"/>
      <c r="B100" s="271"/>
      <c r="C100" s="271"/>
      <c r="D100" s="267"/>
      <c r="E100" s="67"/>
      <c r="F100" s="134">
        <f>F73+F74+F75+F76+F77+F78+F79+F80+F81+F82+F83+F97</f>
        <v>73.5</v>
      </c>
      <c r="G100" s="134">
        <f>G72+G73+G74+G75+G76+G77+G78+G79+G80+G81+G82+G83+G97+G98</f>
        <v>15</v>
      </c>
      <c r="H100" s="135">
        <f>F100+G100</f>
        <v>88.5</v>
      </c>
      <c r="I100" s="276"/>
      <c r="J100" s="67"/>
      <c r="K100" s="70">
        <f>K73+K74+K75+K76+K77+K78+K79+K80+K81+K82+K83+K97</f>
        <v>67</v>
      </c>
      <c r="L100" s="70">
        <f>L72+L73+L74+L75+L76+L77+L78+L79+L80+L81+L82+L83+L97+L98</f>
        <v>4</v>
      </c>
      <c r="M100" s="71">
        <f>K100+L100</f>
        <v>71</v>
      </c>
    </row>
    <row r="101" spans="1:13" ht="12.75" customHeight="1" thickBot="1">
      <c r="A101" s="269"/>
      <c r="B101" s="269"/>
      <c r="C101" s="269"/>
      <c r="D101" s="268"/>
      <c r="E101" s="73"/>
      <c r="F101" s="74"/>
      <c r="G101" s="74"/>
      <c r="H101" s="75"/>
      <c r="I101" s="155"/>
      <c r="J101" s="73"/>
      <c r="K101" s="74"/>
      <c r="L101" s="74"/>
      <c r="M101" s="75"/>
    </row>
    <row r="102" spans="1:13" ht="18.75" thickBot="1">
      <c r="A102" s="269"/>
      <c r="B102" s="269"/>
      <c r="C102" s="269"/>
      <c r="D102" s="268"/>
      <c r="E102" s="139"/>
      <c r="F102" s="140"/>
      <c r="G102" s="140"/>
      <c r="H102" s="141">
        <v>5</v>
      </c>
      <c r="I102" s="277"/>
      <c r="J102" s="80"/>
      <c r="K102" s="81"/>
      <c r="L102" s="81"/>
      <c r="M102" s="82">
        <v>2</v>
      </c>
    </row>
    <row r="103" spans="1:13" s="2" customFormat="1" ht="12.75">
      <c r="A103" s="269"/>
      <c r="B103" s="269"/>
      <c r="C103" s="269"/>
      <c r="D103" s="268"/>
      <c r="E103" s="269"/>
      <c r="F103" s="269"/>
      <c r="G103" s="269"/>
      <c r="H103" s="155"/>
      <c r="I103" s="155"/>
      <c r="J103" s="269"/>
      <c r="K103" s="269"/>
      <c r="L103" s="269"/>
      <c r="M103" s="268"/>
    </row>
    <row r="104" spans="1:22" s="2" customFormat="1" ht="14.25">
      <c r="A104" s="269"/>
      <c r="B104" s="269"/>
      <c r="C104" s="269"/>
      <c r="D104" s="268"/>
      <c r="E104" s="269"/>
      <c r="F104" s="269"/>
      <c r="G104" s="269"/>
      <c r="H104" s="155"/>
      <c r="I104" s="155"/>
      <c r="J104" s="269"/>
      <c r="K104" s="269"/>
      <c r="L104" s="269"/>
      <c r="M104" s="268"/>
      <c r="V104" s="142"/>
    </row>
    <row r="105" spans="1:22" s="2" customFormat="1" ht="12.75">
      <c r="A105" s="269"/>
      <c r="B105" s="269"/>
      <c r="C105" s="269"/>
      <c r="D105" s="268"/>
      <c r="E105" s="269"/>
      <c r="F105" s="269"/>
      <c r="G105" s="269"/>
      <c r="H105" s="155"/>
      <c r="I105" s="155"/>
      <c r="J105" s="269"/>
      <c r="K105" s="269"/>
      <c r="L105" s="269"/>
      <c r="M105" s="268"/>
      <c r="V105" s="265"/>
    </row>
    <row r="106" spans="1:22" s="2" customFormat="1" ht="12.75">
      <c r="A106" s="269"/>
      <c r="B106" s="269"/>
      <c r="C106" s="269"/>
      <c r="D106" s="268"/>
      <c r="E106" s="269"/>
      <c r="F106" s="269"/>
      <c r="G106" s="269"/>
      <c r="H106" s="155"/>
      <c r="I106" s="155"/>
      <c r="J106" s="269"/>
      <c r="K106" s="269"/>
      <c r="L106" s="269"/>
      <c r="M106" s="268"/>
      <c r="V106" s="266"/>
    </row>
    <row r="107" spans="1:22" s="2" customFormat="1" ht="12.75">
      <c r="A107" s="269"/>
      <c r="B107" s="269"/>
      <c r="C107" s="269"/>
      <c r="D107" s="268"/>
      <c r="E107" s="269"/>
      <c r="F107" s="269"/>
      <c r="G107" s="269"/>
      <c r="H107" s="155"/>
      <c r="I107" s="155"/>
      <c r="J107" s="269"/>
      <c r="K107" s="269"/>
      <c r="L107" s="269"/>
      <c r="M107" s="268"/>
      <c r="V107" s="267"/>
    </row>
    <row r="108" spans="1:22" s="2" customFormat="1" ht="12.75">
      <c r="A108" s="269"/>
      <c r="B108" s="269"/>
      <c r="C108" s="269"/>
      <c r="D108" s="268"/>
      <c r="E108" s="269"/>
      <c r="F108" s="269"/>
      <c r="G108" s="269"/>
      <c r="H108" s="155"/>
      <c r="I108" s="155"/>
      <c r="J108" s="269"/>
      <c r="K108" s="269"/>
      <c r="L108" s="269"/>
      <c r="M108" s="268"/>
      <c r="V108" s="268"/>
    </row>
    <row r="109" spans="1:22" s="2" customFormat="1" ht="12.75">
      <c r="A109" s="269"/>
      <c r="B109" s="269"/>
      <c r="C109" s="269"/>
      <c r="D109" s="268"/>
      <c r="E109" s="269"/>
      <c r="F109" s="269"/>
      <c r="G109" s="269"/>
      <c r="H109" s="155"/>
      <c r="I109" s="155"/>
      <c r="J109" s="269"/>
      <c r="K109" s="269"/>
      <c r="L109" s="269"/>
      <c r="M109" s="268"/>
      <c r="V109" s="268"/>
    </row>
    <row r="110" spans="1:25" s="2" customFormat="1" ht="12.75">
      <c r="A110" s="269"/>
      <c r="B110" s="269"/>
      <c r="C110" s="269"/>
      <c r="D110" s="268"/>
      <c r="E110" s="269"/>
      <c r="F110" s="269"/>
      <c r="G110" s="269"/>
      <c r="H110" s="155"/>
      <c r="I110" s="155"/>
      <c r="J110" s="269"/>
      <c r="K110" s="269"/>
      <c r="L110" s="269"/>
      <c r="M110" s="268"/>
      <c r="V110" s="268"/>
      <c r="W110" s="143"/>
      <c r="X110" s="269"/>
      <c r="Y110" s="155"/>
    </row>
    <row r="111" spans="1:25" s="2" customFormat="1" ht="12.75">
      <c r="A111" s="269"/>
      <c r="B111" s="269"/>
      <c r="C111" s="269"/>
      <c r="D111" s="268"/>
      <c r="E111" s="269"/>
      <c r="F111" s="269"/>
      <c r="G111" s="269"/>
      <c r="H111" s="155"/>
      <c r="I111" s="155"/>
      <c r="J111" s="269"/>
      <c r="K111" s="269"/>
      <c r="L111" s="269"/>
      <c r="M111" s="268"/>
      <c r="V111" s="268"/>
      <c r="W111" s="143"/>
      <c r="X111" s="269"/>
      <c r="Y111" s="155"/>
    </row>
    <row r="112" spans="1:25" s="2" customFormat="1" ht="12.75">
      <c r="A112" s="173"/>
      <c r="B112" s="173"/>
      <c r="C112" s="173"/>
      <c r="D112" s="272"/>
      <c r="E112" s="273"/>
      <c r="F112" s="273"/>
      <c r="G112" s="273"/>
      <c r="H112" s="173"/>
      <c r="I112" s="173"/>
      <c r="J112" s="173"/>
      <c r="K112" s="173"/>
      <c r="L112" s="173"/>
      <c r="M112" s="272"/>
      <c r="V112" s="268"/>
      <c r="W112" s="143"/>
      <c r="X112" s="269"/>
      <c r="Y112" s="155"/>
    </row>
    <row r="113" spans="1:25" s="2" customFormat="1" ht="12.75">
      <c r="A113" s="274"/>
      <c r="B113" s="274"/>
      <c r="C113" s="274"/>
      <c r="D113" s="272"/>
      <c r="E113" s="273"/>
      <c r="F113" s="273"/>
      <c r="G113" s="273"/>
      <c r="H113" s="173"/>
      <c r="I113" s="173"/>
      <c r="J113" s="273"/>
      <c r="K113" s="273"/>
      <c r="L113" s="273"/>
      <c r="M113" s="272"/>
      <c r="V113" s="268"/>
      <c r="W113" s="143"/>
      <c r="X113" s="269"/>
      <c r="Y113" s="155"/>
    </row>
    <row r="114" spans="1:25" s="2" customFormat="1" ht="12.75">
      <c r="A114" s="273"/>
      <c r="B114" s="273"/>
      <c r="C114" s="273"/>
      <c r="D114" s="272"/>
      <c r="E114" s="273"/>
      <c r="F114" s="273"/>
      <c r="G114" s="273"/>
      <c r="H114" s="173"/>
      <c r="I114" s="173"/>
      <c r="J114" s="273"/>
      <c r="K114" s="273"/>
      <c r="L114" s="273"/>
      <c r="M114" s="272"/>
      <c r="V114" s="268"/>
      <c r="W114" s="143"/>
      <c r="X114" s="269"/>
      <c r="Y114" s="155"/>
    </row>
    <row r="115" spans="1:25" s="2" customFormat="1" ht="12.75">
      <c r="A115" s="273"/>
      <c r="B115" s="273"/>
      <c r="C115" s="273"/>
      <c r="D115" s="173"/>
      <c r="E115" s="273"/>
      <c r="F115" s="273"/>
      <c r="G115" s="273"/>
      <c r="H115" s="173"/>
      <c r="I115" s="173"/>
      <c r="J115" s="273"/>
      <c r="K115" s="273"/>
      <c r="L115" s="273"/>
      <c r="M115" s="272"/>
      <c r="V115" s="268"/>
      <c r="W115" s="143"/>
      <c r="X115" s="269"/>
      <c r="Y115" s="155"/>
    </row>
    <row r="116" spans="1:25" s="2" customFormat="1" ht="12.75">
      <c r="A116" s="269"/>
      <c r="B116" s="269"/>
      <c r="C116" s="269"/>
      <c r="D116" s="155"/>
      <c r="E116" s="273"/>
      <c r="F116" s="273"/>
      <c r="G116" s="273"/>
      <c r="H116" s="173"/>
      <c r="I116" s="173"/>
      <c r="J116" s="273"/>
      <c r="K116" s="273"/>
      <c r="L116" s="273"/>
      <c r="M116" s="272"/>
      <c r="V116" s="268"/>
      <c r="W116" s="143"/>
      <c r="X116" s="269"/>
      <c r="Y116" s="155"/>
    </row>
    <row r="117" spans="1:25" s="2" customFormat="1" ht="12.75">
      <c r="A117" s="273"/>
      <c r="B117" s="273"/>
      <c r="C117" s="273"/>
      <c r="D117" s="173"/>
      <c r="E117" s="273"/>
      <c r="F117" s="273"/>
      <c r="G117" s="273"/>
      <c r="H117" s="173"/>
      <c r="I117" s="173"/>
      <c r="J117" s="273"/>
      <c r="K117" s="273"/>
      <c r="L117" s="273"/>
      <c r="M117" s="173"/>
      <c r="V117" s="268"/>
      <c r="W117" s="143"/>
      <c r="X117" s="269"/>
      <c r="Y117" s="155"/>
    </row>
    <row r="118" spans="1:25" s="2" customFormat="1" ht="12.75">
      <c r="A118" s="273"/>
      <c r="B118" s="273"/>
      <c r="C118" s="273"/>
      <c r="D118" s="173"/>
      <c r="E118" s="273"/>
      <c r="F118" s="273"/>
      <c r="G118" s="273"/>
      <c r="H118" s="173"/>
      <c r="I118" s="173"/>
      <c r="J118" s="273"/>
      <c r="K118" s="273"/>
      <c r="L118" s="273"/>
      <c r="M118" s="173"/>
      <c r="V118" s="268"/>
      <c r="W118" s="143"/>
      <c r="X118" s="269"/>
      <c r="Y118" s="155"/>
    </row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4">
    <mergeCell ref="E3:H3"/>
    <mergeCell ref="N3:Q3"/>
    <mergeCell ref="J37:M37"/>
    <mergeCell ref="E70:M70"/>
    <mergeCell ref="A1:Q1"/>
    <mergeCell ref="A2:Q2"/>
    <mergeCell ref="A3:D3"/>
    <mergeCell ref="E37:H37"/>
    <mergeCell ref="E71:H71"/>
    <mergeCell ref="N37:Q37"/>
    <mergeCell ref="A37:D37"/>
    <mergeCell ref="J3:M3"/>
    <mergeCell ref="A36:Q36"/>
    <mergeCell ref="J71:M7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14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19.7109375" style="3" customWidth="1"/>
    <col min="2" max="3" width="5.7109375" style="3" customWidth="1"/>
    <col min="4" max="4" width="6.7109375" style="3" customWidth="1"/>
    <col min="5" max="5" width="19.7109375" style="3" customWidth="1"/>
    <col min="6" max="7" width="5.7109375" style="3" customWidth="1"/>
    <col min="8" max="8" width="6.7109375" style="3" customWidth="1"/>
    <col min="9" max="9" width="1.28515625" style="3" customWidth="1"/>
    <col min="10" max="10" width="19.7109375" style="3" customWidth="1"/>
    <col min="11" max="12" width="5.7109375" style="3" customWidth="1"/>
    <col min="13" max="13" width="6.7109375" style="3" customWidth="1"/>
    <col min="14" max="14" width="19.7109375" style="3" customWidth="1"/>
    <col min="15" max="16" width="5.7109375" style="3" customWidth="1"/>
    <col min="17" max="17" width="6.7109375" style="3" customWidth="1"/>
    <col min="18" max="58" width="9.140625" style="2" customWidth="1"/>
    <col min="59" max="16384" width="9.140625" style="3" customWidth="1"/>
  </cols>
  <sheetData>
    <row r="1" spans="1:62" ht="15" thickBot="1">
      <c r="A1" s="772" t="s">
        <v>99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73"/>
      <c r="R1" s="254"/>
      <c r="AL1" s="142"/>
      <c r="AM1" s="143"/>
      <c r="BG1" s="2"/>
      <c r="BH1" s="2"/>
      <c r="BI1" s="2"/>
      <c r="BJ1" s="2"/>
    </row>
    <row r="2" spans="1:62" ht="15" thickBot="1">
      <c r="A2" s="701" t="s">
        <v>12</v>
      </c>
      <c r="B2" s="702"/>
      <c r="C2" s="702"/>
      <c r="D2" s="702"/>
      <c r="E2" s="702"/>
      <c r="F2" s="702"/>
      <c r="G2" s="702"/>
      <c r="H2" s="703"/>
      <c r="I2" s="144"/>
      <c r="J2" s="701" t="s">
        <v>13</v>
      </c>
      <c r="K2" s="702"/>
      <c r="L2" s="702"/>
      <c r="M2" s="702"/>
      <c r="N2" s="702"/>
      <c r="O2" s="702"/>
      <c r="P2" s="702"/>
      <c r="Q2" s="703"/>
      <c r="R2" s="143"/>
      <c r="AL2" s="142"/>
      <c r="AM2" s="143"/>
      <c r="BG2" s="2"/>
      <c r="BH2" s="2"/>
      <c r="BI2" s="2"/>
      <c r="BJ2" s="2"/>
    </row>
    <row r="3" spans="1:62" s="149" customFormat="1" ht="15" customHeight="1" thickBot="1">
      <c r="A3" s="778" t="s">
        <v>85</v>
      </c>
      <c r="B3" s="779"/>
      <c r="C3" s="780"/>
      <c r="D3" s="781"/>
      <c r="E3" s="782" t="s">
        <v>352</v>
      </c>
      <c r="F3" s="782"/>
      <c r="G3" s="782"/>
      <c r="H3" s="783"/>
      <c r="I3" s="145"/>
      <c r="J3" s="693" t="s">
        <v>108</v>
      </c>
      <c r="K3" s="741"/>
      <c r="L3" s="741"/>
      <c r="M3" s="694"/>
      <c r="N3" s="704" t="s">
        <v>67</v>
      </c>
      <c r="O3" s="784"/>
      <c r="P3" s="784"/>
      <c r="Q3" s="705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  <c r="AM3" s="148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</row>
    <row r="4" spans="1:62" s="149" customFormat="1" ht="13.5" thickBot="1">
      <c r="A4" s="627" t="s">
        <v>3</v>
      </c>
      <c r="B4" s="628" t="s">
        <v>65</v>
      </c>
      <c r="C4" s="629">
        <v>0</v>
      </c>
      <c r="D4" s="630" t="s">
        <v>11</v>
      </c>
      <c r="E4" s="490" t="s">
        <v>3</v>
      </c>
      <c r="F4" s="491" t="s">
        <v>65</v>
      </c>
      <c r="G4" s="492">
        <v>0</v>
      </c>
      <c r="H4" s="491" t="s">
        <v>11</v>
      </c>
      <c r="I4" s="150"/>
      <c r="J4" s="120" t="s">
        <v>3</v>
      </c>
      <c r="K4" s="121" t="s">
        <v>65</v>
      </c>
      <c r="L4" s="122">
        <v>1</v>
      </c>
      <c r="M4" s="121" t="s">
        <v>11</v>
      </c>
      <c r="N4" s="513" t="s">
        <v>3</v>
      </c>
      <c r="O4" s="514" t="s">
        <v>65</v>
      </c>
      <c r="P4" s="515">
        <v>0</v>
      </c>
      <c r="Q4" s="514" t="s">
        <v>11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51"/>
      <c r="AM4" s="148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</row>
    <row r="5" spans="1:62" ht="12.75">
      <c r="A5" s="36" t="s">
        <v>200</v>
      </c>
      <c r="B5" s="152">
        <v>6</v>
      </c>
      <c r="C5" s="231">
        <v>-2</v>
      </c>
      <c r="D5" s="153">
        <f aca="true" t="shared" si="0" ref="D5:D15">B5+C5</f>
        <v>4</v>
      </c>
      <c r="E5" s="36" t="s">
        <v>254</v>
      </c>
      <c r="F5" s="154">
        <v>7</v>
      </c>
      <c r="G5" s="231">
        <v>-1</v>
      </c>
      <c r="H5" s="153">
        <f aca="true" t="shared" si="1" ref="H5:H15">F5+G5</f>
        <v>6</v>
      </c>
      <c r="I5" s="35"/>
      <c r="J5" s="36" t="s">
        <v>390</v>
      </c>
      <c r="K5" s="154">
        <v>6.5</v>
      </c>
      <c r="L5" s="231">
        <v>-3</v>
      </c>
      <c r="M5" s="153">
        <f aca="true" t="shared" si="2" ref="M5:M15">K5+L5</f>
        <v>3.5</v>
      </c>
      <c r="N5" s="36" t="s">
        <v>257</v>
      </c>
      <c r="O5" s="426">
        <v>6</v>
      </c>
      <c r="P5" s="427">
        <v>-2</v>
      </c>
      <c r="Q5" s="339">
        <f aca="true" t="shared" si="3" ref="Q5:Q15">O5+P5</f>
        <v>4</v>
      </c>
      <c r="AL5" s="155"/>
      <c r="AM5" s="143"/>
      <c r="BG5" s="2"/>
      <c r="BH5" s="2"/>
      <c r="BI5" s="2"/>
      <c r="BJ5" s="2"/>
    </row>
    <row r="6" spans="1:62" ht="12.75">
      <c r="A6" s="40" t="s">
        <v>191</v>
      </c>
      <c r="B6" s="156">
        <v>5</v>
      </c>
      <c r="C6" s="232">
        <v>-0.5</v>
      </c>
      <c r="D6" s="157">
        <f t="shared" si="0"/>
        <v>4.5</v>
      </c>
      <c r="E6" s="316" t="s">
        <v>250</v>
      </c>
      <c r="F6" s="448">
        <v>6.5</v>
      </c>
      <c r="G6" s="449">
        <v>0</v>
      </c>
      <c r="H6" s="349">
        <f t="shared" si="1"/>
        <v>6.5</v>
      </c>
      <c r="I6" s="35"/>
      <c r="J6" s="40" t="s">
        <v>508</v>
      </c>
      <c r="K6" s="156">
        <v>6</v>
      </c>
      <c r="L6" s="232">
        <v>0</v>
      </c>
      <c r="M6" s="157">
        <f t="shared" si="2"/>
        <v>6</v>
      </c>
      <c r="N6" s="40" t="s">
        <v>275</v>
      </c>
      <c r="O6" s="428">
        <v>5</v>
      </c>
      <c r="P6" s="429">
        <v>-1.5</v>
      </c>
      <c r="Q6" s="340">
        <f t="shared" si="3"/>
        <v>3.5</v>
      </c>
      <c r="AL6" s="158"/>
      <c r="AM6" s="143"/>
      <c r="BG6" s="2"/>
      <c r="BH6" s="2"/>
      <c r="BI6" s="2"/>
      <c r="BJ6" s="2"/>
    </row>
    <row r="7" spans="1:62" ht="12.75">
      <c r="A7" s="316" t="s">
        <v>361</v>
      </c>
      <c r="B7" s="448">
        <v>6</v>
      </c>
      <c r="C7" s="449">
        <v>-0.5</v>
      </c>
      <c r="D7" s="349">
        <f t="shared" si="0"/>
        <v>5.5</v>
      </c>
      <c r="E7" s="40" t="s">
        <v>237</v>
      </c>
      <c r="F7" s="156">
        <v>6</v>
      </c>
      <c r="G7" s="232">
        <v>0</v>
      </c>
      <c r="H7" s="157">
        <f t="shared" si="1"/>
        <v>6</v>
      </c>
      <c r="I7" s="35"/>
      <c r="J7" s="40" t="s">
        <v>120</v>
      </c>
      <c r="K7" s="156">
        <v>5.5</v>
      </c>
      <c r="L7" s="232">
        <v>0</v>
      </c>
      <c r="M7" s="157">
        <f t="shared" si="2"/>
        <v>5.5</v>
      </c>
      <c r="N7" s="40" t="s">
        <v>431</v>
      </c>
      <c r="O7" s="428">
        <v>5.5</v>
      </c>
      <c r="P7" s="429">
        <v>0</v>
      </c>
      <c r="Q7" s="340">
        <f t="shared" si="3"/>
        <v>5.5</v>
      </c>
      <c r="AL7" s="158"/>
      <c r="AM7" s="143"/>
      <c r="BG7" s="2"/>
      <c r="BH7" s="2"/>
      <c r="BI7" s="2"/>
      <c r="BJ7" s="2"/>
    </row>
    <row r="8" spans="1:62" ht="12.75">
      <c r="A8" s="40" t="s">
        <v>355</v>
      </c>
      <c r="B8" s="156">
        <v>6</v>
      </c>
      <c r="C8" s="232">
        <v>0</v>
      </c>
      <c r="D8" s="157">
        <f t="shared" si="0"/>
        <v>6</v>
      </c>
      <c r="E8" s="40" t="s">
        <v>238</v>
      </c>
      <c r="F8" s="156">
        <v>6</v>
      </c>
      <c r="G8" s="232">
        <v>0</v>
      </c>
      <c r="H8" s="157">
        <f t="shared" si="1"/>
        <v>6</v>
      </c>
      <c r="I8" s="35"/>
      <c r="J8" s="316" t="s">
        <v>440</v>
      </c>
      <c r="K8" s="448">
        <v>5</v>
      </c>
      <c r="L8" s="449">
        <v>0</v>
      </c>
      <c r="M8" s="349">
        <f t="shared" si="2"/>
        <v>5</v>
      </c>
      <c r="N8" s="40" t="s">
        <v>276</v>
      </c>
      <c r="O8" s="428">
        <v>6</v>
      </c>
      <c r="P8" s="429">
        <v>0</v>
      </c>
      <c r="Q8" s="340">
        <f t="shared" si="3"/>
        <v>6</v>
      </c>
      <c r="AL8" s="158"/>
      <c r="AM8" s="143"/>
      <c r="BG8" s="2"/>
      <c r="BH8" s="2"/>
      <c r="BI8" s="2"/>
      <c r="BJ8" s="2"/>
    </row>
    <row r="9" spans="1:62" ht="12.75">
      <c r="A9" s="40" t="s">
        <v>363</v>
      </c>
      <c r="B9" s="156">
        <v>7</v>
      </c>
      <c r="C9" s="232">
        <v>2.5</v>
      </c>
      <c r="D9" s="157">
        <f t="shared" si="0"/>
        <v>9.5</v>
      </c>
      <c r="E9" s="40" t="s">
        <v>256</v>
      </c>
      <c r="F9" s="156">
        <v>5.5</v>
      </c>
      <c r="G9" s="232">
        <v>0</v>
      </c>
      <c r="H9" s="157">
        <f t="shared" si="1"/>
        <v>5.5</v>
      </c>
      <c r="I9" s="159"/>
      <c r="J9" s="316" t="s">
        <v>133</v>
      </c>
      <c r="K9" s="448">
        <v>5.5</v>
      </c>
      <c r="L9" s="449">
        <v>0</v>
      </c>
      <c r="M9" s="349">
        <f t="shared" si="2"/>
        <v>5.5</v>
      </c>
      <c r="N9" s="40" t="s">
        <v>263</v>
      </c>
      <c r="O9" s="428">
        <v>6.5</v>
      </c>
      <c r="P9" s="429">
        <v>0</v>
      </c>
      <c r="Q9" s="340">
        <f t="shared" si="3"/>
        <v>6.5</v>
      </c>
      <c r="AL9" s="155"/>
      <c r="AM9" s="143"/>
      <c r="BG9" s="2"/>
      <c r="BH9" s="2"/>
      <c r="BI9" s="2"/>
      <c r="BJ9" s="2"/>
    </row>
    <row r="10" spans="1:62" ht="12.75">
      <c r="A10" s="40" t="s">
        <v>410</v>
      </c>
      <c r="B10" s="156">
        <v>6.5</v>
      </c>
      <c r="C10" s="232">
        <v>0</v>
      </c>
      <c r="D10" s="157">
        <f t="shared" si="0"/>
        <v>6.5</v>
      </c>
      <c r="E10" s="40" t="s">
        <v>434</v>
      </c>
      <c r="F10" s="156">
        <v>6.5</v>
      </c>
      <c r="G10" s="232">
        <v>0</v>
      </c>
      <c r="H10" s="157">
        <f t="shared" si="1"/>
        <v>6.5</v>
      </c>
      <c r="I10" s="35"/>
      <c r="J10" s="40" t="s">
        <v>123</v>
      </c>
      <c r="K10" s="156">
        <v>6</v>
      </c>
      <c r="L10" s="232">
        <v>1</v>
      </c>
      <c r="M10" s="157">
        <f t="shared" si="2"/>
        <v>7</v>
      </c>
      <c r="N10" s="40" t="s">
        <v>262</v>
      </c>
      <c r="O10" s="428">
        <v>6</v>
      </c>
      <c r="P10" s="429">
        <v>1.5</v>
      </c>
      <c r="Q10" s="340">
        <f t="shared" si="3"/>
        <v>7.5</v>
      </c>
      <c r="AL10" s="158"/>
      <c r="AM10" s="143"/>
      <c r="BG10" s="2"/>
      <c r="BH10" s="2"/>
      <c r="BI10" s="2"/>
      <c r="BJ10" s="2"/>
    </row>
    <row r="11" spans="1:62" ht="12.75">
      <c r="A11" s="40" t="s">
        <v>206</v>
      </c>
      <c r="B11" s="156">
        <v>5.5</v>
      </c>
      <c r="C11" s="232">
        <v>0</v>
      </c>
      <c r="D11" s="157">
        <f t="shared" si="0"/>
        <v>5.5</v>
      </c>
      <c r="E11" s="40" t="s">
        <v>240</v>
      </c>
      <c r="F11" s="156">
        <v>7</v>
      </c>
      <c r="G11" s="232">
        <v>3</v>
      </c>
      <c r="H11" s="157">
        <f t="shared" si="1"/>
        <v>10</v>
      </c>
      <c r="I11" s="35"/>
      <c r="J11" s="40" t="s">
        <v>134</v>
      </c>
      <c r="K11" s="156">
        <v>6.5</v>
      </c>
      <c r="L11" s="232">
        <v>3</v>
      </c>
      <c r="M11" s="157">
        <f t="shared" si="2"/>
        <v>9.5</v>
      </c>
      <c r="N11" s="40" t="s">
        <v>509</v>
      </c>
      <c r="O11" s="428">
        <v>6.5</v>
      </c>
      <c r="P11" s="429">
        <v>1</v>
      </c>
      <c r="Q11" s="340">
        <f t="shared" si="3"/>
        <v>7.5</v>
      </c>
      <c r="AL11" s="155"/>
      <c r="AM11" s="143"/>
      <c r="BG11" s="2"/>
      <c r="BH11" s="2"/>
      <c r="BI11" s="2"/>
      <c r="BJ11" s="2"/>
    </row>
    <row r="12" spans="1:62" ht="12.75">
      <c r="A12" s="40" t="s">
        <v>196</v>
      </c>
      <c r="B12" s="156">
        <v>7</v>
      </c>
      <c r="C12" s="232">
        <v>2</v>
      </c>
      <c r="D12" s="157">
        <f t="shared" si="0"/>
        <v>9</v>
      </c>
      <c r="E12" s="40" t="s">
        <v>241</v>
      </c>
      <c r="F12" s="156">
        <v>5.5</v>
      </c>
      <c r="G12" s="232">
        <v>0</v>
      </c>
      <c r="H12" s="157">
        <f t="shared" si="1"/>
        <v>5.5</v>
      </c>
      <c r="I12" s="35"/>
      <c r="J12" s="40" t="s">
        <v>456</v>
      </c>
      <c r="K12" s="156">
        <v>6</v>
      </c>
      <c r="L12" s="232">
        <v>0</v>
      </c>
      <c r="M12" s="157">
        <f t="shared" si="2"/>
        <v>6</v>
      </c>
      <c r="N12" s="40" t="s">
        <v>430</v>
      </c>
      <c r="O12" s="428">
        <v>6</v>
      </c>
      <c r="P12" s="429">
        <v>0</v>
      </c>
      <c r="Q12" s="340">
        <f t="shared" si="3"/>
        <v>6</v>
      </c>
      <c r="AL12" s="155"/>
      <c r="AM12" s="143"/>
      <c r="BG12" s="2"/>
      <c r="BH12" s="2"/>
      <c r="BI12" s="2"/>
      <c r="BJ12" s="2"/>
    </row>
    <row r="13" spans="1:62" ht="12.75">
      <c r="A13" s="40" t="s">
        <v>197</v>
      </c>
      <c r="B13" s="156">
        <v>6</v>
      </c>
      <c r="C13" s="232">
        <v>-0.5</v>
      </c>
      <c r="D13" s="157">
        <f t="shared" si="0"/>
        <v>5.5</v>
      </c>
      <c r="E13" s="40" t="s">
        <v>248</v>
      </c>
      <c r="F13" s="156">
        <v>6.5</v>
      </c>
      <c r="G13" s="232">
        <v>0</v>
      </c>
      <c r="H13" s="157">
        <f t="shared" si="1"/>
        <v>6.5</v>
      </c>
      <c r="I13" s="35"/>
      <c r="J13" s="40" t="s">
        <v>126</v>
      </c>
      <c r="K13" s="156">
        <v>6.5</v>
      </c>
      <c r="L13" s="232">
        <v>0</v>
      </c>
      <c r="M13" s="157">
        <f t="shared" si="2"/>
        <v>6.5</v>
      </c>
      <c r="N13" s="40" t="s">
        <v>396</v>
      </c>
      <c r="O13" s="428">
        <v>7</v>
      </c>
      <c r="P13" s="429">
        <v>0</v>
      </c>
      <c r="Q13" s="340">
        <f t="shared" si="3"/>
        <v>7</v>
      </c>
      <c r="AL13" s="160"/>
      <c r="AM13" s="143"/>
      <c r="BG13" s="2"/>
      <c r="BH13" s="2"/>
      <c r="BI13" s="2"/>
      <c r="BJ13" s="2"/>
    </row>
    <row r="14" spans="1:62" ht="12.75">
      <c r="A14" s="40" t="s">
        <v>201</v>
      </c>
      <c r="B14" s="156">
        <v>6.5</v>
      </c>
      <c r="C14" s="232">
        <v>1</v>
      </c>
      <c r="D14" s="157">
        <f t="shared" si="0"/>
        <v>7.5</v>
      </c>
      <c r="E14" s="40" t="s">
        <v>501</v>
      </c>
      <c r="F14" s="156">
        <v>6</v>
      </c>
      <c r="G14" s="232">
        <v>0</v>
      </c>
      <c r="H14" s="157">
        <f t="shared" si="1"/>
        <v>6</v>
      </c>
      <c r="I14" s="35"/>
      <c r="J14" s="40" t="s">
        <v>131</v>
      </c>
      <c r="K14" s="156">
        <v>7</v>
      </c>
      <c r="L14" s="232">
        <v>2.5</v>
      </c>
      <c r="M14" s="157">
        <f t="shared" si="2"/>
        <v>9.5</v>
      </c>
      <c r="N14" s="40" t="s">
        <v>266</v>
      </c>
      <c r="O14" s="428">
        <v>6</v>
      </c>
      <c r="P14" s="429">
        <v>0</v>
      </c>
      <c r="Q14" s="340">
        <f t="shared" si="3"/>
        <v>6</v>
      </c>
      <c r="AL14" s="155"/>
      <c r="AM14" s="143"/>
      <c r="BG14" s="2"/>
      <c r="BH14" s="2"/>
      <c r="BI14" s="2"/>
      <c r="BJ14" s="2"/>
    </row>
    <row r="15" spans="1:62" ht="13.5" thickBot="1">
      <c r="A15" s="44" t="s">
        <v>199</v>
      </c>
      <c r="B15" s="161">
        <v>6.5</v>
      </c>
      <c r="C15" s="233">
        <v>3</v>
      </c>
      <c r="D15" s="162">
        <f t="shared" si="0"/>
        <v>9.5</v>
      </c>
      <c r="E15" s="44" t="s">
        <v>244</v>
      </c>
      <c r="F15" s="161">
        <v>5.5</v>
      </c>
      <c r="G15" s="233">
        <v>0</v>
      </c>
      <c r="H15" s="162">
        <f t="shared" si="1"/>
        <v>5.5</v>
      </c>
      <c r="I15" s="35"/>
      <c r="J15" s="44" t="s">
        <v>132</v>
      </c>
      <c r="K15" s="161">
        <v>5.5</v>
      </c>
      <c r="L15" s="233">
        <v>-0.5</v>
      </c>
      <c r="M15" s="162">
        <f t="shared" si="2"/>
        <v>5</v>
      </c>
      <c r="N15" s="44" t="s">
        <v>267</v>
      </c>
      <c r="O15" s="430">
        <v>5.5</v>
      </c>
      <c r="P15" s="431">
        <v>0</v>
      </c>
      <c r="Q15" s="344">
        <f t="shared" si="3"/>
        <v>5.5</v>
      </c>
      <c r="AL15" s="155"/>
      <c r="AM15" s="143"/>
      <c r="BG15" s="2"/>
      <c r="BH15" s="2"/>
      <c r="BI15" s="2"/>
      <c r="BJ15" s="2"/>
    </row>
    <row r="16" spans="1:62" ht="13.5" thickBot="1">
      <c r="A16" s="47"/>
      <c r="B16" s="432"/>
      <c r="C16" s="234"/>
      <c r="D16" s="163"/>
      <c r="E16" s="47"/>
      <c r="F16" s="432"/>
      <c r="G16" s="234"/>
      <c r="H16" s="163"/>
      <c r="I16" s="50"/>
      <c r="J16" s="47"/>
      <c r="K16" s="432"/>
      <c r="L16" s="234"/>
      <c r="M16" s="163"/>
      <c r="N16" s="47"/>
      <c r="O16" s="432"/>
      <c r="P16" s="234"/>
      <c r="Q16" s="163"/>
      <c r="AL16" s="165"/>
      <c r="AM16" s="143"/>
      <c r="BG16" s="2"/>
      <c r="BH16" s="2"/>
      <c r="BI16" s="2"/>
      <c r="BJ16" s="2"/>
    </row>
    <row r="17" spans="1:62" ht="12.75">
      <c r="A17" s="51" t="s">
        <v>408</v>
      </c>
      <c r="B17" s="167" t="s">
        <v>353</v>
      </c>
      <c r="C17" s="235" t="s">
        <v>353</v>
      </c>
      <c r="D17" s="166" t="s">
        <v>353</v>
      </c>
      <c r="E17" s="51" t="s">
        <v>245</v>
      </c>
      <c r="F17" s="167" t="s">
        <v>353</v>
      </c>
      <c r="G17" s="235" t="s">
        <v>353</v>
      </c>
      <c r="H17" s="166" t="s">
        <v>353</v>
      </c>
      <c r="I17" s="50"/>
      <c r="J17" s="51" t="s">
        <v>129</v>
      </c>
      <c r="K17" s="167">
        <v>6.5</v>
      </c>
      <c r="L17" s="235">
        <v>1</v>
      </c>
      <c r="M17" s="166">
        <f aca="true" t="shared" si="4" ref="M17:M29">K17+L17</f>
        <v>7.5</v>
      </c>
      <c r="N17" s="51" t="s">
        <v>268</v>
      </c>
      <c r="O17" s="433">
        <v>6</v>
      </c>
      <c r="P17" s="434">
        <v>1</v>
      </c>
      <c r="Q17" s="342">
        <f aca="true" t="shared" si="5" ref="Q17:Q29">O17+P17</f>
        <v>7</v>
      </c>
      <c r="AL17" s="165"/>
      <c r="AM17" s="143"/>
      <c r="BG17" s="2"/>
      <c r="BH17" s="2"/>
      <c r="BI17" s="2"/>
      <c r="BJ17" s="2"/>
    </row>
    <row r="18" spans="1:62" ht="12.75">
      <c r="A18" s="54" t="s">
        <v>202</v>
      </c>
      <c r="B18" s="169">
        <v>7.5</v>
      </c>
      <c r="C18" s="164">
        <v>3</v>
      </c>
      <c r="D18" s="168">
        <f aca="true" t="shared" si="6" ref="D18:D29">B18+C18</f>
        <v>10.5</v>
      </c>
      <c r="E18" s="54" t="s">
        <v>243</v>
      </c>
      <c r="F18" s="169">
        <v>6</v>
      </c>
      <c r="G18" s="164">
        <v>0</v>
      </c>
      <c r="H18" s="168">
        <f aca="true" t="shared" si="7" ref="H18:H28">F18+G18</f>
        <v>6</v>
      </c>
      <c r="I18" s="50"/>
      <c r="J18" s="54" t="s">
        <v>127</v>
      </c>
      <c r="K18" s="169" t="s">
        <v>353</v>
      </c>
      <c r="L18" s="164" t="s">
        <v>353</v>
      </c>
      <c r="M18" s="168" t="s">
        <v>353</v>
      </c>
      <c r="N18" s="54" t="s">
        <v>491</v>
      </c>
      <c r="O18" s="435">
        <v>6</v>
      </c>
      <c r="P18" s="436">
        <v>0</v>
      </c>
      <c r="Q18" s="163">
        <f t="shared" si="5"/>
        <v>6</v>
      </c>
      <c r="AL18" s="165"/>
      <c r="AM18" s="143"/>
      <c r="BG18" s="2"/>
      <c r="BH18" s="2"/>
      <c r="BI18" s="2"/>
      <c r="BJ18" s="2"/>
    </row>
    <row r="19" spans="1:62" ht="12.75">
      <c r="A19" s="54" t="s">
        <v>203</v>
      </c>
      <c r="B19" s="169" t="s">
        <v>353</v>
      </c>
      <c r="C19" s="164" t="s">
        <v>353</v>
      </c>
      <c r="D19" s="168" t="s">
        <v>353</v>
      </c>
      <c r="E19" s="54" t="s">
        <v>239</v>
      </c>
      <c r="F19" s="169">
        <v>5.5</v>
      </c>
      <c r="G19" s="164">
        <v>-0.5</v>
      </c>
      <c r="H19" s="168">
        <f t="shared" si="7"/>
        <v>5</v>
      </c>
      <c r="I19" s="50"/>
      <c r="J19" s="54" t="s">
        <v>392</v>
      </c>
      <c r="K19" s="169">
        <v>5.5</v>
      </c>
      <c r="L19" s="164">
        <v>0</v>
      </c>
      <c r="M19" s="168">
        <f t="shared" si="4"/>
        <v>5.5</v>
      </c>
      <c r="N19" s="54" t="s">
        <v>269</v>
      </c>
      <c r="O19" s="435">
        <v>7</v>
      </c>
      <c r="P19" s="436">
        <v>1</v>
      </c>
      <c r="Q19" s="163">
        <f t="shared" si="5"/>
        <v>8</v>
      </c>
      <c r="AL19" s="170"/>
      <c r="AM19" s="143"/>
      <c r="BG19" s="2"/>
      <c r="BH19" s="2"/>
      <c r="BI19" s="2"/>
      <c r="BJ19" s="2"/>
    </row>
    <row r="20" spans="1:62" ht="12.75">
      <c r="A20" s="54" t="s">
        <v>404</v>
      </c>
      <c r="B20" s="169">
        <v>7.5</v>
      </c>
      <c r="C20" s="164">
        <v>6</v>
      </c>
      <c r="D20" s="168">
        <f t="shared" si="6"/>
        <v>13.5</v>
      </c>
      <c r="E20" s="54" t="s">
        <v>249</v>
      </c>
      <c r="F20" s="169">
        <v>5.5</v>
      </c>
      <c r="G20" s="164">
        <v>0</v>
      </c>
      <c r="H20" s="168">
        <f t="shared" si="7"/>
        <v>5.5</v>
      </c>
      <c r="I20" s="50"/>
      <c r="J20" s="54" t="s">
        <v>507</v>
      </c>
      <c r="K20" s="169">
        <v>6</v>
      </c>
      <c r="L20" s="164">
        <v>-0.5</v>
      </c>
      <c r="M20" s="168">
        <f t="shared" si="4"/>
        <v>5.5</v>
      </c>
      <c r="N20" s="54" t="s">
        <v>265</v>
      </c>
      <c r="O20" s="435">
        <v>5.5</v>
      </c>
      <c r="P20" s="436">
        <v>0</v>
      </c>
      <c r="Q20" s="163">
        <f t="shared" si="5"/>
        <v>5.5</v>
      </c>
      <c r="AL20" s="170"/>
      <c r="AM20" s="143"/>
      <c r="BG20" s="2"/>
      <c r="BH20" s="2"/>
      <c r="BI20" s="2"/>
      <c r="BJ20" s="2"/>
    </row>
    <row r="21" spans="1:62" ht="12.75">
      <c r="A21" s="54" t="s">
        <v>195</v>
      </c>
      <c r="B21" s="169" t="s">
        <v>354</v>
      </c>
      <c r="C21" s="164" t="s">
        <v>354</v>
      </c>
      <c r="D21" s="168" t="s">
        <v>354</v>
      </c>
      <c r="E21" s="308" t="s">
        <v>236</v>
      </c>
      <c r="F21" s="446" t="s">
        <v>353</v>
      </c>
      <c r="G21" s="447" t="s">
        <v>353</v>
      </c>
      <c r="H21" s="350" t="s">
        <v>353</v>
      </c>
      <c r="I21" s="50"/>
      <c r="J21" s="308" t="s">
        <v>122</v>
      </c>
      <c r="K21" s="446" t="s">
        <v>354</v>
      </c>
      <c r="L21" s="447" t="s">
        <v>354</v>
      </c>
      <c r="M21" s="350" t="s">
        <v>354</v>
      </c>
      <c r="N21" s="54" t="s">
        <v>274</v>
      </c>
      <c r="O21" s="435">
        <v>6</v>
      </c>
      <c r="P21" s="436">
        <v>0</v>
      </c>
      <c r="Q21" s="163">
        <f t="shared" si="5"/>
        <v>6</v>
      </c>
      <c r="AL21" s="170"/>
      <c r="AM21" s="143"/>
      <c r="BG21" s="2"/>
      <c r="BH21" s="2"/>
      <c r="BI21" s="2"/>
      <c r="BJ21" s="2"/>
    </row>
    <row r="22" spans="1:62" ht="12.75">
      <c r="A22" s="54" t="s">
        <v>520</v>
      </c>
      <c r="B22" s="169">
        <v>6</v>
      </c>
      <c r="C22" s="164">
        <v>0</v>
      </c>
      <c r="D22" s="168">
        <f t="shared" si="6"/>
        <v>6</v>
      </c>
      <c r="E22" s="54" t="s">
        <v>255</v>
      </c>
      <c r="F22" s="169">
        <v>5.5</v>
      </c>
      <c r="G22" s="164">
        <v>0</v>
      </c>
      <c r="H22" s="168">
        <f t="shared" si="7"/>
        <v>5.5</v>
      </c>
      <c r="I22" s="50"/>
      <c r="J22" s="54" t="s">
        <v>441</v>
      </c>
      <c r="K22" s="169" t="s">
        <v>353</v>
      </c>
      <c r="L22" s="164" t="s">
        <v>353</v>
      </c>
      <c r="M22" s="168" t="s">
        <v>353</v>
      </c>
      <c r="N22" s="54" t="s">
        <v>271</v>
      </c>
      <c r="O22" s="435">
        <v>6.5</v>
      </c>
      <c r="P22" s="436">
        <v>2</v>
      </c>
      <c r="Q22" s="163">
        <f t="shared" si="5"/>
        <v>8.5</v>
      </c>
      <c r="AL22" s="170"/>
      <c r="AM22" s="143"/>
      <c r="BG22" s="2"/>
      <c r="BH22" s="2"/>
      <c r="BI22" s="2"/>
      <c r="BJ22" s="2"/>
    </row>
    <row r="23" spans="1:62" ht="12.75">
      <c r="A23" s="54" t="s">
        <v>362</v>
      </c>
      <c r="B23" s="169">
        <v>6.5</v>
      </c>
      <c r="C23" s="164">
        <v>0</v>
      </c>
      <c r="D23" s="168">
        <f t="shared" si="6"/>
        <v>6.5</v>
      </c>
      <c r="E23" s="54" t="s">
        <v>516</v>
      </c>
      <c r="F23" s="169">
        <v>6.5</v>
      </c>
      <c r="G23" s="164">
        <v>0</v>
      </c>
      <c r="H23" s="168">
        <f t="shared" si="7"/>
        <v>6.5</v>
      </c>
      <c r="I23" s="50"/>
      <c r="J23" s="54" t="s">
        <v>124</v>
      </c>
      <c r="K23" s="169">
        <v>5.5</v>
      </c>
      <c r="L23" s="164">
        <v>0</v>
      </c>
      <c r="M23" s="168">
        <f t="shared" si="4"/>
        <v>5.5</v>
      </c>
      <c r="N23" s="54" t="s">
        <v>264</v>
      </c>
      <c r="O23" s="435">
        <v>6.5</v>
      </c>
      <c r="P23" s="436">
        <v>0</v>
      </c>
      <c r="Q23" s="163">
        <f t="shared" si="5"/>
        <v>6.5</v>
      </c>
      <c r="AL23" s="170"/>
      <c r="AM23" s="143"/>
      <c r="BG23" s="2"/>
      <c r="BH23" s="2"/>
      <c r="BI23" s="2"/>
      <c r="BJ23" s="2"/>
    </row>
    <row r="24" spans="1:62" ht="12.75">
      <c r="A24" s="54" t="s">
        <v>505</v>
      </c>
      <c r="B24" s="169">
        <v>7</v>
      </c>
      <c r="C24" s="164">
        <v>3</v>
      </c>
      <c r="D24" s="168">
        <f t="shared" si="6"/>
        <v>10</v>
      </c>
      <c r="E24" s="54" t="s">
        <v>252</v>
      </c>
      <c r="F24" s="169">
        <v>6</v>
      </c>
      <c r="G24" s="164">
        <v>-0.5</v>
      </c>
      <c r="H24" s="168">
        <f t="shared" si="7"/>
        <v>5.5</v>
      </c>
      <c r="I24" s="50"/>
      <c r="J24" s="54" t="s">
        <v>526</v>
      </c>
      <c r="K24" s="169" t="s">
        <v>353</v>
      </c>
      <c r="L24" s="164" t="s">
        <v>353</v>
      </c>
      <c r="M24" s="168" t="s">
        <v>353</v>
      </c>
      <c r="N24" s="54" t="s">
        <v>510</v>
      </c>
      <c r="O24" s="435" t="s">
        <v>354</v>
      </c>
      <c r="P24" s="436" t="s">
        <v>354</v>
      </c>
      <c r="Q24" s="163" t="s">
        <v>354</v>
      </c>
      <c r="AL24" s="170"/>
      <c r="AM24" s="143"/>
      <c r="BG24" s="2"/>
      <c r="BH24" s="2"/>
      <c r="BI24" s="2"/>
      <c r="BJ24" s="2"/>
    </row>
    <row r="25" spans="1:62" ht="12.75">
      <c r="A25" s="308" t="s">
        <v>364</v>
      </c>
      <c r="B25" s="446" t="s">
        <v>353</v>
      </c>
      <c r="C25" s="447" t="s">
        <v>353</v>
      </c>
      <c r="D25" s="350" t="s">
        <v>353</v>
      </c>
      <c r="E25" s="54" t="s">
        <v>411</v>
      </c>
      <c r="F25" s="169" t="s">
        <v>353</v>
      </c>
      <c r="G25" s="164" t="s">
        <v>353</v>
      </c>
      <c r="H25" s="168" t="s">
        <v>353</v>
      </c>
      <c r="I25" s="50"/>
      <c r="J25" s="54" t="s">
        <v>138</v>
      </c>
      <c r="K25" s="169" t="s">
        <v>353</v>
      </c>
      <c r="L25" s="164" t="s">
        <v>353</v>
      </c>
      <c r="M25" s="168" t="s">
        <v>353</v>
      </c>
      <c r="N25" s="54" t="s">
        <v>527</v>
      </c>
      <c r="O25" s="435" t="s">
        <v>353</v>
      </c>
      <c r="P25" s="436" t="s">
        <v>353</v>
      </c>
      <c r="Q25" s="163" t="s">
        <v>353</v>
      </c>
      <c r="AL25" s="165"/>
      <c r="AM25" s="143"/>
      <c r="BG25" s="2"/>
      <c r="BH25" s="2"/>
      <c r="BI25" s="2"/>
      <c r="BJ25" s="2"/>
    </row>
    <row r="26" spans="1:62" ht="12.75">
      <c r="A26" s="54" t="s">
        <v>193</v>
      </c>
      <c r="B26" s="169">
        <v>5.5</v>
      </c>
      <c r="C26" s="164">
        <v>0</v>
      </c>
      <c r="D26" s="168">
        <f t="shared" si="6"/>
        <v>5.5</v>
      </c>
      <c r="E26" s="54" t="s">
        <v>480</v>
      </c>
      <c r="F26" s="169" t="s">
        <v>353</v>
      </c>
      <c r="G26" s="164" t="s">
        <v>353</v>
      </c>
      <c r="H26" s="168" t="s">
        <v>353</v>
      </c>
      <c r="I26" s="50"/>
      <c r="J26" s="308" t="s">
        <v>477</v>
      </c>
      <c r="K26" s="446" t="s">
        <v>353</v>
      </c>
      <c r="L26" s="447" t="s">
        <v>353</v>
      </c>
      <c r="M26" s="350" t="s">
        <v>353</v>
      </c>
      <c r="N26" s="54" t="s">
        <v>259</v>
      </c>
      <c r="O26" s="435">
        <v>6</v>
      </c>
      <c r="P26" s="436">
        <v>-0.5</v>
      </c>
      <c r="Q26" s="163">
        <f t="shared" si="5"/>
        <v>5.5</v>
      </c>
      <c r="AL26" s="165"/>
      <c r="AM26" s="143"/>
      <c r="BG26" s="2"/>
      <c r="BH26" s="2"/>
      <c r="BI26" s="2"/>
      <c r="BJ26" s="2"/>
    </row>
    <row r="27" spans="1:62" ht="12.75">
      <c r="A27" s="54" t="s">
        <v>409</v>
      </c>
      <c r="B27" s="169">
        <v>6</v>
      </c>
      <c r="C27" s="164">
        <v>-0.5</v>
      </c>
      <c r="D27" s="168">
        <f t="shared" si="6"/>
        <v>5.5</v>
      </c>
      <c r="E27" s="54" t="s">
        <v>400</v>
      </c>
      <c r="F27" s="169">
        <v>6.5</v>
      </c>
      <c r="G27" s="164">
        <v>0</v>
      </c>
      <c r="H27" s="168">
        <f t="shared" si="7"/>
        <v>6.5</v>
      </c>
      <c r="I27" s="50"/>
      <c r="J27" s="54" t="s">
        <v>442</v>
      </c>
      <c r="K27" s="169">
        <v>6</v>
      </c>
      <c r="L27" s="164">
        <v>0</v>
      </c>
      <c r="M27" s="168">
        <f t="shared" si="4"/>
        <v>6</v>
      </c>
      <c r="N27" s="54" t="s">
        <v>395</v>
      </c>
      <c r="O27" s="435">
        <v>6.5</v>
      </c>
      <c r="P27" s="436">
        <v>3</v>
      </c>
      <c r="Q27" s="163">
        <f t="shared" si="5"/>
        <v>9.5</v>
      </c>
      <c r="AL27" s="165"/>
      <c r="AM27" s="143"/>
      <c r="BG27" s="2"/>
      <c r="BH27" s="2"/>
      <c r="BI27" s="2"/>
      <c r="BJ27" s="2"/>
    </row>
    <row r="28" spans="1:62" ht="13.5" thickBot="1">
      <c r="A28" s="47" t="s">
        <v>210</v>
      </c>
      <c r="B28" s="171">
        <v>6</v>
      </c>
      <c r="C28" s="236">
        <v>0</v>
      </c>
      <c r="D28" s="168">
        <f t="shared" si="6"/>
        <v>6</v>
      </c>
      <c r="E28" s="47" t="s">
        <v>515</v>
      </c>
      <c r="F28" s="171">
        <v>6</v>
      </c>
      <c r="G28" s="236">
        <v>0</v>
      </c>
      <c r="H28" s="168">
        <f t="shared" si="7"/>
        <v>6</v>
      </c>
      <c r="I28" s="50"/>
      <c r="J28" s="47" t="s">
        <v>394</v>
      </c>
      <c r="K28" s="171">
        <v>6.5</v>
      </c>
      <c r="L28" s="236">
        <v>1</v>
      </c>
      <c r="M28" s="168">
        <f t="shared" si="4"/>
        <v>7.5</v>
      </c>
      <c r="N28" s="47" t="s">
        <v>528</v>
      </c>
      <c r="O28" s="437" t="s">
        <v>354</v>
      </c>
      <c r="P28" s="438" t="s">
        <v>354</v>
      </c>
      <c r="Q28" s="163" t="s">
        <v>354</v>
      </c>
      <c r="AL28" s="165"/>
      <c r="AM28" s="143"/>
      <c r="BG28" s="2"/>
      <c r="BH28" s="2"/>
      <c r="BI28" s="2"/>
      <c r="BJ28" s="2"/>
    </row>
    <row r="29" spans="1:62" ht="13.5" thickBot="1">
      <c r="A29" s="44" t="s">
        <v>522</v>
      </c>
      <c r="B29" s="161">
        <v>0</v>
      </c>
      <c r="C29" s="237">
        <v>0</v>
      </c>
      <c r="D29" s="343">
        <f t="shared" si="6"/>
        <v>0</v>
      </c>
      <c r="E29" s="44" t="s">
        <v>253</v>
      </c>
      <c r="F29" s="161">
        <v>0.5</v>
      </c>
      <c r="G29" s="237">
        <v>0</v>
      </c>
      <c r="H29" s="172">
        <f>F29+G29</f>
        <v>0.5</v>
      </c>
      <c r="I29" s="35"/>
      <c r="J29" s="44" t="s">
        <v>443</v>
      </c>
      <c r="K29" s="161">
        <v>-0.5</v>
      </c>
      <c r="L29" s="237">
        <v>0</v>
      </c>
      <c r="M29" s="343">
        <f t="shared" si="4"/>
        <v>-0.5</v>
      </c>
      <c r="N29" s="44" t="s">
        <v>280</v>
      </c>
      <c r="O29" s="430">
        <v>-1</v>
      </c>
      <c r="P29" s="439">
        <v>0</v>
      </c>
      <c r="Q29" s="172">
        <f t="shared" si="5"/>
        <v>-1</v>
      </c>
      <c r="AL29" s="173"/>
      <c r="AM29" s="143"/>
      <c r="BG29" s="2"/>
      <c r="BH29" s="2"/>
      <c r="BI29" s="2"/>
      <c r="BJ29" s="2"/>
    </row>
    <row r="30" spans="1:58" ht="12.75" customHeight="1" thickBot="1">
      <c r="A30" s="443" t="s">
        <v>84</v>
      </c>
      <c r="B30" s="444">
        <f>17/3</f>
        <v>5.666666666666667</v>
      </c>
      <c r="C30" s="445">
        <v>0</v>
      </c>
      <c r="D30" s="172">
        <f>C30</f>
        <v>0</v>
      </c>
      <c r="E30" s="443" t="s">
        <v>84</v>
      </c>
      <c r="F30" s="444">
        <f>18/3</f>
        <v>6</v>
      </c>
      <c r="G30" s="445">
        <v>0</v>
      </c>
      <c r="H30" s="172">
        <f>G30</f>
        <v>0</v>
      </c>
      <c r="I30" s="35"/>
      <c r="J30" s="443" t="s">
        <v>84</v>
      </c>
      <c r="K30" s="444">
        <f>16.5/3</f>
        <v>5.5</v>
      </c>
      <c r="L30" s="445">
        <v>0</v>
      </c>
      <c r="M30" s="172">
        <f>L30</f>
        <v>0</v>
      </c>
      <c r="N30" s="443" t="s">
        <v>84</v>
      </c>
      <c r="O30" s="444">
        <f>16.5/3</f>
        <v>5.5</v>
      </c>
      <c r="P30" s="445">
        <v>0</v>
      </c>
      <c r="Q30" s="172">
        <f>P30</f>
        <v>0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62" s="181" customFormat="1" ht="12.75">
      <c r="A31" s="174"/>
      <c r="B31" s="175"/>
      <c r="C31" s="175"/>
      <c r="D31" s="176"/>
      <c r="E31" s="175"/>
      <c r="F31" s="175"/>
      <c r="G31" s="175"/>
      <c r="H31" s="177"/>
      <c r="I31" s="178"/>
      <c r="J31" s="174"/>
      <c r="K31" s="175"/>
      <c r="L31" s="175"/>
      <c r="M31" s="176"/>
      <c r="N31" s="175"/>
      <c r="O31" s="175"/>
      <c r="P31" s="175"/>
      <c r="Q31" s="177"/>
      <c r="R31" s="2"/>
      <c r="S31" s="2"/>
      <c r="T31" s="2"/>
      <c r="U31" s="2"/>
      <c r="V31" s="2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55"/>
      <c r="AM31" s="180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</row>
    <row r="32" spans="1:62" s="149" customFormat="1" ht="13.5" customHeight="1">
      <c r="A32" s="182"/>
      <c r="B32" s="610">
        <f>B5+B6+B7+B8+B9+B10+B11+B12+B13+B14+B15+B29</f>
        <v>68</v>
      </c>
      <c r="C32" s="610">
        <f>C4+C5+C6+C7+C8+C9+C10+C11+C12+C13+C14+C15+C29+C30</f>
        <v>5</v>
      </c>
      <c r="D32" s="611">
        <f>B32+C32</f>
        <v>73</v>
      </c>
      <c r="E32" s="183"/>
      <c r="F32" s="497">
        <f>F5+F6+F7+F8+F9+F10+F11+F12+F13+F14+F15+F29</f>
        <v>68.5</v>
      </c>
      <c r="G32" s="497">
        <f>G4+G5+G6+G7+G8+G9+G10+G11+G12+G13+G14+G15+G29+G30</f>
        <v>2</v>
      </c>
      <c r="H32" s="496">
        <f>F32+G32</f>
        <v>70.5</v>
      </c>
      <c r="I32" s="184"/>
      <c r="J32" s="182"/>
      <c r="K32" s="526">
        <f>K5+K6+K7+K8+K9+K10+K11+K12+K13+K14+K15+K29</f>
        <v>65.5</v>
      </c>
      <c r="L32" s="526">
        <f>L4+L5+L6+L7+L8+L9+L10+L11+L12+L13+L14+L15+L29+L30</f>
        <v>4</v>
      </c>
      <c r="M32" s="527">
        <f>K32+L32</f>
        <v>69.5</v>
      </c>
      <c r="N32" s="183"/>
      <c r="O32" s="516">
        <f>O5+O6+O7+O8+O9+O10+O11+O12+O13+O14+O15+O29</f>
        <v>65</v>
      </c>
      <c r="P32" s="516">
        <f>P4+P5+P6+P7+P8+P9+P10+P11+P12+P13+P14+P15+P29+P30</f>
        <v>-1</v>
      </c>
      <c r="Q32" s="517">
        <f>O32+P32</f>
        <v>64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85"/>
      <c r="AM32" s="148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</row>
    <row r="33" spans="1:62" s="149" customFormat="1" ht="12.75" customHeight="1" thickBot="1">
      <c r="A33" s="186"/>
      <c r="B33" s="187"/>
      <c r="C33" s="187"/>
      <c r="D33" s="188"/>
      <c r="E33" s="187"/>
      <c r="F33" s="187"/>
      <c r="G33" s="187"/>
      <c r="H33" s="188"/>
      <c r="I33" s="189"/>
      <c r="J33" s="186"/>
      <c r="K33" s="187"/>
      <c r="L33" s="187"/>
      <c r="M33" s="188"/>
      <c r="N33" s="187"/>
      <c r="O33" s="187"/>
      <c r="P33" s="187"/>
      <c r="Q33" s="188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90"/>
      <c r="AM33" s="148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</row>
    <row r="34" spans="1:62" s="149" customFormat="1" ht="18" customHeight="1" thickBot="1">
      <c r="A34" s="606"/>
      <c r="B34" s="607"/>
      <c r="C34" s="608"/>
      <c r="D34" s="609">
        <v>2</v>
      </c>
      <c r="E34" s="493"/>
      <c r="F34" s="494"/>
      <c r="G34" s="493"/>
      <c r="H34" s="495">
        <v>1</v>
      </c>
      <c r="I34" s="191"/>
      <c r="J34" s="136"/>
      <c r="K34" s="528"/>
      <c r="L34" s="137"/>
      <c r="M34" s="138">
        <v>1</v>
      </c>
      <c r="N34" s="518"/>
      <c r="O34" s="519"/>
      <c r="P34" s="518"/>
      <c r="Q34" s="520">
        <v>0</v>
      </c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8"/>
      <c r="AM34" s="148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</row>
    <row r="35" spans="1:62" ht="6" customHeight="1" thickBo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  <c r="AL35" s="143"/>
      <c r="AM35" s="143"/>
      <c r="BG35" s="2"/>
      <c r="BH35" s="2"/>
      <c r="BI35" s="2"/>
      <c r="BJ35" s="2"/>
    </row>
    <row r="36" spans="1:62" ht="13.5" thickBot="1">
      <c r="A36" s="774" t="s">
        <v>100</v>
      </c>
      <c r="B36" s="775"/>
      <c r="C36" s="775"/>
      <c r="D36" s="775"/>
      <c r="E36" s="775"/>
      <c r="F36" s="775"/>
      <c r="G36" s="775"/>
      <c r="H36" s="775"/>
      <c r="I36" s="776"/>
      <c r="J36" s="775"/>
      <c r="K36" s="775"/>
      <c r="L36" s="775"/>
      <c r="M36" s="775"/>
      <c r="N36" s="775"/>
      <c r="O36" s="775"/>
      <c r="P36" s="775"/>
      <c r="Q36" s="777"/>
      <c r="AL36" s="143"/>
      <c r="AM36" s="143"/>
      <c r="BG36" s="2"/>
      <c r="BH36" s="2"/>
      <c r="BI36" s="2"/>
      <c r="BJ36" s="2"/>
    </row>
    <row r="37" spans="1:62" ht="15" thickBot="1">
      <c r="A37" s="701" t="s">
        <v>14</v>
      </c>
      <c r="B37" s="702"/>
      <c r="C37" s="702"/>
      <c r="D37" s="702"/>
      <c r="E37" s="702"/>
      <c r="F37" s="702"/>
      <c r="G37" s="702"/>
      <c r="H37" s="703"/>
      <c r="I37" s="144"/>
      <c r="J37" s="701" t="s">
        <v>15</v>
      </c>
      <c r="K37" s="702"/>
      <c r="L37" s="702"/>
      <c r="M37" s="702"/>
      <c r="N37" s="702"/>
      <c r="O37" s="702"/>
      <c r="P37" s="702"/>
      <c r="Q37" s="70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BG37" s="2"/>
      <c r="BH37" s="2"/>
      <c r="BI37" s="2"/>
      <c r="BJ37" s="2"/>
    </row>
    <row r="38" spans="1:62" s="149" customFormat="1" ht="15" customHeight="1" thickBot="1">
      <c r="A38" s="722" t="s">
        <v>111</v>
      </c>
      <c r="B38" s="748"/>
      <c r="C38" s="748"/>
      <c r="D38" s="723"/>
      <c r="E38" s="785" t="s">
        <v>113</v>
      </c>
      <c r="F38" s="785"/>
      <c r="G38" s="785"/>
      <c r="H38" s="786"/>
      <c r="I38" s="145"/>
      <c r="J38" s="730" t="s">
        <v>88</v>
      </c>
      <c r="K38" s="787"/>
      <c r="L38" s="787"/>
      <c r="M38" s="731"/>
      <c r="N38" s="788" t="s">
        <v>109</v>
      </c>
      <c r="O38" s="788"/>
      <c r="P38" s="788"/>
      <c r="Q38" s="789"/>
      <c r="R38" s="146"/>
      <c r="S38" s="146"/>
      <c r="T38" s="146"/>
      <c r="U38" s="146"/>
      <c r="V38" s="146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</row>
    <row r="39" spans="1:62" s="149" customFormat="1" ht="13.5" thickBot="1">
      <c r="A39" s="571" t="s">
        <v>3</v>
      </c>
      <c r="B39" s="247" t="s">
        <v>65</v>
      </c>
      <c r="C39" s="572">
        <v>1</v>
      </c>
      <c r="D39" s="247" t="s">
        <v>11</v>
      </c>
      <c r="E39" s="559" t="s">
        <v>3</v>
      </c>
      <c r="F39" s="560" t="s">
        <v>65</v>
      </c>
      <c r="G39" s="561">
        <v>0</v>
      </c>
      <c r="H39" s="560" t="s">
        <v>11</v>
      </c>
      <c r="I39" s="150"/>
      <c r="J39" s="573" t="s">
        <v>3</v>
      </c>
      <c r="K39" s="574" t="s">
        <v>65</v>
      </c>
      <c r="L39" s="575">
        <v>1</v>
      </c>
      <c r="M39" s="574" t="s">
        <v>11</v>
      </c>
      <c r="N39" s="615" t="s">
        <v>3</v>
      </c>
      <c r="O39" s="616" t="s">
        <v>65</v>
      </c>
      <c r="P39" s="617">
        <v>0</v>
      </c>
      <c r="Q39" s="616" t="s">
        <v>11</v>
      </c>
      <c r="R39" s="146"/>
      <c r="S39" s="146"/>
      <c r="T39" s="146"/>
      <c r="U39" s="146"/>
      <c r="V39" s="146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</row>
    <row r="40" spans="1:62" ht="12.75">
      <c r="A40" s="36" t="s">
        <v>326</v>
      </c>
      <c r="B40" s="152">
        <v>6.5</v>
      </c>
      <c r="C40" s="231">
        <v>1</v>
      </c>
      <c r="D40" s="153">
        <f>B40+C40</f>
        <v>7.5</v>
      </c>
      <c r="E40" s="36" t="s">
        <v>177</v>
      </c>
      <c r="F40" s="154">
        <v>6</v>
      </c>
      <c r="G40" s="231">
        <v>-1</v>
      </c>
      <c r="H40" s="153">
        <f>F40+G40</f>
        <v>5</v>
      </c>
      <c r="I40" s="35"/>
      <c r="J40" s="36" t="s">
        <v>513</v>
      </c>
      <c r="K40" s="152">
        <v>6.5</v>
      </c>
      <c r="L40" s="231">
        <v>1</v>
      </c>
      <c r="M40" s="153">
        <f aca="true" t="shared" si="8" ref="M40:M50">K40+L40</f>
        <v>7.5</v>
      </c>
      <c r="N40" s="36" t="s">
        <v>142</v>
      </c>
      <c r="O40" s="154">
        <v>6.5</v>
      </c>
      <c r="P40" s="231">
        <v>1</v>
      </c>
      <c r="Q40" s="339">
        <f aca="true" t="shared" si="9" ref="Q40:Q50">O40+P40</f>
        <v>7.5</v>
      </c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BG40" s="2"/>
      <c r="BH40" s="2"/>
      <c r="BI40" s="2"/>
      <c r="BJ40" s="2"/>
    </row>
    <row r="41" spans="1:62" ht="12.75">
      <c r="A41" s="40" t="s">
        <v>305</v>
      </c>
      <c r="B41" s="156">
        <v>6</v>
      </c>
      <c r="C41" s="232">
        <v>0</v>
      </c>
      <c r="D41" s="157">
        <f aca="true" t="shared" si="10" ref="D41:D64">B41+C41</f>
        <v>6</v>
      </c>
      <c r="E41" s="40" t="s">
        <v>167</v>
      </c>
      <c r="F41" s="156">
        <v>5.5</v>
      </c>
      <c r="G41" s="232">
        <v>0</v>
      </c>
      <c r="H41" s="157">
        <f aca="true" t="shared" si="11" ref="H41:H64">F41+G41</f>
        <v>5.5</v>
      </c>
      <c r="I41" s="35"/>
      <c r="J41" s="40" t="s">
        <v>436</v>
      </c>
      <c r="K41" s="156">
        <v>5.5</v>
      </c>
      <c r="L41" s="232">
        <v>0</v>
      </c>
      <c r="M41" s="157">
        <f t="shared" si="8"/>
        <v>5.5</v>
      </c>
      <c r="N41" s="40" t="s">
        <v>467</v>
      </c>
      <c r="O41" s="156">
        <v>7</v>
      </c>
      <c r="P41" s="232">
        <v>3</v>
      </c>
      <c r="Q41" s="340">
        <f t="shared" si="9"/>
        <v>10</v>
      </c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BG41" s="2"/>
      <c r="BH41" s="2"/>
      <c r="BI41" s="2"/>
      <c r="BJ41" s="2"/>
    </row>
    <row r="42" spans="1:62" ht="12.75">
      <c r="A42" s="316" t="s">
        <v>322</v>
      </c>
      <c r="B42" s="448">
        <v>6</v>
      </c>
      <c r="C42" s="449">
        <v>0</v>
      </c>
      <c r="D42" s="349">
        <f t="shared" si="10"/>
        <v>6</v>
      </c>
      <c r="E42" s="40" t="s">
        <v>186</v>
      </c>
      <c r="F42" s="156">
        <v>6</v>
      </c>
      <c r="G42" s="232">
        <v>-0.5</v>
      </c>
      <c r="H42" s="157">
        <f t="shared" si="11"/>
        <v>5.5</v>
      </c>
      <c r="I42" s="35"/>
      <c r="J42" s="40" t="s">
        <v>284</v>
      </c>
      <c r="K42" s="156">
        <v>6</v>
      </c>
      <c r="L42" s="232">
        <v>-1</v>
      </c>
      <c r="M42" s="157">
        <f t="shared" si="8"/>
        <v>5</v>
      </c>
      <c r="N42" s="40" t="s">
        <v>145</v>
      </c>
      <c r="O42" s="156">
        <v>6</v>
      </c>
      <c r="P42" s="232">
        <v>0</v>
      </c>
      <c r="Q42" s="340">
        <f t="shared" si="9"/>
        <v>6</v>
      </c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BG42" s="2"/>
      <c r="BH42" s="2"/>
      <c r="BI42" s="2"/>
      <c r="BJ42" s="2"/>
    </row>
    <row r="43" spans="1:62" ht="12.75">
      <c r="A43" s="40" t="s">
        <v>307</v>
      </c>
      <c r="B43" s="156">
        <v>5.5</v>
      </c>
      <c r="C43" s="232">
        <v>0</v>
      </c>
      <c r="D43" s="157">
        <f t="shared" si="10"/>
        <v>5.5</v>
      </c>
      <c r="E43" s="320" t="s">
        <v>524</v>
      </c>
      <c r="F43" s="454">
        <v>6</v>
      </c>
      <c r="G43" s="449">
        <v>0</v>
      </c>
      <c r="H43" s="455">
        <f t="shared" si="11"/>
        <v>6</v>
      </c>
      <c r="I43" s="35"/>
      <c r="J43" s="40" t="s">
        <v>285</v>
      </c>
      <c r="K43" s="156">
        <v>6</v>
      </c>
      <c r="L43" s="232">
        <v>0</v>
      </c>
      <c r="M43" s="157">
        <f t="shared" si="8"/>
        <v>6</v>
      </c>
      <c r="N43" s="40" t="s">
        <v>164</v>
      </c>
      <c r="O43" s="156">
        <v>5.5</v>
      </c>
      <c r="P43" s="232">
        <v>0</v>
      </c>
      <c r="Q43" s="340">
        <f t="shared" si="9"/>
        <v>5.5</v>
      </c>
      <c r="BG43" s="2"/>
      <c r="BH43" s="2"/>
      <c r="BI43" s="2"/>
      <c r="BJ43" s="2"/>
    </row>
    <row r="44" spans="1:62" ht="12.75">
      <c r="A44" s="40" t="s">
        <v>383</v>
      </c>
      <c r="B44" s="156">
        <v>5.5</v>
      </c>
      <c r="C44" s="232">
        <v>0</v>
      </c>
      <c r="D44" s="157">
        <f t="shared" si="10"/>
        <v>5.5</v>
      </c>
      <c r="E44" s="40" t="s">
        <v>170</v>
      </c>
      <c r="F44" s="156">
        <v>5.5</v>
      </c>
      <c r="G44" s="232">
        <v>0</v>
      </c>
      <c r="H44" s="157">
        <f t="shared" si="11"/>
        <v>5.5</v>
      </c>
      <c r="I44" s="159"/>
      <c r="J44" s="40" t="s">
        <v>422</v>
      </c>
      <c r="K44" s="156">
        <v>6.5</v>
      </c>
      <c r="L44" s="232">
        <v>0</v>
      </c>
      <c r="M44" s="157">
        <f t="shared" si="8"/>
        <v>6.5</v>
      </c>
      <c r="N44" s="40" t="s">
        <v>518</v>
      </c>
      <c r="O44" s="156">
        <v>7</v>
      </c>
      <c r="P44" s="232">
        <v>3</v>
      </c>
      <c r="Q44" s="340">
        <f t="shared" si="9"/>
        <v>10</v>
      </c>
      <c r="BG44" s="2"/>
      <c r="BH44" s="2"/>
      <c r="BI44" s="2"/>
      <c r="BJ44" s="2"/>
    </row>
    <row r="45" spans="1:62" ht="12.75">
      <c r="A45" s="40" t="s">
        <v>309</v>
      </c>
      <c r="B45" s="156">
        <v>6.5</v>
      </c>
      <c r="C45" s="232">
        <v>0</v>
      </c>
      <c r="D45" s="157">
        <f t="shared" si="10"/>
        <v>6.5</v>
      </c>
      <c r="E45" s="40" t="s">
        <v>171</v>
      </c>
      <c r="F45" s="156">
        <v>7</v>
      </c>
      <c r="G45" s="232">
        <v>3</v>
      </c>
      <c r="H45" s="157">
        <f t="shared" si="11"/>
        <v>10</v>
      </c>
      <c r="I45" s="35"/>
      <c r="J45" s="40" t="s">
        <v>296</v>
      </c>
      <c r="K45" s="156">
        <v>6.5</v>
      </c>
      <c r="L45" s="232">
        <v>1</v>
      </c>
      <c r="M45" s="157">
        <f t="shared" si="8"/>
        <v>7.5</v>
      </c>
      <c r="N45" s="40" t="s">
        <v>147</v>
      </c>
      <c r="O45" s="156">
        <v>6</v>
      </c>
      <c r="P45" s="232">
        <v>-0.5</v>
      </c>
      <c r="Q45" s="340">
        <f t="shared" si="9"/>
        <v>5.5</v>
      </c>
      <c r="BG45" s="2"/>
      <c r="BH45" s="2"/>
      <c r="BI45" s="2"/>
      <c r="BJ45" s="2"/>
    </row>
    <row r="46" spans="1:62" ht="12.75">
      <c r="A46" s="40" t="s">
        <v>310</v>
      </c>
      <c r="B46" s="156">
        <v>5.5</v>
      </c>
      <c r="C46" s="232">
        <v>0</v>
      </c>
      <c r="D46" s="157">
        <f t="shared" si="10"/>
        <v>5.5</v>
      </c>
      <c r="E46" s="40" t="s">
        <v>182</v>
      </c>
      <c r="F46" s="156">
        <v>5.5</v>
      </c>
      <c r="G46" s="232">
        <v>-0.5</v>
      </c>
      <c r="H46" s="157">
        <f t="shared" si="11"/>
        <v>5</v>
      </c>
      <c r="I46" s="35"/>
      <c r="J46" s="42" t="s">
        <v>288</v>
      </c>
      <c r="K46" s="156">
        <v>6</v>
      </c>
      <c r="L46" s="232">
        <v>0</v>
      </c>
      <c r="M46" s="157">
        <f t="shared" si="8"/>
        <v>6</v>
      </c>
      <c r="N46" s="40" t="s">
        <v>148</v>
      </c>
      <c r="O46" s="156">
        <v>8</v>
      </c>
      <c r="P46" s="232">
        <v>6</v>
      </c>
      <c r="Q46" s="340">
        <f t="shared" si="9"/>
        <v>14</v>
      </c>
      <c r="BG46" s="2"/>
      <c r="BH46" s="2"/>
      <c r="BI46" s="2"/>
      <c r="BJ46" s="2"/>
    </row>
    <row r="47" spans="1:62" ht="12.75">
      <c r="A47" s="40" t="s">
        <v>319</v>
      </c>
      <c r="B47" s="156">
        <v>6</v>
      </c>
      <c r="C47" s="232">
        <v>0</v>
      </c>
      <c r="D47" s="157">
        <f t="shared" si="10"/>
        <v>6</v>
      </c>
      <c r="E47" s="40" t="s">
        <v>173</v>
      </c>
      <c r="F47" s="156">
        <v>7</v>
      </c>
      <c r="G47" s="232">
        <v>3</v>
      </c>
      <c r="H47" s="157">
        <f t="shared" si="11"/>
        <v>10</v>
      </c>
      <c r="I47" s="35"/>
      <c r="J47" s="40" t="s">
        <v>289</v>
      </c>
      <c r="K47" s="156">
        <v>5.5</v>
      </c>
      <c r="L47" s="232">
        <v>0</v>
      </c>
      <c r="M47" s="157">
        <f t="shared" si="8"/>
        <v>5.5</v>
      </c>
      <c r="N47" s="40" t="s">
        <v>149</v>
      </c>
      <c r="O47" s="156">
        <v>6</v>
      </c>
      <c r="P47" s="232">
        <v>0</v>
      </c>
      <c r="Q47" s="340">
        <f t="shared" si="9"/>
        <v>6</v>
      </c>
      <c r="BG47" s="2"/>
      <c r="BH47" s="2"/>
      <c r="BI47" s="2"/>
      <c r="BJ47" s="2"/>
    </row>
    <row r="48" spans="1:62" ht="12.75">
      <c r="A48" s="40" t="s">
        <v>312</v>
      </c>
      <c r="B48" s="156">
        <v>6.5</v>
      </c>
      <c r="C48" s="232">
        <v>-0.5</v>
      </c>
      <c r="D48" s="157">
        <f t="shared" si="10"/>
        <v>6</v>
      </c>
      <c r="E48" s="316" t="s">
        <v>179</v>
      </c>
      <c r="F48" s="448">
        <v>6</v>
      </c>
      <c r="G48" s="449">
        <v>0</v>
      </c>
      <c r="H48" s="349">
        <f t="shared" si="11"/>
        <v>6</v>
      </c>
      <c r="I48" s="35"/>
      <c r="J48" s="40" t="s">
        <v>290</v>
      </c>
      <c r="K48" s="156">
        <v>7</v>
      </c>
      <c r="L48" s="232">
        <v>3</v>
      </c>
      <c r="M48" s="157">
        <f t="shared" si="8"/>
        <v>10</v>
      </c>
      <c r="N48" s="40" t="s">
        <v>150</v>
      </c>
      <c r="O48" s="156">
        <v>5.5</v>
      </c>
      <c r="P48" s="232">
        <v>0</v>
      </c>
      <c r="Q48" s="340">
        <f t="shared" si="9"/>
        <v>5.5</v>
      </c>
      <c r="BG48" s="2"/>
      <c r="BH48" s="2"/>
      <c r="BI48" s="2"/>
      <c r="BJ48" s="2"/>
    </row>
    <row r="49" spans="1:62" ht="12.75">
      <c r="A49" s="40" t="s">
        <v>313</v>
      </c>
      <c r="B49" s="156">
        <v>6</v>
      </c>
      <c r="C49" s="232">
        <v>0</v>
      </c>
      <c r="D49" s="157">
        <f t="shared" si="10"/>
        <v>6</v>
      </c>
      <c r="E49" s="40" t="s">
        <v>178</v>
      </c>
      <c r="F49" s="156">
        <v>5</v>
      </c>
      <c r="G49" s="232">
        <v>0</v>
      </c>
      <c r="H49" s="157">
        <f t="shared" si="11"/>
        <v>5</v>
      </c>
      <c r="I49" s="35"/>
      <c r="J49" s="40" t="s">
        <v>294</v>
      </c>
      <c r="K49" s="156">
        <v>5</v>
      </c>
      <c r="L49" s="232">
        <v>0</v>
      </c>
      <c r="M49" s="157">
        <f t="shared" si="8"/>
        <v>5</v>
      </c>
      <c r="N49" s="40" t="s">
        <v>151</v>
      </c>
      <c r="O49" s="156">
        <v>6.5</v>
      </c>
      <c r="P49" s="232">
        <v>0</v>
      </c>
      <c r="Q49" s="340">
        <f t="shared" si="9"/>
        <v>6.5</v>
      </c>
      <c r="BG49" s="2"/>
      <c r="BH49" s="2"/>
      <c r="BI49" s="2"/>
      <c r="BJ49" s="2"/>
    </row>
    <row r="50" spans="1:62" ht="13.5" thickBot="1">
      <c r="A50" s="44" t="s">
        <v>418</v>
      </c>
      <c r="B50" s="161">
        <v>6</v>
      </c>
      <c r="C50" s="233">
        <v>0</v>
      </c>
      <c r="D50" s="162">
        <f t="shared" si="10"/>
        <v>6</v>
      </c>
      <c r="E50" s="44" t="s">
        <v>180</v>
      </c>
      <c r="F50" s="161">
        <v>5.5</v>
      </c>
      <c r="G50" s="233">
        <v>0</v>
      </c>
      <c r="H50" s="162">
        <f t="shared" si="11"/>
        <v>5.5</v>
      </c>
      <c r="I50" s="35"/>
      <c r="J50" s="44" t="s">
        <v>292</v>
      </c>
      <c r="K50" s="161">
        <v>6.5</v>
      </c>
      <c r="L50" s="233">
        <v>1</v>
      </c>
      <c r="M50" s="162">
        <f t="shared" si="8"/>
        <v>7.5</v>
      </c>
      <c r="N50" s="44" t="s">
        <v>152</v>
      </c>
      <c r="O50" s="161">
        <v>5</v>
      </c>
      <c r="P50" s="233">
        <v>0</v>
      </c>
      <c r="Q50" s="341">
        <f t="shared" si="9"/>
        <v>5</v>
      </c>
      <c r="BG50" s="2"/>
      <c r="BH50" s="2"/>
      <c r="BI50" s="2"/>
      <c r="BJ50" s="2"/>
    </row>
    <row r="51" spans="1:62" ht="13.5" thickBot="1">
      <c r="A51" s="47"/>
      <c r="B51" s="432"/>
      <c r="C51" s="234"/>
      <c r="D51" s="163"/>
      <c r="E51" s="47"/>
      <c r="F51" s="432"/>
      <c r="G51" s="234"/>
      <c r="H51" s="163"/>
      <c r="I51" s="50"/>
      <c r="J51" s="47"/>
      <c r="K51" s="432"/>
      <c r="L51" s="234"/>
      <c r="M51" s="163"/>
      <c r="N51" s="47"/>
      <c r="O51" s="432"/>
      <c r="P51" s="234"/>
      <c r="Q51" s="163"/>
      <c r="BG51" s="2"/>
      <c r="BH51" s="2"/>
      <c r="BI51" s="2"/>
      <c r="BJ51" s="2"/>
    </row>
    <row r="52" spans="1:62" ht="12.75">
      <c r="A52" s="51" t="s">
        <v>315</v>
      </c>
      <c r="B52" s="167" t="s">
        <v>353</v>
      </c>
      <c r="C52" s="235" t="s">
        <v>353</v>
      </c>
      <c r="D52" s="166" t="s">
        <v>353</v>
      </c>
      <c r="E52" s="51" t="s">
        <v>486</v>
      </c>
      <c r="F52" s="167">
        <v>6</v>
      </c>
      <c r="G52" s="235">
        <v>-4</v>
      </c>
      <c r="H52" s="166">
        <f t="shared" si="11"/>
        <v>2</v>
      </c>
      <c r="I52" s="50"/>
      <c r="J52" s="51" t="s">
        <v>293</v>
      </c>
      <c r="K52" s="167">
        <v>6</v>
      </c>
      <c r="L52" s="235">
        <v>-2</v>
      </c>
      <c r="M52" s="166">
        <f aca="true" t="shared" si="12" ref="M52:M64">K52+L52</f>
        <v>4</v>
      </c>
      <c r="N52" s="51" t="s">
        <v>525</v>
      </c>
      <c r="O52" s="167" t="s">
        <v>353</v>
      </c>
      <c r="P52" s="235" t="s">
        <v>353</v>
      </c>
      <c r="Q52" s="342" t="s">
        <v>353</v>
      </c>
      <c r="BG52" s="2"/>
      <c r="BH52" s="2"/>
      <c r="BI52" s="2"/>
      <c r="BJ52" s="2"/>
    </row>
    <row r="53" spans="1:62" ht="12.75">
      <c r="A53" s="54" t="s">
        <v>417</v>
      </c>
      <c r="B53" s="169">
        <v>5.5</v>
      </c>
      <c r="C53" s="164">
        <v>0</v>
      </c>
      <c r="D53" s="168">
        <f t="shared" si="10"/>
        <v>5.5</v>
      </c>
      <c r="E53" s="308" t="s">
        <v>174</v>
      </c>
      <c r="F53" s="446" t="s">
        <v>353</v>
      </c>
      <c r="G53" s="447" t="s">
        <v>353</v>
      </c>
      <c r="H53" s="350" t="s">
        <v>353</v>
      </c>
      <c r="I53" s="50"/>
      <c r="J53" s="54" t="s">
        <v>291</v>
      </c>
      <c r="K53" s="169">
        <v>5.5</v>
      </c>
      <c r="L53" s="164">
        <v>0</v>
      </c>
      <c r="M53" s="168">
        <f t="shared" si="12"/>
        <v>5.5</v>
      </c>
      <c r="N53" s="54" t="s">
        <v>157</v>
      </c>
      <c r="O53" s="169" t="s">
        <v>354</v>
      </c>
      <c r="P53" s="164" t="s">
        <v>354</v>
      </c>
      <c r="Q53" s="163" t="s">
        <v>354</v>
      </c>
      <c r="BG53" s="2"/>
      <c r="BH53" s="2"/>
      <c r="BI53" s="2"/>
      <c r="BJ53" s="2"/>
    </row>
    <row r="54" spans="1:62" ht="12.75">
      <c r="A54" s="54" t="s">
        <v>317</v>
      </c>
      <c r="B54" s="169">
        <v>6</v>
      </c>
      <c r="C54" s="164">
        <v>-0.5</v>
      </c>
      <c r="D54" s="168">
        <f t="shared" si="10"/>
        <v>5.5</v>
      </c>
      <c r="E54" s="54" t="s">
        <v>523</v>
      </c>
      <c r="F54" s="169" t="s">
        <v>353</v>
      </c>
      <c r="G54" s="164" t="s">
        <v>353</v>
      </c>
      <c r="H54" s="168" t="s">
        <v>353</v>
      </c>
      <c r="I54" s="50"/>
      <c r="J54" s="54" t="s">
        <v>514</v>
      </c>
      <c r="K54" s="169">
        <v>5.5</v>
      </c>
      <c r="L54" s="164">
        <v>0</v>
      </c>
      <c r="M54" s="168">
        <f t="shared" si="12"/>
        <v>5.5</v>
      </c>
      <c r="N54" s="54" t="s">
        <v>379</v>
      </c>
      <c r="O54" s="169">
        <v>5</v>
      </c>
      <c r="P54" s="164">
        <v>-1.5</v>
      </c>
      <c r="Q54" s="163">
        <f aca="true" t="shared" si="13" ref="Q54:Q64">O54+P54</f>
        <v>3.5</v>
      </c>
      <c r="BG54" s="2"/>
      <c r="BH54" s="2"/>
      <c r="BI54" s="2"/>
      <c r="BJ54" s="2"/>
    </row>
    <row r="55" spans="1:62" ht="12.75">
      <c r="A55" s="54" t="s">
        <v>318</v>
      </c>
      <c r="B55" s="169">
        <v>5.5</v>
      </c>
      <c r="C55" s="164">
        <v>0</v>
      </c>
      <c r="D55" s="168">
        <f t="shared" si="10"/>
        <v>5.5</v>
      </c>
      <c r="E55" s="54" t="s">
        <v>176</v>
      </c>
      <c r="F55" s="169">
        <v>6</v>
      </c>
      <c r="G55" s="164">
        <v>-0.5</v>
      </c>
      <c r="H55" s="168">
        <f t="shared" si="11"/>
        <v>5.5</v>
      </c>
      <c r="I55" s="50"/>
      <c r="J55" s="54" t="s">
        <v>287</v>
      </c>
      <c r="K55" s="169" t="s">
        <v>353</v>
      </c>
      <c r="L55" s="164" t="s">
        <v>353</v>
      </c>
      <c r="M55" s="168" t="s">
        <v>353</v>
      </c>
      <c r="N55" s="54" t="s">
        <v>155</v>
      </c>
      <c r="O55" s="169" t="s">
        <v>353</v>
      </c>
      <c r="P55" s="164" t="s">
        <v>353</v>
      </c>
      <c r="Q55" s="163" t="s">
        <v>353</v>
      </c>
      <c r="BG55" s="2"/>
      <c r="BH55" s="2"/>
      <c r="BI55" s="2"/>
      <c r="BJ55" s="2"/>
    </row>
    <row r="56" spans="1:62" ht="12.75">
      <c r="A56" s="54" t="s">
        <v>416</v>
      </c>
      <c r="B56" s="169" t="s">
        <v>354</v>
      </c>
      <c r="C56" s="164" t="s">
        <v>354</v>
      </c>
      <c r="D56" s="168" t="s">
        <v>354</v>
      </c>
      <c r="E56" s="54" t="s">
        <v>181</v>
      </c>
      <c r="F56" s="169">
        <v>6</v>
      </c>
      <c r="G56" s="164">
        <v>0</v>
      </c>
      <c r="H56" s="168">
        <f t="shared" si="11"/>
        <v>6</v>
      </c>
      <c r="I56" s="50"/>
      <c r="J56" s="54" t="s">
        <v>297</v>
      </c>
      <c r="K56" s="169">
        <v>6.5</v>
      </c>
      <c r="L56" s="164">
        <v>1</v>
      </c>
      <c r="M56" s="168">
        <f t="shared" si="12"/>
        <v>7.5</v>
      </c>
      <c r="N56" s="54" t="s">
        <v>519</v>
      </c>
      <c r="O56" s="169">
        <v>7</v>
      </c>
      <c r="P56" s="164">
        <v>3</v>
      </c>
      <c r="Q56" s="163">
        <f t="shared" si="13"/>
        <v>10</v>
      </c>
      <c r="BG56" s="2"/>
      <c r="BH56" s="2"/>
      <c r="BI56" s="2"/>
      <c r="BJ56" s="2"/>
    </row>
    <row r="57" spans="1:62" ht="12.75">
      <c r="A57" s="54" t="s">
        <v>475</v>
      </c>
      <c r="B57" s="169" t="s">
        <v>354</v>
      </c>
      <c r="C57" s="164" t="s">
        <v>354</v>
      </c>
      <c r="D57" s="168" t="s">
        <v>354</v>
      </c>
      <c r="E57" s="54" t="s">
        <v>428</v>
      </c>
      <c r="F57" s="169">
        <v>6.5</v>
      </c>
      <c r="G57" s="164">
        <v>0</v>
      </c>
      <c r="H57" s="168">
        <f t="shared" si="11"/>
        <v>6.5</v>
      </c>
      <c r="I57" s="50"/>
      <c r="J57" s="54" t="s">
        <v>376</v>
      </c>
      <c r="K57" s="169">
        <v>6</v>
      </c>
      <c r="L57" s="164">
        <v>0</v>
      </c>
      <c r="M57" s="168">
        <f t="shared" si="12"/>
        <v>6</v>
      </c>
      <c r="N57" s="54" t="s">
        <v>380</v>
      </c>
      <c r="O57" s="169">
        <v>5.5</v>
      </c>
      <c r="P57" s="164">
        <v>0</v>
      </c>
      <c r="Q57" s="163">
        <f t="shared" si="13"/>
        <v>5.5</v>
      </c>
      <c r="BG57" s="2"/>
      <c r="BH57" s="2"/>
      <c r="BI57" s="2"/>
      <c r="BJ57" s="2"/>
    </row>
    <row r="58" spans="1:62" ht="12.75">
      <c r="A58" s="54" t="s">
        <v>321</v>
      </c>
      <c r="B58" s="169" t="s">
        <v>353</v>
      </c>
      <c r="C58" s="164" t="s">
        <v>353</v>
      </c>
      <c r="D58" s="168" t="s">
        <v>353</v>
      </c>
      <c r="E58" s="54" t="s">
        <v>184</v>
      </c>
      <c r="F58" s="169">
        <v>5.5</v>
      </c>
      <c r="G58" s="164">
        <v>0</v>
      </c>
      <c r="H58" s="168">
        <f t="shared" si="11"/>
        <v>5.5</v>
      </c>
      <c r="I58" s="50"/>
      <c r="J58" s="54" t="s">
        <v>300</v>
      </c>
      <c r="K58" s="169">
        <v>5.5</v>
      </c>
      <c r="L58" s="164">
        <v>0</v>
      </c>
      <c r="M58" s="168">
        <f t="shared" si="12"/>
        <v>5.5</v>
      </c>
      <c r="N58" s="54" t="s">
        <v>424</v>
      </c>
      <c r="O58" s="169">
        <v>6</v>
      </c>
      <c r="P58" s="164">
        <v>0</v>
      </c>
      <c r="Q58" s="163">
        <f t="shared" si="13"/>
        <v>6</v>
      </c>
      <c r="BG58" s="2"/>
      <c r="BH58" s="2"/>
      <c r="BI58" s="2"/>
      <c r="BJ58" s="2"/>
    </row>
    <row r="59" spans="1:62" ht="12.75">
      <c r="A59" s="308" t="s">
        <v>306</v>
      </c>
      <c r="B59" s="446" t="s">
        <v>353</v>
      </c>
      <c r="C59" s="447" t="s">
        <v>353</v>
      </c>
      <c r="D59" s="350" t="s">
        <v>353</v>
      </c>
      <c r="E59" s="54" t="s">
        <v>183</v>
      </c>
      <c r="F59" s="169">
        <v>6</v>
      </c>
      <c r="G59" s="164">
        <v>0</v>
      </c>
      <c r="H59" s="168">
        <f t="shared" si="11"/>
        <v>6</v>
      </c>
      <c r="I59" s="50"/>
      <c r="J59" s="54" t="s">
        <v>283</v>
      </c>
      <c r="K59" s="169">
        <v>5.5</v>
      </c>
      <c r="L59" s="164">
        <v>-0.5</v>
      </c>
      <c r="M59" s="168">
        <f t="shared" si="12"/>
        <v>5</v>
      </c>
      <c r="N59" s="54" t="s">
        <v>161</v>
      </c>
      <c r="O59" s="169">
        <v>7</v>
      </c>
      <c r="P59" s="164">
        <v>3</v>
      </c>
      <c r="Q59" s="163">
        <f t="shared" si="13"/>
        <v>10</v>
      </c>
      <c r="BG59" s="2"/>
      <c r="BH59" s="2"/>
      <c r="BI59" s="2"/>
      <c r="BJ59" s="2"/>
    </row>
    <row r="60" spans="1:62" ht="12.75">
      <c r="A60" s="54" t="s">
        <v>324</v>
      </c>
      <c r="B60" s="169" t="s">
        <v>353</v>
      </c>
      <c r="C60" s="164" t="s">
        <v>353</v>
      </c>
      <c r="D60" s="168" t="s">
        <v>353</v>
      </c>
      <c r="E60" s="308" t="s">
        <v>185</v>
      </c>
      <c r="F60" s="446" t="s">
        <v>353</v>
      </c>
      <c r="G60" s="447" t="s">
        <v>353</v>
      </c>
      <c r="H60" s="350" t="s">
        <v>353</v>
      </c>
      <c r="I60" s="50"/>
      <c r="J60" s="54" t="s">
        <v>377</v>
      </c>
      <c r="K60" s="169">
        <v>6</v>
      </c>
      <c r="L60" s="164">
        <v>0</v>
      </c>
      <c r="M60" s="168">
        <f t="shared" si="12"/>
        <v>6</v>
      </c>
      <c r="N60" s="54" t="s">
        <v>470</v>
      </c>
      <c r="O60" s="169">
        <v>6.5</v>
      </c>
      <c r="P60" s="164">
        <v>2.5</v>
      </c>
      <c r="Q60" s="163">
        <f t="shared" si="13"/>
        <v>9</v>
      </c>
      <c r="BG60" s="2"/>
      <c r="BH60" s="2"/>
      <c r="BI60" s="2"/>
      <c r="BJ60" s="2"/>
    </row>
    <row r="61" spans="1:62" ht="12.75">
      <c r="A61" s="54" t="s">
        <v>303</v>
      </c>
      <c r="B61" s="169" t="s">
        <v>353</v>
      </c>
      <c r="C61" s="164" t="s">
        <v>353</v>
      </c>
      <c r="D61" s="168" t="s">
        <v>353</v>
      </c>
      <c r="E61" s="54" t="s">
        <v>168</v>
      </c>
      <c r="F61" s="169">
        <v>6.5</v>
      </c>
      <c r="G61" s="164">
        <v>0</v>
      </c>
      <c r="H61" s="168">
        <f t="shared" si="11"/>
        <v>6.5</v>
      </c>
      <c r="I61" s="50"/>
      <c r="J61" s="54" t="s">
        <v>302</v>
      </c>
      <c r="K61" s="169">
        <v>7.5</v>
      </c>
      <c r="L61" s="164">
        <v>3</v>
      </c>
      <c r="M61" s="168">
        <f t="shared" si="12"/>
        <v>10.5</v>
      </c>
      <c r="N61" s="95" t="s">
        <v>144</v>
      </c>
      <c r="O61" s="441">
        <v>6</v>
      </c>
      <c r="P61" s="164">
        <v>0.5</v>
      </c>
      <c r="Q61" s="163">
        <f t="shared" si="13"/>
        <v>6.5</v>
      </c>
      <c r="BG61" s="2"/>
      <c r="BH61" s="2"/>
      <c r="BI61" s="2"/>
      <c r="BJ61" s="2"/>
    </row>
    <row r="62" spans="1:62" ht="12.75">
      <c r="A62" s="54" t="s">
        <v>303</v>
      </c>
      <c r="B62" s="169" t="s">
        <v>353</v>
      </c>
      <c r="C62" s="164" t="s">
        <v>353</v>
      </c>
      <c r="D62" s="168" t="s">
        <v>353</v>
      </c>
      <c r="E62" s="54" t="s">
        <v>188</v>
      </c>
      <c r="F62" s="169">
        <v>6</v>
      </c>
      <c r="G62" s="164">
        <v>1</v>
      </c>
      <c r="H62" s="168">
        <f t="shared" si="11"/>
        <v>7</v>
      </c>
      <c r="I62" s="50"/>
      <c r="J62" s="54" t="s">
        <v>303</v>
      </c>
      <c r="K62" s="169" t="s">
        <v>353</v>
      </c>
      <c r="L62" s="164" t="s">
        <v>353</v>
      </c>
      <c r="M62" s="168" t="s">
        <v>353</v>
      </c>
      <c r="N62" s="54" t="s">
        <v>426</v>
      </c>
      <c r="O62" s="169" t="s">
        <v>353</v>
      </c>
      <c r="P62" s="164" t="s">
        <v>353</v>
      </c>
      <c r="Q62" s="163" t="s">
        <v>353</v>
      </c>
      <c r="BG62" s="2"/>
      <c r="BH62" s="2"/>
      <c r="BI62" s="2"/>
      <c r="BJ62" s="2"/>
    </row>
    <row r="63" spans="1:62" ht="13.5" thickBot="1">
      <c r="A63" s="47" t="s">
        <v>303</v>
      </c>
      <c r="B63" s="171" t="s">
        <v>353</v>
      </c>
      <c r="C63" s="236" t="s">
        <v>353</v>
      </c>
      <c r="D63" s="168" t="s">
        <v>353</v>
      </c>
      <c r="E63" s="47" t="s">
        <v>370</v>
      </c>
      <c r="F63" s="171">
        <v>6</v>
      </c>
      <c r="G63" s="236">
        <v>0</v>
      </c>
      <c r="H63" s="168">
        <f t="shared" si="11"/>
        <v>6</v>
      </c>
      <c r="I63" s="50"/>
      <c r="J63" s="47" t="s">
        <v>303</v>
      </c>
      <c r="K63" s="171" t="s">
        <v>353</v>
      </c>
      <c r="L63" s="236" t="s">
        <v>353</v>
      </c>
      <c r="M63" s="168" t="s">
        <v>353</v>
      </c>
      <c r="N63" s="47" t="s">
        <v>461</v>
      </c>
      <c r="O63" s="440">
        <v>5.5</v>
      </c>
      <c r="P63" s="236">
        <v>0</v>
      </c>
      <c r="Q63" s="163">
        <f t="shared" si="13"/>
        <v>5.5</v>
      </c>
      <c r="BG63" s="2"/>
      <c r="BH63" s="2"/>
      <c r="BI63" s="2"/>
      <c r="BJ63" s="2"/>
    </row>
    <row r="64" spans="1:62" ht="13.5" thickBot="1">
      <c r="A64" s="44" t="s">
        <v>325</v>
      </c>
      <c r="B64" s="161">
        <v>1</v>
      </c>
      <c r="C64" s="237">
        <v>0</v>
      </c>
      <c r="D64" s="172">
        <f t="shared" si="10"/>
        <v>1</v>
      </c>
      <c r="E64" s="44" t="s">
        <v>189</v>
      </c>
      <c r="F64" s="161">
        <v>0.5</v>
      </c>
      <c r="G64" s="237">
        <v>0</v>
      </c>
      <c r="H64" s="343">
        <f t="shared" si="11"/>
        <v>0.5</v>
      </c>
      <c r="I64" s="35"/>
      <c r="J64" s="44" t="s">
        <v>304</v>
      </c>
      <c r="K64" s="161">
        <v>0</v>
      </c>
      <c r="L64" s="237">
        <v>0</v>
      </c>
      <c r="M64" s="343">
        <f t="shared" si="12"/>
        <v>0</v>
      </c>
      <c r="N64" s="44" t="s">
        <v>165</v>
      </c>
      <c r="O64" s="430">
        <v>0.5</v>
      </c>
      <c r="P64" s="442">
        <v>0</v>
      </c>
      <c r="Q64" s="172">
        <f t="shared" si="13"/>
        <v>0.5</v>
      </c>
      <c r="BG64" s="2"/>
      <c r="BH64" s="2"/>
      <c r="BI64" s="2"/>
      <c r="BJ64" s="2"/>
    </row>
    <row r="65" spans="1:58" ht="12.75" customHeight="1" thickBot="1">
      <c r="A65" s="443" t="s">
        <v>84</v>
      </c>
      <c r="B65" s="444">
        <f>17.5/3</f>
        <v>5.833333333333333</v>
      </c>
      <c r="C65" s="445">
        <v>0</v>
      </c>
      <c r="D65" s="172">
        <f>C65</f>
        <v>0</v>
      </c>
      <c r="E65" s="443" t="s">
        <v>84</v>
      </c>
      <c r="F65" s="444">
        <f>17.5/3</f>
        <v>5.833333333333333</v>
      </c>
      <c r="G65" s="445">
        <v>0</v>
      </c>
      <c r="H65" s="172">
        <f>G65</f>
        <v>0</v>
      </c>
      <c r="I65" s="35"/>
      <c r="J65" s="443" t="s">
        <v>84</v>
      </c>
      <c r="K65" s="444">
        <f>17.5/3</f>
        <v>5.833333333333333</v>
      </c>
      <c r="L65" s="445">
        <v>0</v>
      </c>
      <c r="M65" s="172">
        <f>L65</f>
        <v>0</v>
      </c>
      <c r="N65" s="443" t="s">
        <v>84</v>
      </c>
      <c r="O65" s="444">
        <f>18.5/3</f>
        <v>6.166666666666667</v>
      </c>
      <c r="P65" s="445">
        <v>0</v>
      </c>
      <c r="Q65" s="172">
        <f>P65</f>
        <v>0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62" ht="12.75">
      <c r="A66" s="174"/>
      <c r="B66" s="175"/>
      <c r="C66" s="175"/>
      <c r="D66" s="176"/>
      <c r="E66" s="175"/>
      <c r="F66" s="175"/>
      <c r="G66" s="175"/>
      <c r="H66" s="177"/>
      <c r="I66" s="178"/>
      <c r="J66" s="174"/>
      <c r="K66" s="175"/>
      <c r="L66" s="175"/>
      <c r="M66" s="176"/>
      <c r="N66" s="175"/>
      <c r="O66" s="175"/>
      <c r="P66" s="175"/>
      <c r="Q66" s="177"/>
      <c r="BG66" s="2"/>
      <c r="BH66" s="2"/>
      <c r="BI66" s="2"/>
      <c r="BJ66" s="2"/>
    </row>
    <row r="67" spans="1:62" s="149" customFormat="1" ht="13.5" customHeight="1">
      <c r="A67" s="182"/>
      <c r="B67" s="600">
        <f>B40+B41+B42+B43+B44+B45+B46+B47+B48+B49+B50+B64</f>
        <v>67</v>
      </c>
      <c r="C67" s="600">
        <f>C39+C40+C41+C42+C43+C44+C45+C46+C47+C48+C49+C50+C64+C65</f>
        <v>1.5</v>
      </c>
      <c r="D67" s="599">
        <f>B67+C67</f>
        <v>68.5</v>
      </c>
      <c r="E67" s="183"/>
      <c r="F67" s="566">
        <f>F40+F41+F42+F43+F44+F45+F46+F47+F48+F49+F50+F64</f>
        <v>65.5</v>
      </c>
      <c r="G67" s="566">
        <f>G39+G40+G41+G42+G43+G44+G45+G46+G47+G48+G49+G50+G64+G65</f>
        <v>4</v>
      </c>
      <c r="H67" s="565">
        <f>F67+G67</f>
        <v>69.5</v>
      </c>
      <c r="I67" s="184"/>
      <c r="J67" s="182"/>
      <c r="K67" s="580">
        <f>K40+K41+K42+K43+K44+K45+K46+K47+K48+K49+K50+K64</f>
        <v>67</v>
      </c>
      <c r="L67" s="580">
        <f>L39+L40+L41+L42+L43+L44+L45+L46+L47+L48+L49+L50+L64+L65</f>
        <v>6</v>
      </c>
      <c r="M67" s="581">
        <f>K67+L67</f>
        <v>73</v>
      </c>
      <c r="N67" s="183"/>
      <c r="O67" s="618">
        <f>O40+O41+O42+O43+O44+O45+O46+O47+O48+O49+O50+O64</f>
        <v>69.5</v>
      </c>
      <c r="P67" s="618">
        <f>P39+P40+P41+P42+P43+P44+P45+P46+P47+P48+P49+P50+P64+P65</f>
        <v>12.5</v>
      </c>
      <c r="Q67" s="619">
        <f>O67+P67</f>
        <v>82</v>
      </c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</row>
    <row r="68" spans="1:62" s="149" customFormat="1" ht="13.5" thickBot="1">
      <c r="A68" s="186"/>
      <c r="B68" s="187"/>
      <c r="C68" s="187"/>
      <c r="D68" s="188"/>
      <c r="E68" s="187"/>
      <c r="F68" s="187"/>
      <c r="G68" s="187"/>
      <c r="H68" s="188"/>
      <c r="I68" s="189"/>
      <c r="J68" s="186"/>
      <c r="K68" s="187"/>
      <c r="L68" s="187"/>
      <c r="M68" s="188"/>
      <c r="N68" s="187"/>
      <c r="O68" s="187"/>
      <c r="P68" s="187"/>
      <c r="Q68" s="188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</row>
    <row r="69" spans="1:62" s="149" customFormat="1" ht="18.75" thickBot="1">
      <c r="A69" s="248"/>
      <c r="B69" s="598"/>
      <c r="C69" s="249"/>
      <c r="D69" s="250">
        <v>1</v>
      </c>
      <c r="E69" s="562"/>
      <c r="F69" s="563"/>
      <c r="G69" s="562"/>
      <c r="H69" s="564">
        <v>1</v>
      </c>
      <c r="I69" s="192"/>
      <c r="J69" s="576"/>
      <c r="K69" s="577"/>
      <c r="L69" s="578"/>
      <c r="M69" s="579">
        <v>2</v>
      </c>
      <c r="N69" s="621"/>
      <c r="O69" s="622"/>
      <c r="P69" s="621"/>
      <c r="Q69" s="620">
        <v>4</v>
      </c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</row>
    <row r="70" spans="4:17" s="2" customFormat="1" ht="12.75">
      <c r="D70" s="255"/>
      <c r="J70" s="256"/>
      <c r="K70" s="256"/>
      <c r="L70" s="256"/>
      <c r="M70" s="256"/>
      <c r="N70" s="256"/>
      <c r="O70" s="256"/>
      <c r="P70" s="256"/>
      <c r="Q70" s="256"/>
    </row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pans="59:62" ht="12.75">
      <c r="BG117" s="2"/>
      <c r="BH117" s="2"/>
      <c r="BI117" s="2"/>
      <c r="BJ117" s="2"/>
    </row>
    <row r="118" spans="59:62" ht="12.75">
      <c r="BG118" s="2"/>
      <c r="BH118" s="2"/>
      <c r="BI118" s="2"/>
      <c r="BJ118" s="2"/>
    </row>
    <row r="119" spans="59:62" ht="12.75">
      <c r="BG119" s="2"/>
      <c r="BH119" s="2"/>
      <c r="BI119" s="2"/>
      <c r="BJ119" s="2"/>
    </row>
    <row r="120" spans="59:62" ht="12.75">
      <c r="BG120" s="2"/>
      <c r="BH120" s="2"/>
      <c r="BI120" s="2"/>
      <c r="BJ120" s="2"/>
    </row>
    <row r="121" spans="59:62" ht="12.75">
      <c r="BG121" s="2"/>
      <c r="BH121" s="2"/>
      <c r="BI121" s="2"/>
      <c r="BJ121" s="2"/>
    </row>
    <row r="122" spans="59:62" ht="12.75">
      <c r="BG122" s="2"/>
      <c r="BH122" s="2"/>
      <c r="BI122" s="2"/>
      <c r="BJ122" s="2"/>
    </row>
    <row r="123" spans="59:62" ht="12.75">
      <c r="BG123" s="2"/>
      <c r="BH123" s="2"/>
      <c r="BI123" s="2"/>
      <c r="BJ123" s="2"/>
    </row>
    <row r="124" spans="59:62" ht="12.75">
      <c r="BG124" s="2"/>
      <c r="BH124" s="2"/>
      <c r="BI124" s="2"/>
      <c r="BJ124" s="2"/>
    </row>
    <row r="125" spans="59:62" ht="12.75">
      <c r="BG125" s="2"/>
      <c r="BH125" s="2"/>
      <c r="BI125" s="2"/>
      <c r="BJ125" s="2"/>
    </row>
    <row r="126" spans="59:62" ht="12.75">
      <c r="BG126" s="2"/>
      <c r="BH126" s="2"/>
      <c r="BI126" s="2"/>
      <c r="BJ126" s="2"/>
    </row>
    <row r="127" spans="59:62" ht="12.75">
      <c r="BG127" s="2"/>
      <c r="BH127" s="2"/>
      <c r="BI127" s="2"/>
      <c r="BJ127" s="2"/>
    </row>
    <row r="128" spans="59:62" ht="12.75">
      <c r="BG128" s="2"/>
      <c r="BH128" s="2"/>
      <c r="BI128" s="2"/>
      <c r="BJ128" s="2"/>
    </row>
    <row r="129" spans="59:62" ht="12.75">
      <c r="BG129" s="2"/>
      <c r="BH129" s="2"/>
      <c r="BI129" s="2"/>
      <c r="BJ129" s="2"/>
    </row>
    <row r="130" spans="59:62" ht="12.75">
      <c r="BG130" s="2"/>
      <c r="BH130" s="2"/>
      <c r="BI130" s="2"/>
      <c r="BJ130" s="2"/>
    </row>
    <row r="131" spans="59:62" ht="12.75">
      <c r="BG131" s="2"/>
      <c r="BH131" s="2"/>
      <c r="BI131" s="2"/>
      <c r="BJ131" s="2"/>
    </row>
    <row r="132" spans="59:62" ht="12.75">
      <c r="BG132" s="2"/>
      <c r="BH132" s="2"/>
      <c r="BI132" s="2"/>
      <c r="BJ132" s="2"/>
    </row>
    <row r="133" spans="59:62" ht="12.75">
      <c r="BG133" s="2"/>
      <c r="BH133" s="2"/>
      <c r="BI133" s="2"/>
      <c r="BJ133" s="2"/>
    </row>
    <row r="134" spans="59:62" ht="12.75">
      <c r="BG134" s="2"/>
      <c r="BH134" s="2"/>
      <c r="BI134" s="2"/>
      <c r="BJ134" s="2"/>
    </row>
    <row r="135" spans="59:62" ht="12.75">
      <c r="BG135" s="2"/>
      <c r="BH135" s="2"/>
      <c r="BI135" s="2"/>
      <c r="BJ135" s="2"/>
    </row>
    <row r="136" spans="59:62" ht="12.75">
      <c r="BG136" s="2"/>
      <c r="BH136" s="2"/>
      <c r="BI136" s="2"/>
      <c r="BJ136" s="2"/>
    </row>
    <row r="137" spans="59:62" ht="12.75">
      <c r="BG137" s="2"/>
      <c r="BH137" s="2"/>
      <c r="BI137" s="2"/>
      <c r="BJ137" s="2"/>
    </row>
    <row r="138" spans="59:62" ht="12.75">
      <c r="BG138" s="2"/>
      <c r="BH138" s="2"/>
      <c r="BI138" s="2"/>
      <c r="BJ138" s="2"/>
    </row>
    <row r="139" spans="59:62" ht="12.75">
      <c r="BG139" s="2"/>
      <c r="BH139" s="2"/>
      <c r="BI139" s="2"/>
      <c r="BJ139" s="2"/>
    </row>
    <row r="140" spans="59:62" ht="12.75">
      <c r="BG140" s="2"/>
      <c r="BH140" s="2"/>
      <c r="BI140" s="2"/>
      <c r="BJ140" s="2"/>
    </row>
    <row r="141" spans="59:62" ht="12.75">
      <c r="BG141" s="2"/>
      <c r="BH141" s="2"/>
      <c r="BI141" s="2"/>
      <c r="BJ141" s="2"/>
    </row>
    <row r="142" spans="59:62" ht="12.75">
      <c r="BG142" s="2"/>
      <c r="BH142" s="2"/>
      <c r="BI142" s="2"/>
      <c r="BJ142" s="2"/>
    </row>
    <row r="143" spans="59:62" ht="12.75">
      <c r="BG143" s="2"/>
      <c r="BH143" s="2"/>
      <c r="BI143" s="2"/>
      <c r="BJ143" s="2"/>
    </row>
  </sheetData>
  <sheetProtection/>
  <mergeCells count="14">
    <mergeCell ref="A37:H37"/>
    <mergeCell ref="J37:Q37"/>
    <mergeCell ref="A38:D38"/>
    <mergeCell ref="E38:H38"/>
    <mergeCell ref="J38:M38"/>
    <mergeCell ref="N38:Q38"/>
    <mergeCell ref="A1:Q1"/>
    <mergeCell ref="A36:Q36"/>
    <mergeCell ref="A3:D3"/>
    <mergeCell ref="E3:H3"/>
    <mergeCell ref="A2:H2"/>
    <mergeCell ref="J2:Q2"/>
    <mergeCell ref="N3:Q3"/>
    <mergeCell ref="J3:M3"/>
  </mergeCells>
  <printOptions/>
  <pageMargins left="1.62" right="1.97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7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19.7109375" style="3" customWidth="1"/>
    <col min="2" max="3" width="5.7109375" style="3" customWidth="1"/>
    <col min="4" max="4" width="6.7109375" style="3" customWidth="1"/>
    <col min="5" max="5" width="19.7109375" style="3" customWidth="1"/>
    <col min="6" max="7" width="5.7109375" style="3" customWidth="1"/>
    <col min="8" max="8" width="6.7109375" style="3" customWidth="1"/>
    <col min="9" max="9" width="1.28515625" style="3" customWidth="1"/>
    <col min="10" max="10" width="19.7109375" style="3" customWidth="1"/>
    <col min="11" max="12" width="5.7109375" style="3" customWidth="1"/>
    <col min="13" max="13" width="6.7109375" style="3" customWidth="1"/>
    <col min="14" max="14" width="19.7109375" style="3" customWidth="1"/>
    <col min="15" max="16" width="5.7109375" style="3" customWidth="1"/>
    <col min="17" max="17" width="6.7109375" style="3" customWidth="1"/>
    <col min="18" max="66" width="9.140625" style="2" customWidth="1"/>
    <col min="67" max="16384" width="9.140625" style="3" customWidth="1"/>
  </cols>
  <sheetData>
    <row r="1" spans="1:43" ht="15" thickBot="1">
      <c r="A1" s="772" t="s">
        <v>101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73"/>
      <c r="AP1" s="142"/>
      <c r="AQ1" s="143"/>
    </row>
    <row r="2" spans="1:43" ht="15" thickBot="1">
      <c r="A2" s="772" t="s">
        <v>12</v>
      </c>
      <c r="B2" s="737"/>
      <c r="C2" s="737"/>
      <c r="D2" s="737"/>
      <c r="E2" s="702"/>
      <c r="F2" s="702"/>
      <c r="G2" s="702"/>
      <c r="H2" s="703"/>
      <c r="I2" s="144"/>
      <c r="J2" s="701" t="s">
        <v>13</v>
      </c>
      <c r="K2" s="702"/>
      <c r="L2" s="702"/>
      <c r="M2" s="702"/>
      <c r="N2" s="702"/>
      <c r="O2" s="702"/>
      <c r="P2" s="702"/>
      <c r="Q2" s="703"/>
      <c r="AP2" s="142"/>
      <c r="AQ2" s="143"/>
    </row>
    <row r="3" spans="1:66" s="149" customFormat="1" ht="15" customHeight="1" thickBot="1">
      <c r="A3" s="728" t="s">
        <v>539</v>
      </c>
      <c r="B3" s="792"/>
      <c r="C3" s="792"/>
      <c r="D3" s="729"/>
      <c r="E3" s="793" t="s">
        <v>439</v>
      </c>
      <c r="F3" s="793"/>
      <c r="G3" s="793"/>
      <c r="H3" s="794"/>
      <c r="I3" s="145"/>
      <c r="J3" s="704" t="s">
        <v>67</v>
      </c>
      <c r="K3" s="784"/>
      <c r="L3" s="784"/>
      <c r="M3" s="705"/>
      <c r="N3" s="795" t="s">
        <v>108</v>
      </c>
      <c r="O3" s="795"/>
      <c r="P3" s="795"/>
      <c r="Q3" s="79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7"/>
      <c r="AQ3" s="148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</row>
    <row r="4" spans="1:66" s="149" customFormat="1" ht="13.5" thickBot="1">
      <c r="A4" s="498" t="s">
        <v>3</v>
      </c>
      <c r="B4" s="491" t="s">
        <v>65</v>
      </c>
      <c r="C4" s="492">
        <v>3</v>
      </c>
      <c r="D4" s="491" t="s">
        <v>11</v>
      </c>
      <c r="E4" s="612" t="s">
        <v>3</v>
      </c>
      <c r="F4" s="604" t="s">
        <v>65</v>
      </c>
      <c r="G4" s="605">
        <v>-2</v>
      </c>
      <c r="H4" s="604" t="s">
        <v>11</v>
      </c>
      <c r="I4" s="150"/>
      <c r="J4" s="521" t="s">
        <v>3</v>
      </c>
      <c r="K4" s="514" t="s">
        <v>65</v>
      </c>
      <c r="L4" s="515">
        <v>4</v>
      </c>
      <c r="M4" s="514" t="s">
        <v>11</v>
      </c>
      <c r="N4" s="529" t="s">
        <v>3</v>
      </c>
      <c r="O4" s="121" t="s">
        <v>65</v>
      </c>
      <c r="P4" s="122">
        <v>0</v>
      </c>
      <c r="Q4" s="121" t="s">
        <v>11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93"/>
      <c r="AQ4" s="148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</row>
    <row r="5" spans="1:43" ht="12.75" customHeight="1">
      <c r="A5" s="36" t="s">
        <v>254</v>
      </c>
      <c r="B5" s="154">
        <v>6</v>
      </c>
      <c r="C5" s="231">
        <v>1</v>
      </c>
      <c r="D5" s="153">
        <f aca="true" t="shared" si="0" ref="D5:D15">B5+C5</f>
        <v>7</v>
      </c>
      <c r="E5" s="36" t="s">
        <v>360</v>
      </c>
      <c r="F5" s="152">
        <v>6</v>
      </c>
      <c r="G5" s="231">
        <v>-1</v>
      </c>
      <c r="H5" s="153">
        <f aca="true" t="shared" si="1" ref="H5:H15">F5+G5</f>
        <v>5</v>
      </c>
      <c r="I5" s="35"/>
      <c r="J5" s="36" t="s">
        <v>257</v>
      </c>
      <c r="K5" s="426">
        <v>6</v>
      </c>
      <c r="L5" s="427">
        <v>-1</v>
      </c>
      <c r="M5" s="339">
        <f aca="true" t="shared" si="2" ref="M5:M15">K5+L5</f>
        <v>5</v>
      </c>
      <c r="N5" s="36" t="s">
        <v>390</v>
      </c>
      <c r="O5" s="154">
        <v>6</v>
      </c>
      <c r="P5" s="231">
        <v>-1</v>
      </c>
      <c r="Q5" s="153">
        <f aca="true" t="shared" si="3" ref="Q5:Q15">O5+P5</f>
        <v>5</v>
      </c>
      <c r="AP5" s="158"/>
      <c r="AQ5" s="143"/>
    </row>
    <row r="6" spans="1:43" ht="12.75" customHeight="1">
      <c r="A6" s="40" t="s">
        <v>250</v>
      </c>
      <c r="B6" s="156">
        <v>6.5</v>
      </c>
      <c r="C6" s="232">
        <v>0</v>
      </c>
      <c r="D6" s="157">
        <f t="shared" si="0"/>
        <v>6.5</v>
      </c>
      <c r="E6" s="40" t="s">
        <v>191</v>
      </c>
      <c r="F6" s="156">
        <v>6</v>
      </c>
      <c r="G6" s="232">
        <v>0</v>
      </c>
      <c r="H6" s="157">
        <f t="shared" si="1"/>
        <v>6</v>
      </c>
      <c r="I6" s="35"/>
      <c r="J6" s="40" t="s">
        <v>275</v>
      </c>
      <c r="K6" s="428">
        <v>5.5</v>
      </c>
      <c r="L6" s="429">
        <v>-0.5</v>
      </c>
      <c r="M6" s="340">
        <f t="shared" si="2"/>
        <v>5</v>
      </c>
      <c r="N6" s="40" t="s">
        <v>120</v>
      </c>
      <c r="O6" s="156">
        <v>6.5</v>
      </c>
      <c r="P6" s="232">
        <v>1</v>
      </c>
      <c r="Q6" s="157">
        <f t="shared" si="3"/>
        <v>7.5</v>
      </c>
      <c r="AP6" s="158"/>
      <c r="AQ6" s="143"/>
    </row>
    <row r="7" spans="1:43" ht="12.75" customHeight="1">
      <c r="A7" s="40" t="s">
        <v>236</v>
      </c>
      <c r="B7" s="156">
        <v>7</v>
      </c>
      <c r="C7" s="232">
        <v>3</v>
      </c>
      <c r="D7" s="157">
        <f t="shared" si="0"/>
        <v>10</v>
      </c>
      <c r="E7" s="40" t="s">
        <v>355</v>
      </c>
      <c r="F7" s="156">
        <v>6</v>
      </c>
      <c r="G7" s="232">
        <v>0</v>
      </c>
      <c r="H7" s="157">
        <f t="shared" si="1"/>
        <v>6</v>
      </c>
      <c r="I7" s="35"/>
      <c r="J7" s="40" t="s">
        <v>431</v>
      </c>
      <c r="K7" s="428">
        <v>6.5</v>
      </c>
      <c r="L7" s="429">
        <v>0</v>
      </c>
      <c r="M7" s="340">
        <f t="shared" si="2"/>
        <v>6.5</v>
      </c>
      <c r="N7" s="40" t="s">
        <v>394</v>
      </c>
      <c r="O7" s="156">
        <v>5</v>
      </c>
      <c r="P7" s="232">
        <v>0</v>
      </c>
      <c r="Q7" s="157">
        <f t="shared" si="3"/>
        <v>5</v>
      </c>
      <c r="AP7" s="158"/>
      <c r="AQ7" s="143"/>
    </row>
    <row r="8" spans="1:43" ht="12.75" customHeight="1">
      <c r="A8" s="40" t="s">
        <v>256</v>
      </c>
      <c r="B8" s="156">
        <v>6</v>
      </c>
      <c r="C8" s="232">
        <v>0</v>
      </c>
      <c r="D8" s="157">
        <f t="shared" si="0"/>
        <v>6</v>
      </c>
      <c r="E8" s="40" t="s">
        <v>356</v>
      </c>
      <c r="F8" s="156">
        <v>5.5</v>
      </c>
      <c r="G8" s="232">
        <v>0</v>
      </c>
      <c r="H8" s="157">
        <f t="shared" si="1"/>
        <v>5.5</v>
      </c>
      <c r="I8" s="35"/>
      <c r="J8" s="40" t="s">
        <v>276</v>
      </c>
      <c r="K8" s="428">
        <v>6.5</v>
      </c>
      <c r="L8" s="429">
        <v>0</v>
      </c>
      <c r="M8" s="340">
        <f t="shared" si="2"/>
        <v>6.5</v>
      </c>
      <c r="N8" s="40" t="s">
        <v>508</v>
      </c>
      <c r="O8" s="156">
        <v>5.5</v>
      </c>
      <c r="P8" s="232">
        <v>0</v>
      </c>
      <c r="Q8" s="157">
        <f t="shared" si="3"/>
        <v>5.5</v>
      </c>
      <c r="AP8" s="155"/>
      <c r="AQ8" s="143"/>
    </row>
    <row r="9" spans="1:43" ht="12.75" customHeight="1">
      <c r="A9" s="40" t="s">
        <v>237</v>
      </c>
      <c r="B9" s="156">
        <v>6</v>
      </c>
      <c r="C9" s="232">
        <v>0</v>
      </c>
      <c r="D9" s="157">
        <f t="shared" si="0"/>
        <v>6</v>
      </c>
      <c r="E9" s="40" t="s">
        <v>361</v>
      </c>
      <c r="F9" s="156">
        <v>6</v>
      </c>
      <c r="G9" s="232">
        <v>0</v>
      </c>
      <c r="H9" s="157">
        <f t="shared" si="1"/>
        <v>6</v>
      </c>
      <c r="I9" s="159"/>
      <c r="J9" s="40" t="s">
        <v>509</v>
      </c>
      <c r="K9" s="428">
        <v>6</v>
      </c>
      <c r="L9" s="429">
        <v>0</v>
      </c>
      <c r="M9" s="340">
        <f t="shared" si="2"/>
        <v>6</v>
      </c>
      <c r="N9" s="40" t="s">
        <v>134</v>
      </c>
      <c r="O9" s="156">
        <v>5</v>
      </c>
      <c r="P9" s="232">
        <v>0</v>
      </c>
      <c r="Q9" s="157">
        <f t="shared" si="3"/>
        <v>5</v>
      </c>
      <c r="AP9" s="158"/>
      <c r="AQ9" s="143"/>
    </row>
    <row r="10" spans="1:43" ht="12.75" customHeight="1">
      <c r="A10" s="316" t="s">
        <v>479</v>
      </c>
      <c r="B10" s="448">
        <v>6.5</v>
      </c>
      <c r="C10" s="449">
        <v>0.5</v>
      </c>
      <c r="D10" s="349">
        <f t="shared" si="0"/>
        <v>7</v>
      </c>
      <c r="E10" s="40" t="s">
        <v>520</v>
      </c>
      <c r="F10" s="156">
        <v>6.5</v>
      </c>
      <c r="G10" s="232">
        <v>1</v>
      </c>
      <c r="H10" s="157">
        <f t="shared" si="1"/>
        <v>7.5</v>
      </c>
      <c r="I10" s="35"/>
      <c r="J10" s="40" t="s">
        <v>263</v>
      </c>
      <c r="K10" s="428">
        <v>6.5</v>
      </c>
      <c r="L10" s="429">
        <v>0</v>
      </c>
      <c r="M10" s="340">
        <f t="shared" si="2"/>
        <v>6.5</v>
      </c>
      <c r="N10" s="40" t="s">
        <v>123</v>
      </c>
      <c r="O10" s="156">
        <v>5</v>
      </c>
      <c r="P10" s="232">
        <v>-0.5</v>
      </c>
      <c r="Q10" s="157">
        <f t="shared" si="3"/>
        <v>4.5</v>
      </c>
      <c r="AP10" s="155"/>
      <c r="AQ10" s="143"/>
    </row>
    <row r="11" spans="1:43" ht="12.75" customHeight="1">
      <c r="A11" s="40" t="s">
        <v>240</v>
      </c>
      <c r="B11" s="156">
        <v>6</v>
      </c>
      <c r="C11" s="232">
        <v>0</v>
      </c>
      <c r="D11" s="157">
        <f>B11+C11</f>
        <v>6</v>
      </c>
      <c r="E11" s="40" t="s">
        <v>196</v>
      </c>
      <c r="F11" s="156">
        <v>6</v>
      </c>
      <c r="G11" s="232">
        <v>0</v>
      </c>
      <c r="H11" s="157">
        <f t="shared" si="1"/>
        <v>6</v>
      </c>
      <c r="I11" s="35"/>
      <c r="J11" s="40" t="s">
        <v>262</v>
      </c>
      <c r="K11" s="428">
        <v>7</v>
      </c>
      <c r="L11" s="429">
        <v>1.5</v>
      </c>
      <c r="M11" s="340">
        <f t="shared" si="2"/>
        <v>8.5</v>
      </c>
      <c r="N11" s="40" t="s">
        <v>122</v>
      </c>
      <c r="O11" s="156">
        <v>7</v>
      </c>
      <c r="P11" s="232">
        <v>3</v>
      </c>
      <c r="Q11" s="157">
        <f t="shared" si="3"/>
        <v>10</v>
      </c>
      <c r="AP11" s="155"/>
      <c r="AQ11" s="143"/>
    </row>
    <row r="12" spans="1:43" ht="12.75" customHeight="1">
      <c r="A12" s="40" t="s">
        <v>239</v>
      </c>
      <c r="B12" s="156">
        <v>6</v>
      </c>
      <c r="C12" s="232">
        <v>0</v>
      </c>
      <c r="D12" s="157">
        <f>B12+C12</f>
        <v>6</v>
      </c>
      <c r="E12" s="40" t="s">
        <v>410</v>
      </c>
      <c r="F12" s="156">
        <v>7</v>
      </c>
      <c r="G12" s="232">
        <v>2.5</v>
      </c>
      <c r="H12" s="157">
        <f t="shared" si="1"/>
        <v>9.5</v>
      </c>
      <c r="I12" s="35"/>
      <c r="J12" s="40" t="s">
        <v>274</v>
      </c>
      <c r="K12" s="428">
        <v>6.5</v>
      </c>
      <c r="L12" s="429">
        <v>0</v>
      </c>
      <c r="M12" s="340">
        <f t="shared" si="2"/>
        <v>6.5</v>
      </c>
      <c r="N12" s="40" t="s">
        <v>441</v>
      </c>
      <c r="O12" s="156">
        <v>6</v>
      </c>
      <c r="P12" s="232">
        <v>0</v>
      </c>
      <c r="Q12" s="157">
        <f t="shared" si="3"/>
        <v>6</v>
      </c>
      <c r="AP12" s="160"/>
      <c r="AQ12" s="143"/>
    </row>
    <row r="13" spans="1:43" ht="12.75" customHeight="1">
      <c r="A13" s="40" t="s">
        <v>249</v>
      </c>
      <c r="B13" s="156">
        <v>7.5</v>
      </c>
      <c r="C13" s="232">
        <v>4</v>
      </c>
      <c r="D13" s="157">
        <f>B13+C13</f>
        <v>11.5</v>
      </c>
      <c r="E13" s="40" t="s">
        <v>206</v>
      </c>
      <c r="F13" s="156">
        <v>6</v>
      </c>
      <c r="G13" s="232">
        <v>0</v>
      </c>
      <c r="H13" s="157">
        <f t="shared" si="1"/>
        <v>6</v>
      </c>
      <c r="I13" s="35"/>
      <c r="J13" s="40" t="s">
        <v>396</v>
      </c>
      <c r="K13" s="428">
        <v>6</v>
      </c>
      <c r="L13" s="429">
        <v>0</v>
      </c>
      <c r="M13" s="340">
        <f t="shared" si="2"/>
        <v>6</v>
      </c>
      <c r="N13" s="40" t="s">
        <v>132</v>
      </c>
      <c r="O13" s="156">
        <v>6.5</v>
      </c>
      <c r="P13" s="232">
        <v>0</v>
      </c>
      <c r="Q13" s="157">
        <f t="shared" si="3"/>
        <v>6.5</v>
      </c>
      <c r="AP13" s="155"/>
      <c r="AQ13" s="143"/>
    </row>
    <row r="14" spans="1:43" ht="12.75" customHeight="1">
      <c r="A14" s="316" t="s">
        <v>434</v>
      </c>
      <c r="B14" s="448">
        <v>6</v>
      </c>
      <c r="C14" s="449">
        <v>0</v>
      </c>
      <c r="D14" s="349">
        <f>B14+C14</f>
        <v>6</v>
      </c>
      <c r="E14" s="40" t="s">
        <v>198</v>
      </c>
      <c r="F14" s="156">
        <v>7.5</v>
      </c>
      <c r="G14" s="232">
        <v>4</v>
      </c>
      <c r="H14" s="157">
        <f t="shared" si="1"/>
        <v>11.5</v>
      </c>
      <c r="I14" s="35"/>
      <c r="J14" s="40" t="s">
        <v>266</v>
      </c>
      <c r="K14" s="428">
        <v>6</v>
      </c>
      <c r="L14" s="429">
        <v>0</v>
      </c>
      <c r="M14" s="340">
        <f t="shared" si="2"/>
        <v>6</v>
      </c>
      <c r="N14" s="40" t="s">
        <v>130</v>
      </c>
      <c r="O14" s="156">
        <v>6</v>
      </c>
      <c r="P14" s="232">
        <v>0</v>
      </c>
      <c r="Q14" s="157">
        <f t="shared" si="3"/>
        <v>6</v>
      </c>
      <c r="AP14" s="155"/>
      <c r="AQ14" s="143"/>
    </row>
    <row r="15" spans="1:43" ht="12.75" customHeight="1" thickBot="1">
      <c r="A15" s="44" t="s">
        <v>243</v>
      </c>
      <c r="B15" s="161">
        <v>7.5</v>
      </c>
      <c r="C15" s="233">
        <v>3</v>
      </c>
      <c r="D15" s="162">
        <f t="shared" si="0"/>
        <v>10.5</v>
      </c>
      <c r="E15" s="44" t="s">
        <v>197</v>
      </c>
      <c r="F15" s="161">
        <v>6.5</v>
      </c>
      <c r="G15" s="233">
        <v>0</v>
      </c>
      <c r="H15" s="162">
        <f t="shared" si="1"/>
        <v>6.5</v>
      </c>
      <c r="I15" s="35"/>
      <c r="J15" s="44" t="s">
        <v>267</v>
      </c>
      <c r="K15" s="430">
        <v>6.5</v>
      </c>
      <c r="L15" s="431">
        <v>0</v>
      </c>
      <c r="M15" s="344">
        <f t="shared" si="2"/>
        <v>6.5</v>
      </c>
      <c r="N15" s="44" t="s">
        <v>131</v>
      </c>
      <c r="O15" s="161">
        <v>6</v>
      </c>
      <c r="P15" s="233">
        <v>-0.5</v>
      </c>
      <c r="Q15" s="162">
        <f t="shared" si="3"/>
        <v>5.5</v>
      </c>
      <c r="AP15" s="165"/>
      <c r="AQ15" s="143"/>
    </row>
    <row r="16" spans="1:43" ht="12.75" customHeight="1" thickBot="1">
      <c r="A16" s="47"/>
      <c r="B16" s="432"/>
      <c r="C16" s="234"/>
      <c r="D16" s="163"/>
      <c r="E16" s="47"/>
      <c r="F16" s="432"/>
      <c r="G16" s="234"/>
      <c r="H16" s="163"/>
      <c r="I16" s="50"/>
      <c r="J16" s="47"/>
      <c r="K16" s="432"/>
      <c r="L16" s="234"/>
      <c r="M16" s="163"/>
      <c r="N16" s="47"/>
      <c r="O16" s="432"/>
      <c r="P16" s="234"/>
      <c r="Q16" s="163"/>
      <c r="AP16" s="165"/>
      <c r="AQ16" s="143"/>
    </row>
    <row r="17" spans="1:43" ht="12.75" customHeight="1">
      <c r="A17" s="51" t="s">
        <v>401</v>
      </c>
      <c r="B17" s="167">
        <v>7</v>
      </c>
      <c r="C17" s="235">
        <v>1</v>
      </c>
      <c r="D17" s="166">
        <f>B17+C17</f>
        <v>8</v>
      </c>
      <c r="E17" s="51" t="s">
        <v>535</v>
      </c>
      <c r="F17" s="167">
        <v>6.5</v>
      </c>
      <c r="G17" s="235">
        <v>1</v>
      </c>
      <c r="H17" s="166">
        <f aca="true" t="shared" si="4" ref="H17:H29">F17+G17</f>
        <v>7.5</v>
      </c>
      <c r="I17" s="50"/>
      <c r="J17" s="51" t="s">
        <v>268</v>
      </c>
      <c r="K17" s="433">
        <v>6</v>
      </c>
      <c r="L17" s="434">
        <v>-1</v>
      </c>
      <c r="M17" s="342">
        <f aca="true" t="shared" si="5" ref="M17:M29">K17+L17</f>
        <v>5</v>
      </c>
      <c r="N17" s="51" t="s">
        <v>129</v>
      </c>
      <c r="O17" s="167">
        <v>6.5</v>
      </c>
      <c r="P17" s="235">
        <v>-1</v>
      </c>
      <c r="Q17" s="166">
        <f aca="true" t="shared" si="6" ref="Q17:Q29">O17+P17</f>
        <v>5.5</v>
      </c>
      <c r="AP17" s="165"/>
      <c r="AQ17" s="143"/>
    </row>
    <row r="18" spans="1:43" ht="12.75" customHeight="1">
      <c r="A18" s="54" t="s">
        <v>480</v>
      </c>
      <c r="B18" s="169" t="s">
        <v>353</v>
      </c>
      <c r="C18" s="164" t="s">
        <v>353</v>
      </c>
      <c r="D18" s="168" t="s">
        <v>353</v>
      </c>
      <c r="E18" s="54" t="s">
        <v>201</v>
      </c>
      <c r="F18" s="169">
        <v>6</v>
      </c>
      <c r="G18" s="164">
        <v>0</v>
      </c>
      <c r="H18" s="168">
        <f t="shared" si="4"/>
        <v>6</v>
      </c>
      <c r="I18" s="50"/>
      <c r="J18" s="54" t="s">
        <v>491</v>
      </c>
      <c r="K18" s="435">
        <v>6.5</v>
      </c>
      <c r="L18" s="436">
        <v>1</v>
      </c>
      <c r="M18" s="163">
        <f t="shared" si="5"/>
        <v>7.5</v>
      </c>
      <c r="N18" s="54" t="s">
        <v>392</v>
      </c>
      <c r="O18" s="169">
        <v>5.5</v>
      </c>
      <c r="P18" s="164">
        <v>-0.5</v>
      </c>
      <c r="Q18" s="168">
        <f t="shared" si="6"/>
        <v>5</v>
      </c>
      <c r="AP18" s="170"/>
      <c r="AQ18" s="143"/>
    </row>
    <row r="19" spans="1:43" ht="12.75" customHeight="1">
      <c r="A19" s="54" t="s">
        <v>537</v>
      </c>
      <c r="B19" s="169" t="s">
        <v>353</v>
      </c>
      <c r="C19" s="164" t="s">
        <v>353</v>
      </c>
      <c r="D19" s="168" t="s">
        <v>353</v>
      </c>
      <c r="E19" s="54" t="s">
        <v>202</v>
      </c>
      <c r="F19" s="169">
        <v>6</v>
      </c>
      <c r="G19" s="164">
        <v>0</v>
      </c>
      <c r="H19" s="168">
        <f t="shared" si="4"/>
        <v>6</v>
      </c>
      <c r="I19" s="50"/>
      <c r="J19" s="54" t="s">
        <v>269</v>
      </c>
      <c r="K19" s="435">
        <v>7</v>
      </c>
      <c r="L19" s="436">
        <v>3</v>
      </c>
      <c r="M19" s="163">
        <f t="shared" si="5"/>
        <v>10</v>
      </c>
      <c r="N19" s="54" t="s">
        <v>126</v>
      </c>
      <c r="O19" s="169">
        <v>6</v>
      </c>
      <c r="P19" s="164">
        <v>-0.5</v>
      </c>
      <c r="Q19" s="168">
        <f t="shared" si="6"/>
        <v>5.5</v>
      </c>
      <c r="AP19" s="165"/>
      <c r="AQ19" s="143"/>
    </row>
    <row r="20" spans="1:43" ht="12.75" customHeight="1">
      <c r="A20" s="54" t="s">
        <v>248</v>
      </c>
      <c r="B20" s="169" t="s">
        <v>354</v>
      </c>
      <c r="C20" s="164" t="s">
        <v>354</v>
      </c>
      <c r="D20" s="168" t="s">
        <v>354</v>
      </c>
      <c r="E20" s="54" t="s">
        <v>404</v>
      </c>
      <c r="F20" s="169">
        <v>5</v>
      </c>
      <c r="G20" s="164">
        <v>0</v>
      </c>
      <c r="H20" s="168">
        <f t="shared" si="4"/>
        <v>5</v>
      </c>
      <c r="I20" s="50"/>
      <c r="J20" s="54" t="s">
        <v>265</v>
      </c>
      <c r="K20" s="435">
        <v>6</v>
      </c>
      <c r="L20" s="436">
        <v>0</v>
      </c>
      <c r="M20" s="163">
        <f t="shared" si="5"/>
        <v>6</v>
      </c>
      <c r="N20" s="54" t="s">
        <v>507</v>
      </c>
      <c r="O20" s="169">
        <v>5.5</v>
      </c>
      <c r="P20" s="164">
        <v>0</v>
      </c>
      <c r="Q20" s="168">
        <f t="shared" si="6"/>
        <v>5.5</v>
      </c>
      <c r="AP20" s="165"/>
      <c r="AQ20" s="143"/>
    </row>
    <row r="21" spans="1:43" ht="12.75" customHeight="1">
      <c r="A21" s="308" t="s">
        <v>501</v>
      </c>
      <c r="B21" s="446" t="s">
        <v>354</v>
      </c>
      <c r="C21" s="447" t="s">
        <v>354</v>
      </c>
      <c r="D21" s="350" t="s">
        <v>354</v>
      </c>
      <c r="E21" s="54" t="s">
        <v>362</v>
      </c>
      <c r="F21" s="169">
        <v>5.5</v>
      </c>
      <c r="G21" s="164">
        <v>0</v>
      </c>
      <c r="H21" s="168">
        <f t="shared" si="4"/>
        <v>5.5</v>
      </c>
      <c r="I21" s="50"/>
      <c r="J21" s="54" t="s">
        <v>271</v>
      </c>
      <c r="K21" s="435">
        <v>5.5</v>
      </c>
      <c r="L21" s="436">
        <v>0</v>
      </c>
      <c r="M21" s="163">
        <f t="shared" si="5"/>
        <v>5.5</v>
      </c>
      <c r="N21" s="54" t="s">
        <v>456</v>
      </c>
      <c r="O21" s="169">
        <v>5.5</v>
      </c>
      <c r="P21" s="164">
        <v>0</v>
      </c>
      <c r="Q21" s="168">
        <f t="shared" si="6"/>
        <v>5.5</v>
      </c>
      <c r="AP21" s="165"/>
      <c r="AQ21" s="143"/>
    </row>
    <row r="22" spans="1:43" ht="12.75" customHeight="1">
      <c r="A22" s="54" t="s">
        <v>241</v>
      </c>
      <c r="B22" s="169" t="s">
        <v>353</v>
      </c>
      <c r="C22" s="164" t="s">
        <v>353</v>
      </c>
      <c r="D22" s="168" t="s">
        <v>353</v>
      </c>
      <c r="E22" s="54" t="s">
        <v>363</v>
      </c>
      <c r="F22" s="169">
        <v>6</v>
      </c>
      <c r="G22" s="164">
        <v>0</v>
      </c>
      <c r="H22" s="168">
        <f t="shared" si="4"/>
        <v>6</v>
      </c>
      <c r="I22" s="50"/>
      <c r="J22" s="54" t="s">
        <v>264</v>
      </c>
      <c r="K22" s="435">
        <v>6.5</v>
      </c>
      <c r="L22" s="436">
        <v>0</v>
      </c>
      <c r="M22" s="163">
        <f t="shared" si="5"/>
        <v>6.5</v>
      </c>
      <c r="N22" s="54" t="s">
        <v>124</v>
      </c>
      <c r="O22" s="169" t="s">
        <v>354</v>
      </c>
      <c r="P22" s="164" t="s">
        <v>354</v>
      </c>
      <c r="Q22" s="168" t="s">
        <v>354</v>
      </c>
      <c r="AP22" s="165"/>
      <c r="AQ22" s="143"/>
    </row>
    <row r="23" spans="1:43" ht="12.75" customHeight="1">
      <c r="A23" s="308" t="s">
        <v>244</v>
      </c>
      <c r="B23" s="446" t="s">
        <v>354</v>
      </c>
      <c r="C23" s="447" t="s">
        <v>354</v>
      </c>
      <c r="D23" s="350" t="s">
        <v>354</v>
      </c>
      <c r="E23" s="54" t="s">
        <v>457</v>
      </c>
      <c r="F23" s="169">
        <v>5.5</v>
      </c>
      <c r="G23" s="164">
        <v>0</v>
      </c>
      <c r="H23" s="168">
        <f t="shared" si="4"/>
        <v>5.5</v>
      </c>
      <c r="I23" s="50"/>
      <c r="J23" s="54" t="s">
        <v>510</v>
      </c>
      <c r="K23" s="435">
        <v>5</v>
      </c>
      <c r="L23" s="436">
        <v>0</v>
      </c>
      <c r="M23" s="163">
        <f t="shared" si="5"/>
        <v>5</v>
      </c>
      <c r="N23" s="54" t="s">
        <v>391</v>
      </c>
      <c r="O23" s="169" t="s">
        <v>353</v>
      </c>
      <c r="P23" s="164" t="s">
        <v>353</v>
      </c>
      <c r="Q23" s="168" t="s">
        <v>353</v>
      </c>
      <c r="AP23" s="165"/>
      <c r="AQ23" s="143"/>
    </row>
    <row r="24" spans="1:43" ht="12.75" customHeight="1">
      <c r="A24" s="54" t="s">
        <v>400</v>
      </c>
      <c r="B24" s="169">
        <v>6.5</v>
      </c>
      <c r="C24" s="164">
        <v>0</v>
      </c>
      <c r="D24" s="168">
        <f>B24+C24</f>
        <v>6.5</v>
      </c>
      <c r="E24" s="54" t="s">
        <v>195</v>
      </c>
      <c r="F24" s="169" t="s">
        <v>353</v>
      </c>
      <c r="G24" s="164" t="s">
        <v>353</v>
      </c>
      <c r="H24" s="168" t="s">
        <v>353</v>
      </c>
      <c r="I24" s="50"/>
      <c r="J24" s="54" t="s">
        <v>259</v>
      </c>
      <c r="K24" s="435">
        <v>5</v>
      </c>
      <c r="L24" s="436">
        <v>0</v>
      </c>
      <c r="M24" s="163">
        <f t="shared" si="5"/>
        <v>5</v>
      </c>
      <c r="N24" s="54" t="s">
        <v>135</v>
      </c>
      <c r="O24" s="169">
        <v>6</v>
      </c>
      <c r="P24" s="164">
        <v>0</v>
      </c>
      <c r="Q24" s="168">
        <f t="shared" si="6"/>
        <v>6</v>
      </c>
      <c r="AP24" s="165"/>
      <c r="AQ24" s="143"/>
    </row>
    <row r="25" spans="1:43" ht="12.75" customHeight="1">
      <c r="A25" s="54" t="s">
        <v>515</v>
      </c>
      <c r="B25" s="169" t="s">
        <v>353</v>
      </c>
      <c r="C25" s="164" t="s">
        <v>353</v>
      </c>
      <c r="D25" s="168" t="s">
        <v>353</v>
      </c>
      <c r="E25" s="54" t="s">
        <v>192</v>
      </c>
      <c r="F25" s="169">
        <v>6</v>
      </c>
      <c r="G25" s="164">
        <v>-0.5</v>
      </c>
      <c r="H25" s="168">
        <f t="shared" si="4"/>
        <v>5.5</v>
      </c>
      <c r="I25" s="50"/>
      <c r="J25" s="54" t="s">
        <v>261</v>
      </c>
      <c r="K25" s="435" t="s">
        <v>354</v>
      </c>
      <c r="L25" s="436" t="s">
        <v>354</v>
      </c>
      <c r="M25" s="163" t="s">
        <v>354</v>
      </c>
      <c r="N25" s="54" t="s">
        <v>440</v>
      </c>
      <c r="O25" s="169" t="s">
        <v>353</v>
      </c>
      <c r="P25" s="164" t="s">
        <v>353</v>
      </c>
      <c r="Q25" s="168" t="s">
        <v>353</v>
      </c>
      <c r="AP25" s="165"/>
      <c r="AQ25" s="143"/>
    </row>
    <row r="26" spans="1:43" ht="12.75" customHeight="1">
      <c r="A26" s="54" t="s">
        <v>255</v>
      </c>
      <c r="B26" s="169">
        <v>6.5</v>
      </c>
      <c r="C26" s="164">
        <v>1</v>
      </c>
      <c r="D26" s="168">
        <f>B26+C26</f>
        <v>7.5</v>
      </c>
      <c r="E26" s="54" t="s">
        <v>193</v>
      </c>
      <c r="F26" s="169">
        <v>6</v>
      </c>
      <c r="G26" s="164">
        <v>0</v>
      </c>
      <c r="H26" s="168">
        <f t="shared" si="4"/>
        <v>6</v>
      </c>
      <c r="I26" s="50"/>
      <c r="J26" s="54" t="s">
        <v>277</v>
      </c>
      <c r="K26" s="435">
        <v>6.5</v>
      </c>
      <c r="L26" s="436">
        <v>0</v>
      </c>
      <c r="M26" s="163">
        <f t="shared" si="5"/>
        <v>6.5</v>
      </c>
      <c r="N26" s="54" t="s">
        <v>138</v>
      </c>
      <c r="O26" s="169">
        <v>6</v>
      </c>
      <c r="P26" s="164">
        <v>-0.5</v>
      </c>
      <c r="Q26" s="168">
        <f t="shared" si="6"/>
        <v>5.5</v>
      </c>
      <c r="AP26" s="165"/>
      <c r="AQ26" s="143"/>
    </row>
    <row r="27" spans="1:43" ht="12.75" customHeight="1">
      <c r="A27" s="54" t="s">
        <v>516</v>
      </c>
      <c r="B27" s="169">
        <v>5.5</v>
      </c>
      <c r="C27" s="164">
        <v>0</v>
      </c>
      <c r="D27" s="168">
        <f>B27+C27</f>
        <v>5.5</v>
      </c>
      <c r="E27" s="54" t="s">
        <v>536</v>
      </c>
      <c r="F27" s="169" t="s">
        <v>354</v>
      </c>
      <c r="G27" s="164" t="s">
        <v>354</v>
      </c>
      <c r="H27" s="168" t="s">
        <v>354</v>
      </c>
      <c r="I27" s="50"/>
      <c r="J27" s="54" t="s">
        <v>432</v>
      </c>
      <c r="K27" s="435" t="s">
        <v>353</v>
      </c>
      <c r="L27" s="436" t="s">
        <v>353</v>
      </c>
      <c r="M27" s="163" t="s">
        <v>353</v>
      </c>
      <c r="N27" s="54" t="s">
        <v>414</v>
      </c>
      <c r="O27" s="169">
        <v>6</v>
      </c>
      <c r="P27" s="164">
        <v>0</v>
      </c>
      <c r="Q27" s="168">
        <f t="shared" si="6"/>
        <v>6</v>
      </c>
      <c r="AP27" s="165"/>
      <c r="AQ27" s="143"/>
    </row>
    <row r="28" spans="1:43" ht="12.75" customHeight="1" thickBot="1">
      <c r="A28" s="47" t="s">
        <v>357</v>
      </c>
      <c r="B28" s="171">
        <v>7</v>
      </c>
      <c r="C28" s="236">
        <v>3</v>
      </c>
      <c r="D28" s="168">
        <f>B28+C28</f>
        <v>10</v>
      </c>
      <c r="E28" s="47" t="s">
        <v>210</v>
      </c>
      <c r="F28" s="171">
        <v>6.5</v>
      </c>
      <c r="G28" s="236">
        <v>0</v>
      </c>
      <c r="H28" s="168">
        <f t="shared" si="4"/>
        <v>6.5</v>
      </c>
      <c r="I28" s="50"/>
      <c r="J28" s="47" t="s">
        <v>303</v>
      </c>
      <c r="K28" s="437" t="s">
        <v>353</v>
      </c>
      <c r="L28" s="438" t="s">
        <v>353</v>
      </c>
      <c r="M28" s="163" t="s">
        <v>353</v>
      </c>
      <c r="N28" s="47" t="s">
        <v>463</v>
      </c>
      <c r="O28" s="171">
        <v>6.5</v>
      </c>
      <c r="P28" s="236">
        <v>-2</v>
      </c>
      <c r="Q28" s="168">
        <f t="shared" si="6"/>
        <v>4.5</v>
      </c>
      <c r="AP28" s="173"/>
      <c r="AQ28" s="143"/>
    </row>
    <row r="29" spans="1:65" ht="12.75" customHeight="1" thickBot="1">
      <c r="A29" s="44" t="s">
        <v>253</v>
      </c>
      <c r="B29" s="161">
        <v>0.5</v>
      </c>
      <c r="C29" s="237">
        <v>0</v>
      </c>
      <c r="D29" s="172">
        <f>B29+C29</f>
        <v>0.5</v>
      </c>
      <c r="E29" s="44" t="s">
        <v>522</v>
      </c>
      <c r="F29" s="161">
        <v>0.5</v>
      </c>
      <c r="G29" s="237">
        <v>0</v>
      </c>
      <c r="H29" s="343">
        <f t="shared" si="4"/>
        <v>0.5</v>
      </c>
      <c r="I29" s="35"/>
      <c r="J29" s="44" t="s">
        <v>534</v>
      </c>
      <c r="K29" s="430">
        <v>1</v>
      </c>
      <c r="L29" s="439">
        <v>0</v>
      </c>
      <c r="M29" s="172">
        <f t="shared" si="5"/>
        <v>1</v>
      </c>
      <c r="N29" s="44" t="s">
        <v>443</v>
      </c>
      <c r="O29" s="161">
        <v>1</v>
      </c>
      <c r="P29" s="237">
        <v>0</v>
      </c>
      <c r="Q29" s="343">
        <f t="shared" si="6"/>
        <v>1</v>
      </c>
      <c r="AM29" s="179"/>
      <c r="AN29" s="179"/>
      <c r="AO29" s="179"/>
      <c r="AP29" s="155"/>
      <c r="AQ29" s="180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</row>
    <row r="30" spans="1:66" ht="12.75" customHeight="1" thickBot="1">
      <c r="A30" s="443" t="s">
        <v>84</v>
      </c>
      <c r="B30" s="444">
        <f>20/3</f>
        <v>6.666666666666667</v>
      </c>
      <c r="C30" s="445">
        <v>1</v>
      </c>
      <c r="D30" s="172">
        <f>C30</f>
        <v>1</v>
      </c>
      <c r="E30" s="443" t="s">
        <v>84</v>
      </c>
      <c r="F30" s="444">
        <f>18/3</f>
        <v>6</v>
      </c>
      <c r="G30" s="445">
        <v>0</v>
      </c>
      <c r="H30" s="172">
        <f>G30</f>
        <v>0</v>
      </c>
      <c r="I30" s="35"/>
      <c r="J30" s="443" t="s">
        <v>84</v>
      </c>
      <c r="K30" s="444">
        <f>18.5/3</f>
        <v>6.166666666666667</v>
      </c>
      <c r="L30" s="445">
        <v>0</v>
      </c>
      <c r="M30" s="172">
        <f>L30</f>
        <v>0</v>
      </c>
      <c r="N30" s="443" t="s">
        <v>84</v>
      </c>
      <c r="O30" s="444">
        <f>17/3</f>
        <v>5.666666666666667</v>
      </c>
      <c r="P30" s="445">
        <v>0</v>
      </c>
      <c r="Q30" s="172">
        <f>P30</f>
        <v>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43" ht="12.75" customHeight="1">
      <c r="A31" s="174"/>
      <c r="B31" s="175"/>
      <c r="C31" s="175"/>
      <c r="D31" s="176"/>
      <c r="E31" s="175"/>
      <c r="F31" s="175"/>
      <c r="G31" s="175"/>
      <c r="H31" s="177"/>
      <c r="I31" s="178"/>
      <c r="J31" s="174"/>
      <c r="K31" s="175"/>
      <c r="L31" s="175"/>
      <c r="M31" s="176"/>
      <c r="N31" s="175"/>
      <c r="O31" s="175"/>
      <c r="P31" s="175"/>
      <c r="Q31" s="177"/>
      <c r="AP31" s="194"/>
      <c r="AQ31" s="143"/>
    </row>
    <row r="32" spans="1:66" s="149" customFormat="1" ht="13.5" customHeight="1">
      <c r="A32" s="195"/>
      <c r="B32" s="499">
        <f>B5+B6+B7+B8+B9+B10+B11+B12+B13+B14+B15+B29</f>
        <v>71.5</v>
      </c>
      <c r="C32" s="499">
        <f>C4+C5+C6+C7+C8+C9+C10+C11+C12+C13+C14+C15+C29+C30</f>
        <v>15.5</v>
      </c>
      <c r="D32" s="500">
        <f>B32+C32</f>
        <v>87</v>
      </c>
      <c r="E32" s="196"/>
      <c r="F32" s="614">
        <f>F5+F6+F7+F8+F9+F10+F11+F12+F13+F14+F15+F29</f>
        <v>69.5</v>
      </c>
      <c r="G32" s="614">
        <f>G4+G5+G6+G7+G8+G9+G10+G11+G12+G13+G14+G15+G29+G30</f>
        <v>4.5</v>
      </c>
      <c r="H32" s="613">
        <f>F32+G32</f>
        <v>74</v>
      </c>
      <c r="I32" s="184"/>
      <c r="J32" s="195"/>
      <c r="K32" s="524">
        <f>K5+K6+K7+K8+K9+K10+K11+K12+K13+K14+K15+K29</f>
        <v>70</v>
      </c>
      <c r="L32" s="524">
        <f>L4+L5+L6+L7+L8+L9+L10+L11+L12+L13+L14+L15+L29+L30</f>
        <v>4</v>
      </c>
      <c r="M32" s="525">
        <f>K32+L32</f>
        <v>74</v>
      </c>
      <c r="N32" s="196"/>
      <c r="O32" s="531">
        <f>O5+O6+O7+O8+O9+O10+O11+O12+O13+O14+O15+O29</f>
        <v>65.5</v>
      </c>
      <c r="P32" s="531">
        <f>P4+P5+P6+P7+P8+P9+P10+P11+P12+P13+P14+P15+P29+P30</f>
        <v>2</v>
      </c>
      <c r="Q32" s="530">
        <f>O32+P32</f>
        <v>67.5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93"/>
      <c r="AQ32" s="148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</row>
    <row r="33" spans="1:66" s="149" customFormat="1" ht="12.75" customHeight="1" thickBot="1">
      <c r="A33" s="197"/>
      <c r="B33" s="198"/>
      <c r="C33" s="198"/>
      <c r="D33" s="199"/>
      <c r="E33" s="198"/>
      <c r="F33" s="198"/>
      <c r="G33" s="198"/>
      <c r="H33" s="199"/>
      <c r="I33" s="189"/>
      <c r="J33" s="197"/>
      <c r="K33" s="198"/>
      <c r="L33" s="198"/>
      <c r="M33" s="199"/>
      <c r="N33" s="198"/>
      <c r="O33" s="198"/>
      <c r="P33" s="198"/>
      <c r="Q33" s="199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90"/>
      <c r="AQ33" s="148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</row>
    <row r="34" spans="1:66" s="149" customFormat="1" ht="18.75" thickBot="1">
      <c r="A34" s="501"/>
      <c r="B34" s="494"/>
      <c r="C34" s="493"/>
      <c r="D34" s="495">
        <v>5</v>
      </c>
      <c r="E34" s="608"/>
      <c r="F34" s="607"/>
      <c r="G34" s="608"/>
      <c r="H34" s="609">
        <v>2</v>
      </c>
      <c r="I34" s="191"/>
      <c r="J34" s="522"/>
      <c r="K34" s="519"/>
      <c r="L34" s="518"/>
      <c r="M34" s="523">
        <v>2</v>
      </c>
      <c r="N34" s="137"/>
      <c r="O34" s="528"/>
      <c r="P34" s="137"/>
      <c r="Q34" s="138">
        <v>1</v>
      </c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8"/>
      <c r="AQ34" s="148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</row>
    <row r="35" spans="1:43" ht="15" thickBot="1">
      <c r="A35" s="797" t="s">
        <v>20</v>
      </c>
      <c r="B35" s="798"/>
      <c r="C35" s="798"/>
      <c r="D35" s="798"/>
      <c r="E35" s="799" t="s">
        <v>21</v>
      </c>
      <c r="F35" s="800"/>
      <c r="G35" s="800"/>
      <c r="H35" s="801"/>
      <c r="I35" s="144"/>
      <c r="J35" s="797" t="s">
        <v>20</v>
      </c>
      <c r="K35" s="798"/>
      <c r="L35" s="798"/>
      <c r="M35" s="798"/>
      <c r="N35" s="799" t="s">
        <v>21</v>
      </c>
      <c r="O35" s="800"/>
      <c r="P35" s="800"/>
      <c r="Q35" s="801"/>
      <c r="AP35" s="143"/>
      <c r="AQ35" s="143"/>
    </row>
    <row r="36" spans="1:43" ht="15" thickBot="1">
      <c r="A36" s="806" t="s">
        <v>64</v>
      </c>
      <c r="B36" s="807"/>
      <c r="C36" s="807"/>
      <c r="D36" s="808"/>
      <c r="E36" s="809" t="s">
        <v>86</v>
      </c>
      <c r="F36" s="810"/>
      <c r="G36" s="810"/>
      <c r="H36" s="811"/>
      <c r="I36" s="200"/>
      <c r="J36" s="812" t="s">
        <v>66</v>
      </c>
      <c r="K36" s="813"/>
      <c r="L36" s="813"/>
      <c r="M36" s="814"/>
      <c r="N36" s="815" t="s">
        <v>107</v>
      </c>
      <c r="O36" s="816"/>
      <c r="P36" s="816"/>
      <c r="Q36" s="817"/>
      <c r="AP36" s="143"/>
      <c r="AQ36" s="143"/>
    </row>
    <row r="37" spans="1:43" ht="6" customHeight="1" thickBot="1">
      <c r="A37" s="201"/>
      <c r="B37" s="202"/>
      <c r="C37" s="202"/>
      <c r="D37" s="202"/>
      <c r="E37" s="202"/>
      <c r="F37" s="202"/>
      <c r="G37" s="202"/>
      <c r="H37" s="202"/>
      <c r="I37" s="203"/>
      <c r="J37" s="202"/>
      <c r="K37" s="202"/>
      <c r="L37" s="202"/>
      <c r="M37" s="202"/>
      <c r="N37" s="202"/>
      <c r="O37" s="202"/>
      <c r="P37" s="202"/>
      <c r="Q37" s="204"/>
      <c r="AP37" s="143"/>
      <c r="AQ37" s="143"/>
    </row>
    <row r="38" spans="1:43" ht="13.5" thickBot="1">
      <c r="A38" s="790" t="s">
        <v>102</v>
      </c>
      <c r="B38" s="776"/>
      <c r="C38" s="776"/>
      <c r="D38" s="776"/>
      <c r="E38" s="776"/>
      <c r="F38" s="776"/>
      <c r="G38" s="776"/>
      <c r="H38" s="776"/>
      <c r="I38" s="776"/>
      <c r="J38" s="776"/>
      <c r="K38" s="776"/>
      <c r="L38" s="776"/>
      <c r="M38" s="776"/>
      <c r="N38" s="776"/>
      <c r="O38" s="776"/>
      <c r="P38" s="776"/>
      <c r="Q38" s="791"/>
      <c r="AP38" s="143"/>
      <c r="AQ38" s="143"/>
    </row>
    <row r="39" spans="1:43" ht="13.5" thickBot="1">
      <c r="A39" s="790" t="s">
        <v>14</v>
      </c>
      <c r="B39" s="776"/>
      <c r="C39" s="776"/>
      <c r="D39" s="776"/>
      <c r="E39" s="775"/>
      <c r="F39" s="775"/>
      <c r="G39" s="775"/>
      <c r="H39" s="777"/>
      <c r="I39" s="205"/>
      <c r="J39" s="774" t="s">
        <v>15</v>
      </c>
      <c r="K39" s="775"/>
      <c r="L39" s="775"/>
      <c r="M39" s="775"/>
      <c r="N39" s="775"/>
      <c r="O39" s="775"/>
      <c r="P39" s="775"/>
      <c r="Q39" s="777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</row>
    <row r="40" spans="1:66" s="149" customFormat="1" ht="15" customHeight="1" thickBot="1">
      <c r="A40" s="706" t="s">
        <v>113</v>
      </c>
      <c r="B40" s="802"/>
      <c r="C40" s="802"/>
      <c r="D40" s="707"/>
      <c r="E40" s="722" t="s">
        <v>111</v>
      </c>
      <c r="F40" s="748"/>
      <c r="G40" s="748"/>
      <c r="H40" s="723"/>
      <c r="I40" s="145"/>
      <c r="J40" s="733" t="s">
        <v>109</v>
      </c>
      <c r="K40" s="803"/>
      <c r="L40" s="803"/>
      <c r="M40" s="734"/>
      <c r="N40" s="804" t="s">
        <v>88</v>
      </c>
      <c r="O40" s="804"/>
      <c r="P40" s="804"/>
      <c r="Q40" s="805"/>
      <c r="R40" s="146"/>
      <c r="S40" s="146"/>
      <c r="T40" s="146"/>
      <c r="U40" s="146"/>
      <c r="V40" s="146"/>
      <c r="W40" s="146"/>
      <c r="X40" s="146"/>
      <c r="Y40" s="146"/>
      <c r="Z40" s="146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</row>
    <row r="41" spans="1:66" s="149" customFormat="1" ht="13.5" thickBot="1">
      <c r="A41" s="567" t="s">
        <v>3</v>
      </c>
      <c r="B41" s="560" t="s">
        <v>65</v>
      </c>
      <c r="C41" s="561">
        <v>4</v>
      </c>
      <c r="D41" s="560" t="s">
        <v>11</v>
      </c>
      <c r="E41" s="601" t="s">
        <v>3</v>
      </c>
      <c r="F41" s="247" t="s">
        <v>65</v>
      </c>
      <c r="G41" s="572">
        <v>0</v>
      </c>
      <c r="H41" s="247" t="s">
        <v>11</v>
      </c>
      <c r="I41" s="150"/>
      <c r="J41" s="623" t="s">
        <v>3</v>
      </c>
      <c r="K41" s="616" t="s">
        <v>65</v>
      </c>
      <c r="L41" s="617">
        <v>4</v>
      </c>
      <c r="M41" s="616" t="s">
        <v>11</v>
      </c>
      <c r="N41" s="582" t="s">
        <v>3</v>
      </c>
      <c r="O41" s="574" t="s">
        <v>65</v>
      </c>
      <c r="P41" s="575">
        <v>0</v>
      </c>
      <c r="Q41" s="574" t="s">
        <v>11</v>
      </c>
      <c r="R41" s="146"/>
      <c r="S41" s="146"/>
      <c r="T41" s="146"/>
      <c r="U41" s="146"/>
      <c r="V41" s="146"/>
      <c r="W41" s="146"/>
      <c r="X41" s="146"/>
      <c r="Y41" s="146"/>
      <c r="Z41" s="146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</row>
    <row r="42" spans="1:43" ht="12.75" customHeight="1">
      <c r="A42" s="36" t="s">
        <v>512</v>
      </c>
      <c r="B42" s="154">
        <v>6</v>
      </c>
      <c r="C42" s="231">
        <v>-1</v>
      </c>
      <c r="D42" s="153">
        <f>B42+C42</f>
        <v>5</v>
      </c>
      <c r="E42" s="355" t="s">
        <v>315</v>
      </c>
      <c r="F42" s="532">
        <v>6</v>
      </c>
      <c r="G42" s="467">
        <v>1</v>
      </c>
      <c r="H42" s="533">
        <f>F42+G42</f>
        <v>7</v>
      </c>
      <c r="I42" s="35"/>
      <c r="J42" s="355" t="s">
        <v>468</v>
      </c>
      <c r="K42" s="466">
        <v>6.5</v>
      </c>
      <c r="L42" s="467">
        <v>1</v>
      </c>
      <c r="M42" s="468">
        <f aca="true" t="shared" si="7" ref="M42:M52">K42+L42</f>
        <v>7.5</v>
      </c>
      <c r="N42" s="36" t="s">
        <v>513</v>
      </c>
      <c r="O42" s="152">
        <v>6.5</v>
      </c>
      <c r="P42" s="231">
        <v>1</v>
      </c>
      <c r="Q42" s="153">
        <f aca="true" t="shared" si="8" ref="Q42:Q52">O42+P42</f>
        <v>7.5</v>
      </c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</row>
    <row r="43" spans="1:43" ht="12.75" customHeight="1">
      <c r="A43" s="40" t="s">
        <v>186</v>
      </c>
      <c r="B43" s="156">
        <v>5.5</v>
      </c>
      <c r="C43" s="232">
        <v>0</v>
      </c>
      <c r="D43" s="157">
        <f aca="true" t="shared" si="9" ref="D43:D66">B43+C43</f>
        <v>5.5</v>
      </c>
      <c r="E43" s="40" t="s">
        <v>307</v>
      </c>
      <c r="F43" s="156">
        <v>6.5</v>
      </c>
      <c r="G43" s="232">
        <v>-0.5</v>
      </c>
      <c r="H43" s="157">
        <f aca="true" t="shared" si="10" ref="H43:H66">F43+G43</f>
        <v>6</v>
      </c>
      <c r="I43" s="35"/>
      <c r="J43" s="40" t="s">
        <v>144</v>
      </c>
      <c r="K43" s="156">
        <v>5.5</v>
      </c>
      <c r="L43" s="232">
        <v>-0.5</v>
      </c>
      <c r="M43" s="340">
        <f t="shared" si="7"/>
        <v>5</v>
      </c>
      <c r="N43" s="40" t="s">
        <v>376</v>
      </c>
      <c r="O43" s="156">
        <v>6</v>
      </c>
      <c r="P43" s="232">
        <v>0</v>
      </c>
      <c r="Q43" s="157">
        <f t="shared" si="8"/>
        <v>6</v>
      </c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</row>
    <row r="44" spans="1:43" ht="12.75" customHeight="1">
      <c r="A44" s="40" t="s">
        <v>167</v>
      </c>
      <c r="B44" s="156">
        <v>6</v>
      </c>
      <c r="C44" s="232">
        <v>0</v>
      </c>
      <c r="D44" s="157">
        <f t="shared" si="9"/>
        <v>6</v>
      </c>
      <c r="E44" s="40" t="s">
        <v>322</v>
      </c>
      <c r="F44" s="156">
        <v>6</v>
      </c>
      <c r="G44" s="232">
        <v>0</v>
      </c>
      <c r="H44" s="157">
        <f t="shared" si="10"/>
        <v>6</v>
      </c>
      <c r="I44" s="35"/>
      <c r="J44" s="40" t="s">
        <v>378</v>
      </c>
      <c r="K44" s="156">
        <v>5</v>
      </c>
      <c r="L44" s="232">
        <v>0</v>
      </c>
      <c r="M44" s="340">
        <f t="shared" si="7"/>
        <v>5</v>
      </c>
      <c r="N44" s="40" t="s">
        <v>283</v>
      </c>
      <c r="O44" s="156">
        <v>6</v>
      </c>
      <c r="P44" s="232">
        <v>0</v>
      </c>
      <c r="Q44" s="157">
        <f t="shared" si="8"/>
        <v>6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</row>
    <row r="45" spans="1:17" ht="12.75" customHeight="1">
      <c r="A45" s="320" t="s">
        <v>524</v>
      </c>
      <c r="B45" s="454">
        <v>6</v>
      </c>
      <c r="C45" s="449">
        <v>0</v>
      </c>
      <c r="D45" s="455">
        <f t="shared" si="9"/>
        <v>6</v>
      </c>
      <c r="E45" s="40" t="s">
        <v>306</v>
      </c>
      <c r="F45" s="156">
        <v>6.5</v>
      </c>
      <c r="G45" s="232">
        <v>0</v>
      </c>
      <c r="H45" s="157">
        <f t="shared" si="10"/>
        <v>6.5</v>
      </c>
      <c r="I45" s="35"/>
      <c r="J45" s="316" t="s">
        <v>478</v>
      </c>
      <c r="K45" s="448">
        <v>6</v>
      </c>
      <c r="L45" s="449">
        <v>0</v>
      </c>
      <c r="M45" s="345">
        <f t="shared" si="7"/>
        <v>6</v>
      </c>
      <c r="N45" s="40" t="s">
        <v>285</v>
      </c>
      <c r="O45" s="156">
        <v>6</v>
      </c>
      <c r="P45" s="232">
        <v>0</v>
      </c>
      <c r="Q45" s="157">
        <f t="shared" si="8"/>
        <v>6</v>
      </c>
    </row>
    <row r="46" spans="1:17" ht="12.75" customHeight="1">
      <c r="A46" s="40" t="s">
        <v>170</v>
      </c>
      <c r="B46" s="156">
        <v>7</v>
      </c>
      <c r="C46" s="232">
        <v>0</v>
      </c>
      <c r="D46" s="157">
        <f t="shared" si="9"/>
        <v>7</v>
      </c>
      <c r="E46" s="40" t="s">
        <v>311</v>
      </c>
      <c r="F46" s="156">
        <v>6</v>
      </c>
      <c r="G46" s="232">
        <v>0</v>
      </c>
      <c r="H46" s="157">
        <f t="shared" si="10"/>
        <v>6</v>
      </c>
      <c r="I46" s="159"/>
      <c r="J46" s="40" t="s">
        <v>148</v>
      </c>
      <c r="K46" s="156">
        <v>7</v>
      </c>
      <c r="L46" s="232">
        <v>2.5</v>
      </c>
      <c r="M46" s="340">
        <f t="shared" si="7"/>
        <v>9.5</v>
      </c>
      <c r="N46" s="40" t="s">
        <v>289</v>
      </c>
      <c r="O46" s="156">
        <v>5.5</v>
      </c>
      <c r="P46" s="232">
        <v>-0.5</v>
      </c>
      <c r="Q46" s="157">
        <f t="shared" si="8"/>
        <v>5</v>
      </c>
    </row>
    <row r="47" spans="1:17" ht="12.75" customHeight="1">
      <c r="A47" s="316" t="s">
        <v>182</v>
      </c>
      <c r="B47" s="448">
        <v>6</v>
      </c>
      <c r="C47" s="449">
        <v>0</v>
      </c>
      <c r="D47" s="349">
        <f t="shared" si="9"/>
        <v>6</v>
      </c>
      <c r="E47" s="316" t="s">
        <v>308</v>
      </c>
      <c r="F47" s="448">
        <v>6</v>
      </c>
      <c r="G47" s="449">
        <v>0</v>
      </c>
      <c r="H47" s="349">
        <f t="shared" si="10"/>
        <v>6</v>
      </c>
      <c r="I47" s="35"/>
      <c r="J47" s="316" t="s">
        <v>160</v>
      </c>
      <c r="K47" s="448">
        <v>6.5</v>
      </c>
      <c r="L47" s="449">
        <v>1</v>
      </c>
      <c r="M47" s="345">
        <f t="shared" si="7"/>
        <v>7.5</v>
      </c>
      <c r="N47" s="40" t="s">
        <v>296</v>
      </c>
      <c r="O47" s="156">
        <v>6.5</v>
      </c>
      <c r="P47" s="232">
        <v>0</v>
      </c>
      <c r="Q47" s="157">
        <f t="shared" si="8"/>
        <v>6.5</v>
      </c>
    </row>
    <row r="48" spans="1:17" ht="12.75" customHeight="1">
      <c r="A48" s="40" t="s">
        <v>173</v>
      </c>
      <c r="B48" s="156">
        <v>5.5</v>
      </c>
      <c r="C48" s="232">
        <v>0</v>
      </c>
      <c r="D48" s="157">
        <f t="shared" si="9"/>
        <v>5.5</v>
      </c>
      <c r="E48" s="40" t="s">
        <v>319</v>
      </c>
      <c r="F48" s="156">
        <v>5.5</v>
      </c>
      <c r="G48" s="232">
        <v>0</v>
      </c>
      <c r="H48" s="157">
        <f t="shared" si="10"/>
        <v>5.5</v>
      </c>
      <c r="I48" s="35"/>
      <c r="J48" s="316" t="s">
        <v>159</v>
      </c>
      <c r="K48" s="448">
        <v>5.5</v>
      </c>
      <c r="L48" s="449">
        <v>0</v>
      </c>
      <c r="M48" s="345">
        <f t="shared" si="7"/>
        <v>5.5</v>
      </c>
      <c r="N48" s="40" t="s">
        <v>297</v>
      </c>
      <c r="O48" s="156">
        <v>7</v>
      </c>
      <c r="P48" s="232">
        <v>1</v>
      </c>
      <c r="Q48" s="157">
        <f t="shared" si="8"/>
        <v>8</v>
      </c>
    </row>
    <row r="49" spans="1:17" ht="12.75" customHeight="1">
      <c r="A49" s="40" t="s">
        <v>171</v>
      </c>
      <c r="B49" s="156">
        <v>4.5</v>
      </c>
      <c r="C49" s="232">
        <v>-1</v>
      </c>
      <c r="D49" s="157">
        <f t="shared" si="9"/>
        <v>3.5</v>
      </c>
      <c r="E49" s="40" t="s">
        <v>475</v>
      </c>
      <c r="F49" s="156">
        <v>7.5</v>
      </c>
      <c r="G49" s="232">
        <v>4</v>
      </c>
      <c r="H49" s="157">
        <f t="shared" si="10"/>
        <v>11.5</v>
      </c>
      <c r="I49" s="35"/>
      <c r="J49" s="40" t="s">
        <v>147</v>
      </c>
      <c r="K49" s="156">
        <v>5.5</v>
      </c>
      <c r="L49" s="232">
        <v>0</v>
      </c>
      <c r="M49" s="340">
        <f t="shared" si="7"/>
        <v>5.5</v>
      </c>
      <c r="N49" s="40" t="s">
        <v>288</v>
      </c>
      <c r="O49" s="156">
        <v>6.5</v>
      </c>
      <c r="P49" s="232">
        <v>0</v>
      </c>
      <c r="Q49" s="157">
        <f t="shared" si="8"/>
        <v>6.5</v>
      </c>
    </row>
    <row r="50" spans="1:17" ht="12.75" customHeight="1">
      <c r="A50" s="40" t="s">
        <v>538</v>
      </c>
      <c r="B50" s="156">
        <v>5.5</v>
      </c>
      <c r="C50" s="232">
        <v>0</v>
      </c>
      <c r="D50" s="157">
        <f t="shared" si="9"/>
        <v>5.5</v>
      </c>
      <c r="E50" s="40" t="s">
        <v>312</v>
      </c>
      <c r="F50" s="156">
        <v>5.5</v>
      </c>
      <c r="G50" s="232">
        <v>0</v>
      </c>
      <c r="H50" s="157">
        <f t="shared" si="10"/>
        <v>5.5</v>
      </c>
      <c r="I50" s="35"/>
      <c r="J50" s="40" t="s">
        <v>152</v>
      </c>
      <c r="K50" s="156">
        <v>5</v>
      </c>
      <c r="L50" s="232">
        <v>0</v>
      </c>
      <c r="M50" s="340">
        <f t="shared" si="7"/>
        <v>5</v>
      </c>
      <c r="N50" s="40" t="s">
        <v>292</v>
      </c>
      <c r="O50" s="156">
        <v>6</v>
      </c>
      <c r="P50" s="232">
        <v>0</v>
      </c>
      <c r="Q50" s="157">
        <f t="shared" si="8"/>
        <v>6</v>
      </c>
    </row>
    <row r="51" spans="1:17" ht="12.75" customHeight="1">
      <c r="A51" s="40" t="s">
        <v>179</v>
      </c>
      <c r="B51" s="156">
        <v>7</v>
      </c>
      <c r="C51" s="232">
        <v>3</v>
      </c>
      <c r="D51" s="157">
        <f t="shared" si="9"/>
        <v>10</v>
      </c>
      <c r="E51" s="316" t="s">
        <v>417</v>
      </c>
      <c r="F51" s="448">
        <v>6</v>
      </c>
      <c r="G51" s="449">
        <v>-0.5</v>
      </c>
      <c r="H51" s="349">
        <f t="shared" si="10"/>
        <v>5.5</v>
      </c>
      <c r="I51" s="35"/>
      <c r="J51" s="40" t="s">
        <v>151</v>
      </c>
      <c r="K51" s="156">
        <v>5.5</v>
      </c>
      <c r="L51" s="232">
        <v>0</v>
      </c>
      <c r="M51" s="340">
        <f t="shared" si="7"/>
        <v>5.5</v>
      </c>
      <c r="N51" s="40" t="s">
        <v>302</v>
      </c>
      <c r="O51" s="156">
        <v>7</v>
      </c>
      <c r="P51" s="232">
        <v>1.5</v>
      </c>
      <c r="Q51" s="157">
        <f t="shared" si="8"/>
        <v>8.5</v>
      </c>
    </row>
    <row r="52" spans="1:17" ht="12.75" customHeight="1" thickBot="1">
      <c r="A52" s="44" t="s">
        <v>180</v>
      </c>
      <c r="B52" s="161">
        <v>5.5</v>
      </c>
      <c r="C52" s="233">
        <v>0</v>
      </c>
      <c r="D52" s="162">
        <f t="shared" si="9"/>
        <v>5.5</v>
      </c>
      <c r="E52" s="44" t="s">
        <v>317</v>
      </c>
      <c r="F52" s="161">
        <v>5.5</v>
      </c>
      <c r="G52" s="233">
        <v>0</v>
      </c>
      <c r="H52" s="162">
        <f t="shared" si="10"/>
        <v>5.5</v>
      </c>
      <c r="I52" s="35"/>
      <c r="J52" s="44" t="s">
        <v>150</v>
      </c>
      <c r="K52" s="161">
        <v>6</v>
      </c>
      <c r="L52" s="233">
        <v>0</v>
      </c>
      <c r="M52" s="341">
        <f t="shared" si="7"/>
        <v>6</v>
      </c>
      <c r="N52" s="44" t="s">
        <v>514</v>
      </c>
      <c r="O52" s="161">
        <v>6</v>
      </c>
      <c r="P52" s="233">
        <v>0</v>
      </c>
      <c r="Q52" s="162">
        <f t="shared" si="8"/>
        <v>6</v>
      </c>
    </row>
    <row r="53" spans="1:17" ht="12.75" customHeight="1" thickBot="1">
      <c r="A53" s="47"/>
      <c r="B53" s="432"/>
      <c r="C53" s="234"/>
      <c r="D53" s="163"/>
      <c r="E53" s="47"/>
      <c r="F53" s="432"/>
      <c r="G53" s="234"/>
      <c r="H53" s="163"/>
      <c r="I53" s="50"/>
      <c r="J53" s="47"/>
      <c r="K53" s="432"/>
      <c r="L53" s="234"/>
      <c r="M53" s="163"/>
      <c r="N53" s="47"/>
      <c r="O53" s="432"/>
      <c r="P53" s="234"/>
      <c r="Q53" s="163"/>
    </row>
    <row r="54" spans="1:17" ht="12.75" customHeight="1">
      <c r="A54" s="51" t="s">
        <v>177</v>
      </c>
      <c r="B54" s="167">
        <v>6.5</v>
      </c>
      <c r="C54" s="235">
        <v>1</v>
      </c>
      <c r="D54" s="166">
        <f t="shared" si="9"/>
        <v>7.5</v>
      </c>
      <c r="E54" s="351" t="s">
        <v>326</v>
      </c>
      <c r="F54" s="469" t="s">
        <v>353</v>
      </c>
      <c r="G54" s="470" t="s">
        <v>353</v>
      </c>
      <c r="H54" s="534" t="s">
        <v>353</v>
      </c>
      <c r="I54" s="50"/>
      <c r="J54" s="351" t="s">
        <v>153</v>
      </c>
      <c r="K54" s="469" t="s">
        <v>353</v>
      </c>
      <c r="L54" s="470" t="s">
        <v>353</v>
      </c>
      <c r="M54" s="471" t="s">
        <v>353</v>
      </c>
      <c r="N54" s="51" t="s">
        <v>293</v>
      </c>
      <c r="O54" s="167">
        <v>7</v>
      </c>
      <c r="P54" s="235">
        <v>-2</v>
      </c>
      <c r="Q54" s="166">
        <f aca="true" t="shared" si="11" ref="Q54:Q66">O54+P54</f>
        <v>5</v>
      </c>
    </row>
    <row r="55" spans="1:17" ht="12.75" customHeight="1">
      <c r="A55" s="54" t="s">
        <v>178</v>
      </c>
      <c r="B55" s="169">
        <v>7</v>
      </c>
      <c r="C55" s="164">
        <v>0</v>
      </c>
      <c r="D55" s="168">
        <f t="shared" si="9"/>
        <v>7</v>
      </c>
      <c r="E55" s="308" t="s">
        <v>313</v>
      </c>
      <c r="F55" s="446" t="s">
        <v>354</v>
      </c>
      <c r="G55" s="447" t="s">
        <v>354</v>
      </c>
      <c r="H55" s="350" t="s">
        <v>354</v>
      </c>
      <c r="I55" s="50"/>
      <c r="J55" s="54" t="s">
        <v>156</v>
      </c>
      <c r="K55" s="169">
        <v>6.5</v>
      </c>
      <c r="L55" s="164">
        <v>1</v>
      </c>
      <c r="M55" s="163">
        <f aca="true" t="shared" si="12" ref="M55:M66">K55+L55</f>
        <v>7.5</v>
      </c>
      <c r="N55" s="54" t="s">
        <v>294</v>
      </c>
      <c r="O55" s="169">
        <v>5.5</v>
      </c>
      <c r="P55" s="164">
        <v>-0.5</v>
      </c>
      <c r="Q55" s="168">
        <f t="shared" si="11"/>
        <v>5</v>
      </c>
    </row>
    <row r="56" spans="1:17" ht="12.75" customHeight="1">
      <c r="A56" s="54" t="s">
        <v>176</v>
      </c>
      <c r="B56" s="169" t="s">
        <v>354</v>
      </c>
      <c r="C56" s="164" t="s">
        <v>354</v>
      </c>
      <c r="D56" s="168" t="s">
        <v>354</v>
      </c>
      <c r="E56" s="54" t="s">
        <v>318</v>
      </c>
      <c r="F56" s="169">
        <v>6</v>
      </c>
      <c r="G56" s="164">
        <v>0</v>
      </c>
      <c r="H56" s="168">
        <f t="shared" si="10"/>
        <v>6</v>
      </c>
      <c r="I56" s="50"/>
      <c r="J56" s="54" t="s">
        <v>519</v>
      </c>
      <c r="K56" s="169" t="s">
        <v>353</v>
      </c>
      <c r="L56" s="164" t="s">
        <v>353</v>
      </c>
      <c r="M56" s="163" t="s">
        <v>353</v>
      </c>
      <c r="N56" s="54" t="s">
        <v>291</v>
      </c>
      <c r="O56" s="169">
        <v>6</v>
      </c>
      <c r="P56" s="164">
        <v>0</v>
      </c>
      <c r="Q56" s="168">
        <f t="shared" si="11"/>
        <v>6</v>
      </c>
    </row>
    <row r="57" spans="1:17" ht="12.75" customHeight="1">
      <c r="A57" s="308" t="s">
        <v>181</v>
      </c>
      <c r="B57" s="446" t="s">
        <v>354</v>
      </c>
      <c r="C57" s="447" t="s">
        <v>354</v>
      </c>
      <c r="D57" s="350" t="s">
        <v>354</v>
      </c>
      <c r="E57" s="54" t="s">
        <v>504</v>
      </c>
      <c r="F57" s="169">
        <v>5.5</v>
      </c>
      <c r="G57" s="164">
        <v>0</v>
      </c>
      <c r="H57" s="168">
        <f t="shared" si="10"/>
        <v>5.5</v>
      </c>
      <c r="I57" s="50"/>
      <c r="J57" s="54" t="s">
        <v>154</v>
      </c>
      <c r="K57" s="169">
        <v>5.5</v>
      </c>
      <c r="L57" s="164">
        <v>0</v>
      </c>
      <c r="M57" s="163">
        <f t="shared" si="12"/>
        <v>5.5</v>
      </c>
      <c r="N57" s="54" t="s">
        <v>422</v>
      </c>
      <c r="O57" s="169">
        <v>6</v>
      </c>
      <c r="P57" s="164">
        <v>-0.5</v>
      </c>
      <c r="Q57" s="168">
        <f t="shared" si="11"/>
        <v>5.5</v>
      </c>
    </row>
    <row r="58" spans="1:17" ht="12.75" customHeight="1">
      <c r="A58" s="54" t="s">
        <v>428</v>
      </c>
      <c r="B58" s="169">
        <v>5.5</v>
      </c>
      <c r="C58" s="164">
        <v>0</v>
      </c>
      <c r="D58" s="168">
        <f t="shared" si="9"/>
        <v>5.5</v>
      </c>
      <c r="E58" s="308" t="s">
        <v>309</v>
      </c>
      <c r="F58" s="446" t="s">
        <v>354</v>
      </c>
      <c r="G58" s="447" t="s">
        <v>354</v>
      </c>
      <c r="H58" s="350" t="s">
        <v>354</v>
      </c>
      <c r="I58" s="50"/>
      <c r="J58" s="54" t="s">
        <v>157</v>
      </c>
      <c r="K58" s="169">
        <v>6</v>
      </c>
      <c r="L58" s="164">
        <v>0</v>
      </c>
      <c r="M58" s="163">
        <f t="shared" si="12"/>
        <v>6</v>
      </c>
      <c r="N58" s="54" t="s">
        <v>377</v>
      </c>
      <c r="O58" s="169">
        <v>5.5</v>
      </c>
      <c r="P58" s="164">
        <v>0</v>
      </c>
      <c r="Q58" s="168">
        <f t="shared" si="11"/>
        <v>5.5</v>
      </c>
    </row>
    <row r="59" spans="1:17" ht="12.75" customHeight="1">
      <c r="A59" s="54" t="s">
        <v>183</v>
      </c>
      <c r="B59" s="169">
        <v>6</v>
      </c>
      <c r="C59" s="164">
        <v>0</v>
      </c>
      <c r="D59" s="168">
        <f t="shared" si="9"/>
        <v>6</v>
      </c>
      <c r="E59" s="54" t="s">
        <v>321</v>
      </c>
      <c r="F59" s="169">
        <v>6</v>
      </c>
      <c r="G59" s="164">
        <v>0</v>
      </c>
      <c r="H59" s="168">
        <f t="shared" si="10"/>
        <v>6</v>
      </c>
      <c r="I59" s="50"/>
      <c r="J59" s="308" t="s">
        <v>149</v>
      </c>
      <c r="K59" s="446" t="s">
        <v>354</v>
      </c>
      <c r="L59" s="447" t="s">
        <v>354</v>
      </c>
      <c r="M59" s="346" t="s">
        <v>354</v>
      </c>
      <c r="N59" s="54" t="s">
        <v>298</v>
      </c>
      <c r="O59" s="169">
        <v>6.5</v>
      </c>
      <c r="P59" s="164">
        <v>0</v>
      </c>
      <c r="Q59" s="168">
        <f t="shared" si="11"/>
        <v>6.5</v>
      </c>
    </row>
    <row r="60" spans="1:17" ht="12.75" customHeight="1">
      <c r="A60" s="54" t="s">
        <v>184</v>
      </c>
      <c r="B60" s="169">
        <v>6.5</v>
      </c>
      <c r="C60" s="164">
        <v>-0.5</v>
      </c>
      <c r="D60" s="168">
        <f t="shared" si="9"/>
        <v>6</v>
      </c>
      <c r="E60" s="54" t="s">
        <v>383</v>
      </c>
      <c r="F60" s="169" t="s">
        <v>353</v>
      </c>
      <c r="G60" s="164" t="s">
        <v>353</v>
      </c>
      <c r="H60" s="168" t="s">
        <v>353</v>
      </c>
      <c r="I60" s="50"/>
      <c r="J60" s="308" t="s">
        <v>518</v>
      </c>
      <c r="K60" s="446" t="s">
        <v>353</v>
      </c>
      <c r="L60" s="447" t="s">
        <v>353</v>
      </c>
      <c r="M60" s="346" t="s">
        <v>353</v>
      </c>
      <c r="N60" s="54" t="s">
        <v>375</v>
      </c>
      <c r="O60" s="169">
        <v>6</v>
      </c>
      <c r="P60" s="164">
        <v>0</v>
      </c>
      <c r="Q60" s="168">
        <f t="shared" si="11"/>
        <v>6</v>
      </c>
    </row>
    <row r="61" spans="1:17" ht="12.75" customHeight="1">
      <c r="A61" s="54" t="s">
        <v>492</v>
      </c>
      <c r="B61" s="169">
        <v>5.5</v>
      </c>
      <c r="C61" s="164">
        <v>0</v>
      </c>
      <c r="D61" s="168">
        <f t="shared" si="9"/>
        <v>5.5</v>
      </c>
      <c r="E61" s="54" t="s">
        <v>305</v>
      </c>
      <c r="F61" s="169" t="s">
        <v>353</v>
      </c>
      <c r="G61" s="164" t="s">
        <v>353</v>
      </c>
      <c r="H61" s="168" t="s">
        <v>353</v>
      </c>
      <c r="I61" s="50"/>
      <c r="J61" s="54" t="s">
        <v>146</v>
      </c>
      <c r="K61" s="169">
        <v>5</v>
      </c>
      <c r="L61" s="164">
        <v>0</v>
      </c>
      <c r="M61" s="163">
        <f t="shared" si="12"/>
        <v>5</v>
      </c>
      <c r="N61" s="54" t="s">
        <v>284</v>
      </c>
      <c r="O61" s="169">
        <v>5.5</v>
      </c>
      <c r="P61" s="164">
        <v>0</v>
      </c>
      <c r="Q61" s="168">
        <f t="shared" si="11"/>
        <v>5.5</v>
      </c>
    </row>
    <row r="62" spans="1:17" ht="12.75" customHeight="1">
      <c r="A62" s="54" t="s">
        <v>168</v>
      </c>
      <c r="B62" s="169" t="s">
        <v>353</v>
      </c>
      <c r="C62" s="164" t="s">
        <v>353</v>
      </c>
      <c r="D62" s="168" t="s">
        <v>353</v>
      </c>
      <c r="E62" s="54" t="s">
        <v>384</v>
      </c>
      <c r="F62" s="169">
        <v>6</v>
      </c>
      <c r="G62" s="164">
        <v>0</v>
      </c>
      <c r="H62" s="168">
        <f t="shared" si="10"/>
        <v>6</v>
      </c>
      <c r="I62" s="50"/>
      <c r="J62" s="54" t="s">
        <v>381</v>
      </c>
      <c r="K62" s="169">
        <v>6.5</v>
      </c>
      <c r="L62" s="164">
        <v>0</v>
      </c>
      <c r="M62" s="163">
        <f t="shared" si="12"/>
        <v>6.5</v>
      </c>
      <c r="N62" s="54" t="s">
        <v>300</v>
      </c>
      <c r="O62" s="169">
        <v>6</v>
      </c>
      <c r="P62" s="164">
        <v>0</v>
      </c>
      <c r="Q62" s="168">
        <f t="shared" si="11"/>
        <v>6</v>
      </c>
    </row>
    <row r="63" spans="1:17" ht="12.75" customHeight="1">
      <c r="A63" s="54" t="s">
        <v>365</v>
      </c>
      <c r="B63" s="169" t="s">
        <v>353</v>
      </c>
      <c r="C63" s="164" t="s">
        <v>353</v>
      </c>
      <c r="D63" s="168" t="s">
        <v>353</v>
      </c>
      <c r="E63" s="54" t="s">
        <v>303</v>
      </c>
      <c r="F63" s="169" t="s">
        <v>353</v>
      </c>
      <c r="G63" s="164" t="s">
        <v>353</v>
      </c>
      <c r="H63" s="168" t="s">
        <v>353</v>
      </c>
      <c r="I63" s="50"/>
      <c r="J63" s="474" t="s">
        <v>467</v>
      </c>
      <c r="K63" s="475" t="s">
        <v>353</v>
      </c>
      <c r="L63" s="447" t="s">
        <v>353</v>
      </c>
      <c r="M63" s="346" t="s">
        <v>353</v>
      </c>
      <c r="N63" s="54" t="s">
        <v>295</v>
      </c>
      <c r="O63" s="169" t="s">
        <v>353</v>
      </c>
      <c r="P63" s="164" t="s">
        <v>353</v>
      </c>
      <c r="Q63" s="168" t="s">
        <v>353</v>
      </c>
    </row>
    <row r="64" spans="1:17" ht="12.75" customHeight="1">
      <c r="A64" s="308" t="s">
        <v>370</v>
      </c>
      <c r="B64" s="446" t="s">
        <v>353</v>
      </c>
      <c r="C64" s="447" t="s">
        <v>353</v>
      </c>
      <c r="D64" s="350" t="s">
        <v>353</v>
      </c>
      <c r="E64" s="54" t="s">
        <v>303</v>
      </c>
      <c r="F64" s="169" t="s">
        <v>353</v>
      </c>
      <c r="G64" s="164" t="s">
        <v>353</v>
      </c>
      <c r="H64" s="168" t="s">
        <v>353</v>
      </c>
      <c r="I64" s="50"/>
      <c r="J64" s="54" t="s">
        <v>145</v>
      </c>
      <c r="K64" s="169">
        <v>7</v>
      </c>
      <c r="L64" s="164">
        <v>0</v>
      </c>
      <c r="M64" s="163">
        <f t="shared" si="12"/>
        <v>7</v>
      </c>
      <c r="N64" s="54" t="s">
        <v>303</v>
      </c>
      <c r="O64" s="169" t="s">
        <v>353</v>
      </c>
      <c r="P64" s="164" t="s">
        <v>353</v>
      </c>
      <c r="Q64" s="168" t="s">
        <v>353</v>
      </c>
    </row>
    <row r="65" spans="1:17" ht="12.75" customHeight="1" thickBot="1">
      <c r="A65" s="47" t="s">
        <v>188</v>
      </c>
      <c r="B65" s="171">
        <v>6</v>
      </c>
      <c r="C65" s="236">
        <v>0</v>
      </c>
      <c r="D65" s="168">
        <f t="shared" si="9"/>
        <v>6</v>
      </c>
      <c r="E65" s="47" t="s">
        <v>303</v>
      </c>
      <c r="F65" s="171" t="s">
        <v>353</v>
      </c>
      <c r="G65" s="236" t="s">
        <v>353</v>
      </c>
      <c r="H65" s="168" t="s">
        <v>353</v>
      </c>
      <c r="I65" s="50"/>
      <c r="J65" s="47" t="s">
        <v>164</v>
      </c>
      <c r="K65" s="440">
        <v>5</v>
      </c>
      <c r="L65" s="236">
        <v>0</v>
      </c>
      <c r="M65" s="163">
        <f t="shared" si="12"/>
        <v>5</v>
      </c>
      <c r="N65" s="47" t="s">
        <v>303</v>
      </c>
      <c r="O65" s="171" t="s">
        <v>353</v>
      </c>
      <c r="P65" s="236" t="s">
        <v>353</v>
      </c>
      <c r="Q65" s="168" t="s">
        <v>353</v>
      </c>
    </row>
    <row r="66" spans="1:17" ht="12.75" customHeight="1" thickBot="1">
      <c r="A66" s="44" t="s">
        <v>189</v>
      </c>
      <c r="B66" s="161">
        <v>0.5</v>
      </c>
      <c r="C66" s="237">
        <v>0</v>
      </c>
      <c r="D66" s="343">
        <f t="shared" si="9"/>
        <v>0.5</v>
      </c>
      <c r="E66" s="44" t="s">
        <v>325</v>
      </c>
      <c r="F66" s="161">
        <v>-0.5</v>
      </c>
      <c r="G66" s="237">
        <v>0</v>
      </c>
      <c r="H66" s="172">
        <f t="shared" si="10"/>
        <v>-0.5</v>
      </c>
      <c r="I66" s="35"/>
      <c r="J66" s="44" t="s">
        <v>165</v>
      </c>
      <c r="K66" s="430">
        <v>1.5</v>
      </c>
      <c r="L66" s="442">
        <v>0</v>
      </c>
      <c r="M66" s="172">
        <f t="shared" si="12"/>
        <v>1.5</v>
      </c>
      <c r="N66" s="44" t="s">
        <v>304</v>
      </c>
      <c r="O66" s="161">
        <v>0</v>
      </c>
      <c r="P66" s="237">
        <v>0</v>
      </c>
      <c r="Q66" s="343">
        <f t="shared" si="11"/>
        <v>0</v>
      </c>
    </row>
    <row r="67" spans="1:66" ht="12.75" customHeight="1" thickBot="1">
      <c r="A67" s="443" t="s">
        <v>84</v>
      </c>
      <c r="B67" s="444">
        <f>17.5/3</f>
        <v>5.833333333333333</v>
      </c>
      <c r="C67" s="445">
        <v>0</v>
      </c>
      <c r="D67" s="172">
        <f>C67</f>
        <v>0</v>
      </c>
      <c r="E67" s="443" t="s">
        <v>84</v>
      </c>
      <c r="F67" s="444">
        <f>19/3</f>
        <v>6.333333333333333</v>
      </c>
      <c r="G67" s="445">
        <v>0.5</v>
      </c>
      <c r="H67" s="172">
        <f>G67</f>
        <v>0.5</v>
      </c>
      <c r="I67" s="35"/>
      <c r="J67" s="443" t="s">
        <v>84</v>
      </c>
      <c r="K67" s="444">
        <f>16.5/3</f>
        <v>5.5</v>
      </c>
      <c r="L67" s="445">
        <v>0</v>
      </c>
      <c r="M67" s="172">
        <f>L67</f>
        <v>0</v>
      </c>
      <c r="N67" s="443" t="s">
        <v>84</v>
      </c>
      <c r="O67" s="444">
        <f>18/3</f>
        <v>6</v>
      </c>
      <c r="P67" s="445">
        <v>0</v>
      </c>
      <c r="Q67" s="172">
        <f>P67</f>
        <v>0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17" ht="12.75" customHeight="1">
      <c r="A68" s="174"/>
      <c r="B68" s="175"/>
      <c r="C68" s="175"/>
      <c r="D68" s="176"/>
      <c r="E68" s="175"/>
      <c r="F68" s="175"/>
      <c r="G68" s="175"/>
      <c r="H68" s="177"/>
      <c r="I68" s="178"/>
      <c r="J68" s="174"/>
      <c r="K68" s="175"/>
      <c r="L68" s="175"/>
      <c r="M68" s="176"/>
      <c r="N68" s="175"/>
      <c r="O68" s="175"/>
      <c r="P68" s="175"/>
      <c r="Q68" s="177"/>
    </row>
    <row r="69" spans="1:66" s="149" customFormat="1" ht="13.5" customHeight="1">
      <c r="A69" s="195"/>
      <c r="B69" s="570">
        <f>B42+B43+B44+B45+B46+B47+B48+B49+B50+B51+B52+B66</f>
        <v>65</v>
      </c>
      <c r="C69" s="570">
        <f>C41+C42+C43+C44+C45+C46+C47+C48+C49+C50+C51+C52+C66+C67</f>
        <v>5</v>
      </c>
      <c r="D69" s="569">
        <f>B69+C69</f>
        <v>70</v>
      </c>
      <c r="E69" s="196"/>
      <c r="F69" s="603">
        <f>F42+F43+F44+F45+F46+F47+F48+F49+F50+F51+F52+F66</f>
        <v>66.5</v>
      </c>
      <c r="G69" s="603">
        <f>G41+G42+G43+G44+G45+G46+G47+G48+G49+G50+G51+G52+G66+G67</f>
        <v>4.5</v>
      </c>
      <c r="H69" s="602">
        <f>F69+G69</f>
        <v>71</v>
      </c>
      <c r="I69" s="184"/>
      <c r="J69" s="195"/>
      <c r="K69" s="624">
        <f>K42+K43+K44+K45+K46+K47+K48+K49+K50+K51+K52+K66</f>
        <v>65.5</v>
      </c>
      <c r="L69" s="624">
        <f>L41+L42+L43+L44+L45+L46+L47+L48+L49+L50+L51+L52+L66+L67</f>
        <v>8</v>
      </c>
      <c r="M69" s="625">
        <f>K69+L69</f>
        <v>73.5</v>
      </c>
      <c r="N69" s="196"/>
      <c r="O69" s="584">
        <f>O42+O43+O44+O45+O46+O47+O48+O49+O50+O51+O52+O66</f>
        <v>69</v>
      </c>
      <c r="P69" s="584">
        <f>P41+P42+P43+P44+P45+P46+P47+P48+P49+P50+P51+P52+P66+P67</f>
        <v>3</v>
      </c>
      <c r="Q69" s="583">
        <f>O69+P69</f>
        <v>72</v>
      </c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</row>
    <row r="70" spans="1:66" s="149" customFormat="1" ht="12.75" customHeight="1" thickBot="1">
      <c r="A70" s="197"/>
      <c r="B70" s="198"/>
      <c r="C70" s="198"/>
      <c r="D70" s="208"/>
      <c r="E70" s="198"/>
      <c r="F70" s="198"/>
      <c r="G70" s="198"/>
      <c r="H70" s="208"/>
      <c r="I70" s="189"/>
      <c r="J70" s="197"/>
      <c r="K70" s="198"/>
      <c r="L70" s="198"/>
      <c r="M70" s="199"/>
      <c r="N70" s="198"/>
      <c r="O70" s="198"/>
      <c r="P70" s="198"/>
      <c r="Q70" s="208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</row>
    <row r="71" spans="1:66" s="149" customFormat="1" ht="18.75" thickBot="1">
      <c r="A71" s="568"/>
      <c r="B71" s="563"/>
      <c r="C71" s="562"/>
      <c r="D71" s="564">
        <v>1</v>
      </c>
      <c r="E71" s="249"/>
      <c r="F71" s="598"/>
      <c r="G71" s="249"/>
      <c r="H71" s="250">
        <v>2</v>
      </c>
      <c r="I71" s="191"/>
      <c r="J71" s="626"/>
      <c r="K71" s="622"/>
      <c r="L71" s="621"/>
      <c r="M71" s="620">
        <v>2</v>
      </c>
      <c r="N71" s="578"/>
      <c r="O71" s="577"/>
      <c r="P71" s="578"/>
      <c r="Q71" s="579">
        <v>2</v>
      </c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</row>
    <row r="72" spans="1:17" ht="13.5" thickBot="1">
      <c r="A72" s="830" t="s">
        <v>22</v>
      </c>
      <c r="B72" s="831"/>
      <c r="C72" s="831"/>
      <c r="D72" s="831"/>
      <c r="E72" s="830" t="s">
        <v>23</v>
      </c>
      <c r="F72" s="831"/>
      <c r="G72" s="831"/>
      <c r="H72" s="832"/>
      <c r="I72" s="205"/>
      <c r="J72" s="830" t="s">
        <v>22</v>
      </c>
      <c r="K72" s="831"/>
      <c r="L72" s="831"/>
      <c r="M72" s="831"/>
      <c r="N72" s="830" t="s">
        <v>23</v>
      </c>
      <c r="O72" s="831"/>
      <c r="P72" s="831"/>
      <c r="Q72" s="832"/>
    </row>
    <row r="73" spans="1:66" s="149" customFormat="1" ht="13.5" thickBot="1">
      <c r="A73" s="818" t="s">
        <v>110</v>
      </c>
      <c r="B73" s="819"/>
      <c r="C73" s="819"/>
      <c r="D73" s="820"/>
      <c r="E73" s="821" t="s">
        <v>112</v>
      </c>
      <c r="F73" s="822"/>
      <c r="G73" s="822"/>
      <c r="H73" s="823"/>
      <c r="I73" s="209"/>
      <c r="J73" s="824" t="s">
        <v>106</v>
      </c>
      <c r="K73" s="825"/>
      <c r="L73" s="825"/>
      <c r="M73" s="826"/>
      <c r="N73" s="827" t="s">
        <v>87</v>
      </c>
      <c r="O73" s="828"/>
      <c r="P73" s="828"/>
      <c r="Q73" s="829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</row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</sheetData>
  <sheetProtection/>
  <mergeCells count="30">
    <mergeCell ref="J36:M36"/>
    <mergeCell ref="N36:Q36"/>
    <mergeCell ref="A73:D73"/>
    <mergeCell ref="E73:H73"/>
    <mergeCell ref="J73:M73"/>
    <mergeCell ref="N73:Q73"/>
    <mergeCell ref="J72:M72"/>
    <mergeCell ref="N72:Q72"/>
    <mergeCell ref="A72:D72"/>
    <mergeCell ref="E72:H72"/>
    <mergeCell ref="J35:M35"/>
    <mergeCell ref="N35:Q35"/>
    <mergeCell ref="A40:D40"/>
    <mergeCell ref="E40:H40"/>
    <mergeCell ref="J40:M40"/>
    <mergeCell ref="N40:Q40"/>
    <mergeCell ref="A39:H39"/>
    <mergeCell ref="J39:Q39"/>
    <mergeCell ref="A36:D36"/>
    <mergeCell ref="E36:H36"/>
    <mergeCell ref="A1:Q1"/>
    <mergeCell ref="A38:Q38"/>
    <mergeCell ref="A2:H2"/>
    <mergeCell ref="J2:Q2"/>
    <mergeCell ref="A3:D3"/>
    <mergeCell ref="E3:H3"/>
    <mergeCell ref="N3:Q3"/>
    <mergeCell ref="J3:M3"/>
    <mergeCell ref="A35:D35"/>
    <mergeCell ref="E35:H35"/>
  </mergeCells>
  <printOptions/>
  <pageMargins left="0.17" right="0.17" top="1" bottom="1.75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11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19.7109375" style="3" customWidth="1"/>
    <col min="2" max="3" width="5.7109375" style="3" customWidth="1"/>
    <col min="4" max="4" width="6.7109375" style="3" customWidth="1"/>
    <col min="5" max="5" width="19.7109375" style="3" customWidth="1"/>
    <col min="6" max="7" width="5.7109375" style="3" customWidth="1"/>
    <col min="8" max="8" width="6.7109375" style="3" customWidth="1"/>
    <col min="9" max="9" width="1.28515625" style="3" customWidth="1"/>
    <col min="10" max="10" width="19.7109375" style="3" customWidth="1"/>
    <col min="11" max="12" width="5.7109375" style="3" customWidth="1"/>
    <col min="13" max="13" width="6.7109375" style="3" customWidth="1"/>
    <col min="14" max="14" width="19.7109375" style="3" customWidth="1"/>
    <col min="15" max="16" width="5.7109375" style="3" customWidth="1"/>
    <col min="17" max="17" width="6.7109375" style="3" customWidth="1"/>
    <col min="18" max="60" width="9.140625" style="2" customWidth="1"/>
    <col min="61" max="16384" width="9.140625" style="3" customWidth="1"/>
  </cols>
  <sheetData>
    <row r="1" spans="1:67" ht="15.75" thickBot="1">
      <c r="A1" s="698" t="s">
        <v>103</v>
      </c>
      <c r="B1" s="699"/>
      <c r="C1" s="699"/>
      <c r="D1" s="699"/>
      <c r="E1" s="699"/>
      <c r="F1" s="699"/>
      <c r="G1" s="699"/>
      <c r="H1" s="699"/>
      <c r="I1" s="869"/>
      <c r="J1" s="699"/>
      <c r="K1" s="699"/>
      <c r="L1" s="699"/>
      <c r="M1" s="699"/>
      <c r="N1" s="699"/>
      <c r="O1" s="699"/>
      <c r="P1" s="699"/>
      <c r="Q1" s="700"/>
      <c r="BI1" s="2"/>
      <c r="BJ1" s="2"/>
      <c r="BK1" s="2"/>
      <c r="BL1" s="2"/>
      <c r="BM1" s="2"/>
      <c r="BN1" s="2"/>
      <c r="BO1" s="2"/>
    </row>
    <row r="2" spans="1:67" ht="15.75" thickBot="1">
      <c r="A2" s="698" t="s">
        <v>18</v>
      </c>
      <c r="B2" s="699"/>
      <c r="C2" s="699"/>
      <c r="D2" s="699"/>
      <c r="E2" s="699"/>
      <c r="F2" s="699"/>
      <c r="G2" s="699"/>
      <c r="H2" s="700"/>
      <c r="I2" s="144"/>
      <c r="J2" s="701" t="s">
        <v>19</v>
      </c>
      <c r="K2" s="702"/>
      <c r="L2" s="702"/>
      <c r="M2" s="702"/>
      <c r="N2" s="702"/>
      <c r="O2" s="702"/>
      <c r="P2" s="702"/>
      <c r="Q2" s="703"/>
      <c r="BI2" s="2"/>
      <c r="BJ2" s="2"/>
      <c r="BK2" s="2"/>
      <c r="BL2" s="2"/>
      <c r="BM2" s="2"/>
      <c r="BN2" s="2"/>
      <c r="BO2" s="2"/>
    </row>
    <row r="3" spans="1:67" ht="15" customHeight="1" thickBot="1">
      <c r="A3" s="728" t="s">
        <v>352</v>
      </c>
      <c r="B3" s="792"/>
      <c r="C3" s="792"/>
      <c r="D3" s="729"/>
      <c r="E3" s="870" t="s">
        <v>67</v>
      </c>
      <c r="F3" s="870"/>
      <c r="G3" s="870"/>
      <c r="H3" s="871"/>
      <c r="I3" s="210"/>
      <c r="J3" s="872" t="s">
        <v>439</v>
      </c>
      <c r="K3" s="873"/>
      <c r="L3" s="873"/>
      <c r="M3" s="874"/>
      <c r="N3" s="795" t="s">
        <v>108</v>
      </c>
      <c r="O3" s="795"/>
      <c r="P3" s="795"/>
      <c r="Q3" s="796"/>
      <c r="BI3" s="2"/>
      <c r="BJ3" s="2"/>
      <c r="BK3" s="2"/>
      <c r="BL3" s="2"/>
      <c r="BM3" s="2"/>
      <c r="BN3" s="2"/>
      <c r="BO3" s="2"/>
    </row>
    <row r="4" spans="1:67" ht="13.5" thickBot="1">
      <c r="A4" s="498" t="s">
        <v>3</v>
      </c>
      <c r="B4" s="491" t="s">
        <v>65</v>
      </c>
      <c r="C4" s="492">
        <v>0</v>
      </c>
      <c r="D4" s="491" t="s">
        <v>11</v>
      </c>
      <c r="E4" s="513" t="s">
        <v>3</v>
      </c>
      <c r="F4" s="514" t="s">
        <v>65</v>
      </c>
      <c r="G4" s="515">
        <v>-1</v>
      </c>
      <c r="H4" s="514" t="s">
        <v>11</v>
      </c>
      <c r="I4" s="210"/>
      <c r="J4" s="637" t="s">
        <v>3</v>
      </c>
      <c r="K4" s="604" t="s">
        <v>65</v>
      </c>
      <c r="L4" s="605">
        <v>0</v>
      </c>
      <c r="M4" s="604" t="s">
        <v>11</v>
      </c>
      <c r="N4" s="529" t="s">
        <v>3</v>
      </c>
      <c r="O4" s="121" t="s">
        <v>65</v>
      </c>
      <c r="P4" s="122">
        <v>-1</v>
      </c>
      <c r="Q4" s="121" t="s">
        <v>11</v>
      </c>
      <c r="BI4" s="2"/>
      <c r="BJ4" s="2"/>
      <c r="BK4" s="2"/>
      <c r="BL4" s="2"/>
      <c r="BM4" s="2"/>
      <c r="BN4" s="2"/>
      <c r="BO4" s="2"/>
    </row>
    <row r="5" spans="1:67" ht="12.75">
      <c r="A5" s="36" t="s">
        <v>401</v>
      </c>
      <c r="B5" s="154">
        <v>5</v>
      </c>
      <c r="C5" s="231">
        <v>-2</v>
      </c>
      <c r="D5" s="153">
        <f aca="true" t="shared" si="0" ref="D5:D15">B5+C5</f>
        <v>3</v>
      </c>
      <c r="E5" s="36" t="s">
        <v>543</v>
      </c>
      <c r="F5" s="426">
        <v>6.5</v>
      </c>
      <c r="G5" s="427">
        <v>1</v>
      </c>
      <c r="H5" s="339">
        <f aca="true" t="shared" si="1" ref="H5:H15">F5+G5</f>
        <v>7.5</v>
      </c>
      <c r="I5" s="30"/>
      <c r="J5" s="36" t="s">
        <v>535</v>
      </c>
      <c r="K5" s="152">
        <v>6</v>
      </c>
      <c r="L5" s="231">
        <v>-1</v>
      </c>
      <c r="M5" s="153">
        <f aca="true" t="shared" si="2" ref="M5:M15">K5+L5</f>
        <v>5</v>
      </c>
      <c r="N5" s="36" t="s">
        <v>463</v>
      </c>
      <c r="O5" s="154">
        <v>7</v>
      </c>
      <c r="P5" s="231">
        <v>-1</v>
      </c>
      <c r="Q5" s="153">
        <f aca="true" t="shared" si="3" ref="Q5:Q15">O5+P5</f>
        <v>6</v>
      </c>
      <c r="BI5" s="2"/>
      <c r="BJ5" s="2"/>
      <c r="BK5" s="2"/>
      <c r="BL5" s="2"/>
      <c r="BM5" s="2"/>
      <c r="BN5" s="2"/>
      <c r="BO5" s="2"/>
    </row>
    <row r="6" spans="1:67" ht="12.75">
      <c r="A6" s="40" t="s">
        <v>236</v>
      </c>
      <c r="B6" s="156">
        <v>6.5</v>
      </c>
      <c r="C6" s="232">
        <v>0</v>
      </c>
      <c r="D6" s="157">
        <f t="shared" si="0"/>
        <v>6.5</v>
      </c>
      <c r="E6" s="40" t="s">
        <v>276</v>
      </c>
      <c r="F6" s="428">
        <v>6</v>
      </c>
      <c r="G6" s="429">
        <v>0</v>
      </c>
      <c r="H6" s="340">
        <f t="shared" si="1"/>
        <v>6</v>
      </c>
      <c r="I6" s="211"/>
      <c r="J6" s="40" t="s">
        <v>364</v>
      </c>
      <c r="K6" s="156">
        <v>5.5</v>
      </c>
      <c r="L6" s="232">
        <v>0</v>
      </c>
      <c r="M6" s="157">
        <f t="shared" si="2"/>
        <v>5.5</v>
      </c>
      <c r="N6" s="40" t="s">
        <v>120</v>
      </c>
      <c r="O6" s="156">
        <v>6</v>
      </c>
      <c r="P6" s="232">
        <v>0</v>
      </c>
      <c r="Q6" s="157">
        <f t="shared" si="3"/>
        <v>6</v>
      </c>
      <c r="BI6" s="2"/>
      <c r="BJ6" s="2"/>
      <c r="BK6" s="2"/>
      <c r="BL6" s="2"/>
      <c r="BM6" s="2"/>
      <c r="BN6" s="2"/>
      <c r="BO6" s="2"/>
    </row>
    <row r="7" spans="1:67" ht="12.75">
      <c r="A7" s="40" t="s">
        <v>237</v>
      </c>
      <c r="B7" s="156">
        <v>6</v>
      </c>
      <c r="C7" s="232">
        <v>0</v>
      </c>
      <c r="D7" s="157">
        <f t="shared" si="0"/>
        <v>6</v>
      </c>
      <c r="E7" s="40" t="s">
        <v>277</v>
      </c>
      <c r="F7" s="428">
        <v>6</v>
      </c>
      <c r="G7" s="429">
        <v>0</v>
      </c>
      <c r="H7" s="340">
        <f t="shared" si="1"/>
        <v>6</v>
      </c>
      <c r="I7" s="211"/>
      <c r="J7" s="40" t="s">
        <v>356</v>
      </c>
      <c r="K7" s="156">
        <v>5.5</v>
      </c>
      <c r="L7" s="232">
        <v>0</v>
      </c>
      <c r="M7" s="157">
        <f t="shared" si="2"/>
        <v>5.5</v>
      </c>
      <c r="N7" s="40" t="s">
        <v>139</v>
      </c>
      <c r="O7" s="156">
        <v>6</v>
      </c>
      <c r="P7" s="232">
        <v>0</v>
      </c>
      <c r="Q7" s="157">
        <f t="shared" si="3"/>
        <v>6</v>
      </c>
      <c r="BI7" s="2"/>
      <c r="BJ7" s="2"/>
      <c r="BK7" s="2"/>
      <c r="BL7" s="2"/>
      <c r="BM7" s="2"/>
      <c r="BN7" s="2"/>
      <c r="BO7" s="2"/>
    </row>
    <row r="8" spans="1:67" ht="12.75">
      <c r="A8" s="40" t="s">
        <v>238</v>
      </c>
      <c r="B8" s="156">
        <v>6</v>
      </c>
      <c r="C8" s="232">
        <v>0</v>
      </c>
      <c r="D8" s="157">
        <f t="shared" si="0"/>
        <v>6</v>
      </c>
      <c r="E8" s="40" t="s">
        <v>260</v>
      </c>
      <c r="F8" s="428">
        <v>6</v>
      </c>
      <c r="G8" s="429">
        <v>-0.5</v>
      </c>
      <c r="H8" s="340">
        <f t="shared" si="1"/>
        <v>5.5</v>
      </c>
      <c r="I8" s="211"/>
      <c r="J8" s="40" t="s">
        <v>361</v>
      </c>
      <c r="K8" s="156">
        <v>6.5</v>
      </c>
      <c r="L8" s="232">
        <v>0</v>
      </c>
      <c r="M8" s="157">
        <f t="shared" si="2"/>
        <v>6.5</v>
      </c>
      <c r="N8" s="40" t="s">
        <v>508</v>
      </c>
      <c r="O8" s="156">
        <v>6.5</v>
      </c>
      <c r="P8" s="232">
        <v>0</v>
      </c>
      <c r="Q8" s="157">
        <f t="shared" si="3"/>
        <v>6.5</v>
      </c>
      <c r="BI8" s="2"/>
      <c r="BJ8" s="2"/>
      <c r="BK8" s="2"/>
      <c r="BL8" s="2"/>
      <c r="BM8" s="2"/>
      <c r="BN8" s="2"/>
      <c r="BO8" s="2"/>
    </row>
    <row r="9" spans="1:67" ht="12.75">
      <c r="A9" s="40" t="s">
        <v>255</v>
      </c>
      <c r="B9" s="156">
        <v>5.5</v>
      </c>
      <c r="C9" s="232">
        <v>0</v>
      </c>
      <c r="D9" s="157">
        <f t="shared" si="0"/>
        <v>5.5</v>
      </c>
      <c r="E9" s="40" t="s">
        <v>509</v>
      </c>
      <c r="F9" s="428">
        <v>5.5</v>
      </c>
      <c r="G9" s="429">
        <v>-0.5</v>
      </c>
      <c r="H9" s="340">
        <f t="shared" si="1"/>
        <v>5</v>
      </c>
      <c r="I9" s="211"/>
      <c r="J9" s="316" t="s">
        <v>506</v>
      </c>
      <c r="K9" s="448">
        <v>6</v>
      </c>
      <c r="L9" s="449">
        <v>0</v>
      </c>
      <c r="M9" s="349">
        <f t="shared" si="2"/>
        <v>6</v>
      </c>
      <c r="N9" s="40" t="s">
        <v>122</v>
      </c>
      <c r="O9" s="156">
        <v>6.5</v>
      </c>
      <c r="P9" s="232">
        <v>-0.5</v>
      </c>
      <c r="Q9" s="157">
        <f t="shared" si="3"/>
        <v>6</v>
      </c>
      <c r="BI9" s="2"/>
      <c r="BJ9" s="2"/>
      <c r="BK9" s="2"/>
      <c r="BL9" s="2"/>
      <c r="BM9" s="2"/>
      <c r="BN9" s="2"/>
      <c r="BO9" s="2"/>
    </row>
    <row r="10" spans="1:67" ht="12.75">
      <c r="A10" s="40" t="s">
        <v>248</v>
      </c>
      <c r="B10" s="156">
        <v>5.5</v>
      </c>
      <c r="C10" s="232">
        <v>0</v>
      </c>
      <c r="D10" s="157">
        <f t="shared" si="0"/>
        <v>5.5</v>
      </c>
      <c r="E10" s="40" t="s">
        <v>430</v>
      </c>
      <c r="F10" s="428">
        <v>6</v>
      </c>
      <c r="G10" s="429">
        <v>0</v>
      </c>
      <c r="H10" s="340">
        <f t="shared" si="1"/>
        <v>6</v>
      </c>
      <c r="I10" s="211"/>
      <c r="J10" s="40" t="s">
        <v>520</v>
      </c>
      <c r="K10" s="156">
        <v>7</v>
      </c>
      <c r="L10" s="232">
        <v>3</v>
      </c>
      <c r="M10" s="157">
        <f t="shared" si="2"/>
        <v>10</v>
      </c>
      <c r="N10" s="40" t="s">
        <v>123</v>
      </c>
      <c r="O10" s="156">
        <v>5.5</v>
      </c>
      <c r="P10" s="232">
        <v>0</v>
      </c>
      <c r="Q10" s="157">
        <f t="shared" si="3"/>
        <v>5.5</v>
      </c>
      <c r="BI10" s="2"/>
      <c r="BJ10" s="2"/>
      <c r="BK10" s="2"/>
      <c r="BL10" s="2"/>
      <c r="BM10" s="2"/>
      <c r="BN10" s="2"/>
      <c r="BO10" s="2"/>
    </row>
    <row r="11" spans="1:67" ht="12.75">
      <c r="A11" s="40" t="s">
        <v>241</v>
      </c>
      <c r="B11" s="156">
        <v>6.5</v>
      </c>
      <c r="C11" s="232">
        <v>0</v>
      </c>
      <c r="D11" s="157">
        <f t="shared" si="0"/>
        <v>6.5</v>
      </c>
      <c r="E11" s="40" t="s">
        <v>264</v>
      </c>
      <c r="F11" s="428">
        <v>5.5</v>
      </c>
      <c r="G11" s="429">
        <v>0</v>
      </c>
      <c r="H11" s="340">
        <f t="shared" si="1"/>
        <v>5.5</v>
      </c>
      <c r="I11" s="211"/>
      <c r="J11" s="40" t="s">
        <v>196</v>
      </c>
      <c r="K11" s="156">
        <v>5.5</v>
      </c>
      <c r="L11" s="232">
        <v>0</v>
      </c>
      <c r="M11" s="157">
        <f t="shared" si="2"/>
        <v>5.5</v>
      </c>
      <c r="N11" s="316" t="s">
        <v>134</v>
      </c>
      <c r="O11" s="448">
        <v>6.5</v>
      </c>
      <c r="P11" s="449">
        <v>1</v>
      </c>
      <c r="Q11" s="349">
        <f t="shared" si="3"/>
        <v>7.5</v>
      </c>
      <c r="BI11" s="2"/>
      <c r="BJ11" s="2"/>
      <c r="BK11" s="2"/>
      <c r="BL11" s="2"/>
      <c r="BM11" s="2"/>
      <c r="BN11" s="2"/>
      <c r="BO11" s="2"/>
    </row>
    <row r="12" spans="1:67" ht="12.75">
      <c r="A12" s="40" t="s">
        <v>240</v>
      </c>
      <c r="B12" s="156">
        <v>6.5</v>
      </c>
      <c r="C12" s="232">
        <v>0</v>
      </c>
      <c r="D12" s="157">
        <f t="shared" si="0"/>
        <v>6.5</v>
      </c>
      <c r="E12" s="40" t="s">
        <v>262</v>
      </c>
      <c r="F12" s="428">
        <v>7</v>
      </c>
      <c r="G12" s="429">
        <v>1.5</v>
      </c>
      <c r="H12" s="340">
        <f t="shared" si="1"/>
        <v>8.5</v>
      </c>
      <c r="I12" s="211"/>
      <c r="J12" s="40" t="s">
        <v>410</v>
      </c>
      <c r="K12" s="156">
        <v>5.5</v>
      </c>
      <c r="L12" s="232">
        <v>0</v>
      </c>
      <c r="M12" s="157">
        <f t="shared" si="2"/>
        <v>5.5</v>
      </c>
      <c r="N12" s="316" t="s">
        <v>136</v>
      </c>
      <c r="O12" s="448">
        <v>6.5</v>
      </c>
      <c r="P12" s="449">
        <v>1</v>
      </c>
      <c r="Q12" s="349">
        <f t="shared" si="3"/>
        <v>7.5</v>
      </c>
      <c r="BI12" s="2"/>
      <c r="BJ12" s="2"/>
      <c r="BK12" s="2"/>
      <c r="BL12" s="2"/>
      <c r="BM12" s="2"/>
      <c r="BN12" s="2"/>
      <c r="BO12" s="2"/>
    </row>
    <row r="13" spans="1:67" ht="12.75">
      <c r="A13" s="40" t="s">
        <v>239</v>
      </c>
      <c r="B13" s="156">
        <v>6.5</v>
      </c>
      <c r="C13" s="232">
        <v>-0.5</v>
      </c>
      <c r="D13" s="157">
        <f t="shared" si="0"/>
        <v>6</v>
      </c>
      <c r="E13" s="40" t="s">
        <v>396</v>
      </c>
      <c r="F13" s="428">
        <v>6</v>
      </c>
      <c r="G13" s="429">
        <v>0</v>
      </c>
      <c r="H13" s="340">
        <f t="shared" si="1"/>
        <v>6</v>
      </c>
      <c r="I13" s="211"/>
      <c r="J13" s="40" t="s">
        <v>206</v>
      </c>
      <c r="K13" s="156">
        <v>6</v>
      </c>
      <c r="L13" s="232">
        <v>0</v>
      </c>
      <c r="M13" s="157">
        <f t="shared" si="2"/>
        <v>6</v>
      </c>
      <c r="N13" s="40" t="s">
        <v>392</v>
      </c>
      <c r="O13" s="156">
        <v>6.5</v>
      </c>
      <c r="P13" s="232">
        <v>0</v>
      </c>
      <c r="Q13" s="157">
        <f t="shared" si="3"/>
        <v>6.5</v>
      </c>
      <c r="BI13" s="2"/>
      <c r="BJ13" s="2"/>
      <c r="BK13" s="2"/>
      <c r="BL13" s="2"/>
      <c r="BM13" s="2"/>
      <c r="BN13" s="2"/>
      <c r="BO13" s="2"/>
    </row>
    <row r="14" spans="1:67" ht="12.75">
      <c r="A14" s="40" t="s">
        <v>243</v>
      </c>
      <c r="B14" s="156">
        <v>7.5</v>
      </c>
      <c r="C14" s="232">
        <v>4</v>
      </c>
      <c r="D14" s="157">
        <f t="shared" si="0"/>
        <v>11.5</v>
      </c>
      <c r="E14" s="40" t="s">
        <v>267</v>
      </c>
      <c r="F14" s="428">
        <v>5.5</v>
      </c>
      <c r="G14" s="429">
        <v>0</v>
      </c>
      <c r="H14" s="340">
        <f t="shared" si="1"/>
        <v>5.5</v>
      </c>
      <c r="I14" s="211"/>
      <c r="J14" s="40" t="s">
        <v>201</v>
      </c>
      <c r="K14" s="156">
        <v>7</v>
      </c>
      <c r="L14" s="232">
        <v>3</v>
      </c>
      <c r="M14" s="157">
        <f t="shared" si="2"/>
        <v>10</v>
      </c>
      <c r="N14" s="40" t="s">
        <v>132</v>
      </c>
      <c r="O14" s="156">
        <v>5.5</v>
      </c>
      <c r="P14" s="232">
        <v>0</v>
      </c>
      <c r="Q14" s="157">
        <f t="shared" si="3"/>
        <v>5.5</v>
      </c>
      <c r="BI14" s="2"/>
      <c r="BJ14" s="2"/>
      <c r="BK14" s="2"/>
      <c r="BL14" s="2"/>
      <c r="BM14" s="2"/>
      <c r="BN14" s="2"/>
      <c r="BO14" s="2"/>
    </row>
    <row r="15" spans="1:67" ht="13.5" thickBot="1">
      <c r="A15" s="44" t="s">
        <v>244</v>
      </c>
      <c r="B15" s="161">
        <v>6.5</v>
      </c>
      <c r="C15" s="233">
        <v>3</v>
      </c>
      <c r="D15" s="162">
        <f t="shared" si="0"/>
        <v>9.5</v>
      </c>
      <c r="E15" s="44" t="s">
        <v>266</v>
      </c>
      <c r="F15" s="430">
        <v>7</v>
      </c>
      <c r="G15" s="431">
        <v>3</v>
      </c>
      <c r="H15" s="344">
        <f t="shared" si="1"/>
        <v>10</v>
      </c>
      <c r="I15" s="212"/>
      <c r="J15" s="44" t="s">
        <v>198</v>
      </c>
      <c r="K15" s="161">
        <v>7</v>
      </c>
      <c r="L15" s="233">
        <v>3</v>
      </c>
      <c r="M15" s="162">
        <f t="shared" si="2"/>
        <v>10</v>
      </c>
      <c r="N15" s="44" t="s">
        <v>128</v>
      </c>
      <c r="O15" s="161">
        <v>5</v>
      </c>
      <c r="P15" s="233">
        <v>0</v>
      </c>
      <c r="Q15" s="162">
        <f t="shared" si="3"/>
        <v>5</v>
      </c>
      <c r="BI15" s="2"/>
      <c r="BJ15" s="2"/>
      <c r="BK15" s="2"/>
      <c r="BL15" s="2"/>
      <c r="BM15" s="2"/>
      <c r="BN15" s="2"/>
      <c r="BO15" s="2"/>
    </row>
    <row r="16" spans="1:67" ht="13.5" thickBot="1">
      <c r="A16" s="47"/>
      <c r="B16" s="432"/>
      <c r="C16" s="234"/>
      <c r="D16" s="163"/>
      <c r="E16" s="47"/>
      <c r="F16" s="432"/>
      <c r="G16" s="234"/>
      <c r="H16" s="163"/>
      <c r="I16" s="211"/>
      <c r="J16" s="47"/>
      <c r="K16" s="432"/>
      <c r="L16" s="234"/>
      <c r="M16" s="163"/>
      <c r="N16" s="47"/>
      <c r="O16" s="432"/>
      <c r="P16" s="234"/>
      <c r="Q16" s="163"/>
      <c r="BI16" s="2"/>
      <c r="BJ16" s="2"/>
      <c r="BK16" s="2"/>
      <c r="BL16" s="2"/>
      <c r="BM16" s="2"/>
      <c r="BN16" s="2"/>
      <c r="BO16" s="2"/>
    </row>
    <row r="17" spans="1:67" ht="12.75">
      <c r="A17" s="51" t="s">
        <v>254</v>
      </c>
      <c r="B17" s="167">
        <v>6.5</v>
      </c>
      <c r="C17" s="235">
        <v>1</v>
      </c>
      <c r="D17" s="166">
        <f aca="true" t="shared" si="4" ref="D17:D28">B17+C17</f>
        <v>7.5</v>
      </c>
      <c r="E17" s="51" t="s">
        <v>268</v>
      </c>
      <c r="F17" s="433">
        <v>6.5</v>
      </c>
      <c r="G17" s="434">
        <v>-3</v>
      </c>
      <c r="H17" s="342">
        <f aca="true" t="shared" si="5" ref="H17:H29">F17+G17</f>
        <v>3.5</v>
      </c>
      <c r="I17" s="213"/>
      <c r="J17" s="51" t="s">
        <v>408</v>
      </c>
      <c r="K17" s="167" t="s">
        <v>353</v>
      </c>
      <c r="L17" s="235" t="s">
        <v>353</v>
      </c>
      <c r="M17" s="166" t="s">
        <v>353</v>
      </c>
      <c r="N17" s="51" t="s">
        <v>129</v>
      </c>
      <c r="O17" s="167">
        <v>7</v>
      </c>
      <c r="P17" s="235">
        <v>-2</v>
      </c>
      <c r="Q17" s="166">
        <f aca="true" t="shared" si="6" ref="Q17:Q29">O17+P17</f>
        <v>5</v>
      </c>
      <c r="BI17" s="2"/>
      <c r="BJ17" s="2"/>
      <c r="BK17" s="2"/>
      <c r="BL17" s="2"/>
      <c r="BM17" s="2"/>
      <c r="BN17" s="2"/>
      <c r="BO17" s="2"/>
    </row>
    <row r="18" spans="1:67" ht="12.75">
      <c r="A18" s="54" t="s">
        <v>544</v>
      </c>
      <c r="B18" s="169" t="s">
        <v>353</v>
      </c>
      <c r="C18" s="164" t="s">
        <v>353</v>
      </c>
      <c r="D18" s="168" t="s">
        <v>353</v>
      </c>
      <c r="E18" s="54" t="s">
        <v>491</v>
      </c>
      <c r="F18" s="435">
        <v>7.5</v>
      </c>
      <c r="G18" s="436">
        <v>3</v>
      </c>
      <c r="H18" s="163">
        <f t="shared" si="5"/>
        <v>10.5</v>
      </c>
      <c r="I18" s="213"/>
      <c r="J18" s="54" t="s">
        <v>195</v>
      </c>
      <c r="K18" s="169">
        <v>5.5</v>
      </c>
      <c r="L18" s="164">
        <v>0</v>
      </c>
      <c r="M18" s="168">
        <f aca="true" t="shared" si="7" ref="M18:M29">K18+L18</f>
        <v>5.5</v>
      </c>
      <c r="N18" s="54" t="s">
        <v>507</v>
      </c>
      <c r="O18" s="169">
        <v>7</v>
      </c>
      <c r="P18" s="164">
        <v>3</v>
      </c>
      <c r="Q18" s="168">
        <f t="shared" si="6"/>
        <v>10</v>
      </c>
      <c r="BI18" s="2"/>
      <c r="BJ18" s="2"/>
      <c r="BK18" s="2"/>
      <c r="BL18" s="2"/>
      <c r="BM18" s="2"/>
      <c r="BN18" s="2"/>
      <c r="BO18" s="2"/>
    </row>
    <row r="19" spans="1:67" ht="12.75">
      <c r="A19" s="54" t="s">
        <v>434</v>
      </c>
      <c r="B19" s="169" t="s">
        <v>353</v>
      </c>
      <c r="C19" s="164" t="s">
        <v>353</v>
      </c>
      <c r="D19" s="168" t="s">
        <v>353</v>
      </c>
      <c r="E19" s="54" t="s">
        <v>265</v>
      </c>
      <c r="F19" s="435">
        <v>5.5</v>
      </c>
      <c r="G19" s="436">
        <v>-0.5</v>
      </c>
      <c r="H19" s="163">
        <f t="shared" si="5"/>
        <v>5</v>
      </c>
      <c r="I19" s="213"/>
      <c r="J19" s="54" t="s">
        <v>197</v>
      </c>
      <c r="K19" s="169">
        <v>7</v>
      </c>
      <c r="L19" s="164">
        <v>6</v>
      </c>
      <c r="M19" s="168">
        <f t="shared" si="7"/>
        <v>13</v>
      </c>
      <c r="N19" s="54" t="s">
        <v>131</v>
      </c>
      <c r="O19" s="169">
        <v>6</v>
      </c>
      <c r="P19" s="164">
        <v>0</v>
      </c>
      <c r="Q19" s="168">
        <f t="shared" si="6"/>
        <v>6</v>
      </c>
      <c r="BI19" s="2"/>
      <c r="BJ19" s="2"/>
      <c r="BK19" s="2"/>
      <c r="BL19" s="2"/>
      <c r="BM19" s="2"/>
      <c r="BN19" s="2"/>
      <c r="BO19" s="2"/>
    </row>
    <row r="20" spans="1:67" ht="12.75">
      <c r="A20" s="54" t="s">
        <v>357</v>
      </c>
      <c r="B20" s="169">
        <v>6</v>
      </c>
      <c r="C20" s="164">
        <v>0</v>
      </c>
      <c r="D20" s="168">
        <f t="shared" si="4"/>
        <v>6</v>
      </c>
      <c r="E20" s="54" t="s">
        <v>406</v>
      </c>
      <c r="F20" s="435">
        <v>6.5</v>
      </c>
      <c r="G20" s="436">
        <v>0</v>
      </c>
      <c r="H20" s="163">
        <f t="shared" si="5"/>
        <v>6.5</v>
      </c>
      <c r="I20" s="213"/>
      <c r="J20" s="54" t="s">
        <v>204</v>
      </c>
      <c r="K20" s="169">
        <v>6</v>
      </c>
      <c r="L20" s="164">
        <v>0</v>
      </c>
      <c r="M20" s="168">
        <f t="shared" si="7"/>
        <v>6</v>
      </c>
      <c r="N20" s="54" t="s">
        <v>413</v>
      </c>
      <c r="O20" s="169">
        <v>5.5</v>
      </c>
      <c r="P20" s="164">
        <v>0</v>
      </c>
      <c r="Q20" s="168">
        <f t="shared" si="6"/>
        <v>5.5</v>
      </c>
      <c r="BI20" s="2"/>
      <c r="BJ20" s="2"/>
      <c r="BK20" s="2"/>
      <c r="BL20" s="2"/>
      <c r="BM20" s="2"/>
      <c r="BN20" s="2"/>
      <c r="BO20" s="2"/>
    </row>
    <row r="21" spans="1:67" ht="12.75">
      <c r="A21" s="54" t="s">
        <v>479</v>
      </c>
      <c r="B21" s="169">
        <v>7</v>
      </c>
      <c r="C21" s="164">
        <v>1</v>
      </c>
      <c r="D21" s="168">
        <f t="shared" si="4"/>
        <v>8</v>
      </c>
      <c r="E21" s="54" t="s">
        <v>271</v>
      </c>
      <c r="F21" s="435">
        <v>6.5</v>
      </c>
      <c r="G21" s="436">
        <v>0</v>
      </c>
      <c r="H21" s="163">
        <f t="shared" si="5"/>
        <v>6.5</v>
      </c>
      <c r="I21" s="213"/>
      <c r="J21" s="54" t="s">
        <v>363</v>
      </c>
      <c r="K21" s="169">
        <v>7</v>
      </c>
      <c r="L21" s="164">
        <v>1</v>
      </c>
      <c r="M21" s="168">
        <f t="shared" si="7"/>
        <v>8</v>
      </c>
      <c r="N21" s="308" t="s">
        <v>441</v>
      </c>
      <c r="O21" s="446" t="s">
        <v>353</v>
      </c>
      <c r="P21" s="447" t="s">
        <v>353</v>
      </c>
      <c r="Q21" s="350" t="s">
        <v>353</v>
      </c>
      <c r="BI21" s="2"/>
      <c r="BJ21" s="2"/>
      <c r="BK21" s="2"/>
      <c r="BL21" s="2"/>
      <c r="BM21" s="2"/>
      <c r="BN21" s="2"/>
      <c r="BO21" s="2"/>
    </row>
    <row r="22" spans="1:67" ht="12.75">
      <c r="A22" s="54" t="s">
        <v>250</v>
      </c>
      <c r="B22" s="169">
        <v>5</v>
      </c>
      <c r="C22" s="164">
        <v>0</v>
      </c>
      <c r="D22" s="168">
        <f t="shared" si="4"/>
        <v>5</v>
      </c>
      <c r="E22" s="54" t="s">
        <v>272</v>
      </c>
      <c r="F22" s="435" t="s">
        <v>353</v>
      </c>
      <c r="G22" s="436" t="s">
        <v>353</v>
      </c>
      <c r="H22" s="163" t="s">
        <v>353</v>
      </c>
      <c r="I22" s="213"/>
      <c r="J22" s="54" t="s">
        <v>457</v>
      </c>
      <c r="K22" s="169" t="s">
        <v>354</v>
      </c>
      <c r="L22" s="164" t="s">
        <v>354</v>
      </c>
      <c r="M22" s="168" t="s">
        <v>354</v>
      </c>
      <c r="N22" s="308" t="s">
        <v>124</v>
      </c>
      <c r="O22" s="446" t="s">
        <v>353</v>
      </c>
      <c r="P22" s="447" t="s">
        <v>353</v>
      </c>
      <c r="Q22" s="350" t="s">
        <v>353</v>
      </c>
      <c r="BI22" s="2"/>
      <c r="BJ22" s="2"/>
      <c r="BK22" s="2"/>
      <c r="BL22" s="2"/>
      <c r="BM22" s="2"/>
      <c r="BN22" s="2"/>
      <c r="BO22" s="2"/>
    </row>
    <row r="23" spans="1:67" ht="12.75">
      <c r="A23" s="54" t="s">
        <v>537</v>
      </c>
      <c r="B23" s="169">
        <v>6</v>
      </c>
      <c r="C23" s="164">
        <v>0</v>
      </c>
      <c r="D23" s="168">
        <f t="shared" si="4"/>
        <v>6</v>
      </c>
      <c r="E23" s="54" t="s">
        <v>274</v>
      </c>
      <c r="F23" s="435">
        <v>6.5</v>
      </c>
      <c r="G23" s="436">
        <v>3</v>
      </c>
      <c r="H23" s="163">
        <f t="shared" si="5"/>
        <v>9.5</v>
      </c>
      <c r="I23" s="213"/>
      <c r="J23" s="54" t="s">
        <v>355</v>
      </c>
      <c r="K23" s="169" t="s">
        <v>353</v>
      </c>
      <c r="L23" s="164" t="s">
        <v>353</v>
      </c>
      <c r="M23" s="168" t="s">
        <v>353</v>
      </c>
      <c r="N23" s="54" t="s">
        <v>456</v>
      </c>
      <c r="O23" s="169">
        <v>5.5</v>
      </c>
      <c r="P23" s="164">
        <v>0</v>
      </c>
      <c r="Q23" s="168">
        <f t="shared" si="6"/>
        <v>5.5</v>
      </c>
      <c r="BI23" s="2"/>
      <c r="BJ23" s="2"/>
      <c r="BK23" s="2"/>
      <c r="BL23" s="2"/>
      <c r="BM23" s="2"/>
      <c r="BN23" s="2"/>
      <c r="BO23" s="2"/>
    </row>
    <row r="24" spans="1:67" ht="12.75">
      <c r="A24" s="54" t="s">
        <v>501</v>
      </c>
      <c r="B24" s="169">
        <v>6</v>
      </c>
      <c r="C24" s="164">
        <v>0</v>
      </c>
      <c r="D24" s="168">
        <f t="shared" si="4"/>
        <v>6</v>
      </c>
      <c r="E24" s="54" t="s">
        <v>465</v>
      </c>
      <c r="F24" s="435">
        <v>5.5</v>
      </c>
      <c r="G24" s="436">
        <v>0</v>
      </c>
      <c r="H24" s="163">
        <f t="shared" si="5"/>
        <v>5.5</v>
      </c>
      <c r="I24" s="213"/>
      <c r="J24" s="308" t="s">
        <v>192</v>
      </c>
      <c r="K24" s="446" t="s">
        <v>353</v>
      </c>
      <c r="L24" s="447" t="s">
        <v>353</v>
      </c>
      <c r="M24" s="350" t="s">
        <v>353</v>
      </c>
      <c r="N24" s="54" t="s">
        <v>440</v>
      </c>
      <c r="O24" s="169">
        <v>6</v>
      </c>
      <c r="P24" s="164">
        <v>0</v>
      </c>
      <c r="Q24" s="168">
        <f t="shared" si="6"/>
        <v>6</v>
      </c>
      <c r="BI24" s="2"/>
      <c r="BJ24" s="2"/>
      <c r="BK24" s="2"/>
      <c r="BL24" s="2"/>
      <c r="BM24" s="2"/>
      <c r="BN24" s="2"/>
      <c r="BO24" s="2"/>
    </row>
    <row r="25" spans="1:67" ht="12.75">
      <c r="A25" s="54" t="s">
        <v>400</v>
      </c>
      <c r="B25" s="169">
        <v>6</v>
      </c>
      <c r="C25" s="164">
        <v>-0.5</v>
      </c>
      <c r="D25" s="168">
        <f t="shared" si="4"/>
        <v>5.5</v>
      </c>
      <c r="E25" s="54" t="s">
        <v>275</v>
      </c>
      <c r="F25" s="435" t="s">
        <v>353</v>
      </c>
      <c r="G25" s="436" t="s">
        <v>353</v>
      </c>
      <c r="H25" s="163" t="s">
        <v>353</v>
      </c>
      <c r="I25" s="213"/>
      <c r="J25" s="54" t="s">
        <v>193</v>
      </c>
      <c r="K25" s="169">
        <v>6.5</v>
      </c>
      <c r="L25" s="164">
        <v>0</v>
      </c>
      <c r="M25" s="168">
        <f t="shared" si="7"/>
        <v>6.5</v>
      </c>
      <c r="N25" s="54" t="s">
        <v>547</v>
      </c>
      <c r="O25" s="169">
        <v>6</v>
      </c>
      <c r="P25" s="164">
        <v>0</v>
      </c>
      <c r="Q25" s="168">
        <f t="shared" si="6"/>
        <v>6</v>
      </c>
      <c r="BI25" s="2"/>
      <c r="BJ25" s="2"/>
      <c r="BK25" s="2"/>
      <c r="BL25" s="2"/>
      <c r="BM25" s="2"/>
      <c r="BN25" s="2"/>
      <c r="BO25" s="2"/>
    </row>
    <row r="26" spans="1:67" ht="12.75">
      <c r="A26" s="54" t="s">
        <v>246</v>
      </c>
      <c r="B26" s="169" t="s">
        <v>353</v>
      </c>
      <c r="C26" s="164" t="s">
        <v>353</v>
      </c>
      <c r="D26" s="168" t="s">
        <v>353</v>
      </c>
      <c r="E26" s="54" t="s">
        <v>431</v>
      </c>
      <c r="F26" s="435">
        <v>6</v>
      </c>
      <c r="G26" s="436">
        <v>0</v>
      </c>
      <c r="H26" s="163">
        <f t="shared" si="5"/>
        <v>6</v>
      </c>
      <c r="I26" s="213"/>
      <c r="J26" s="54" t="s">
        <v>210</v>
      </c>
      <c r="K26" s="169">
        <v>6</v>
      </c>
      <c r="L26" s="164">
        <v>0</v>
      </c>
      <c r="M26" s="168">
        <f t="shared" si="7"/>
        <v>6</v>
      </c>
      <c r="N26" s="54" t="s">
        <v>394</v>
      </c>
      <c r="O26" s="169">
        <v>6</v>
      </c>
      <c r="P26" s="164">
        <v>0</v>
      </c>
      <c r="Q26" s="168">
        <f t="shared" si="6"/>
        <v>6</v>
      </c>
      <c r="BI26" s="2"/>
      <c r="BJ26" s="2"/>
      <c r="BK26" s="2"/>
      <c r="BL26" s="2"/>
      <c r="BM26" s="2"/>
      <c r="BN26" s="2"/>
      <c r="BO26" s="2"/>
    </row>
    <row r="27" spans="1:67" ht="12.75">
      <c r="A27" s="54" t="s">
        <v>516</v>
      </c>
      <c r="B27" s="169">
        <v>6</v>
      </c>
      <c r="C27" s="164">
        <v>-0.5</v>
      </c>
      <c r="D27" s="168">
        <f t="shared" si="4"/>
        <v>5.5</v>
      </c>
      <c r="E27" s="54" t="s">
        <v>259</v>
      </c>
      <c r="F27" s="435" t="s">
        <v>354</v>
      </c>
      <c r="G27" s="436" t="s">
        <v>354</v>
      </c>
      <c r="H27" s="163" t="s">
        <v>354</v>
      </c>
      <c r="I27" s="213"/>
      <c r="J27" s="54" t="s">
        <v>404</v>
      </c>
      <c r="K27" s="169">
        <v>6.5</v>
      </c>
      <c r="L27" s="164">
        <v>3</v>
      </c>
      <c r="M27" s="168">
        <f t="shared" si="7"/>
        <v>9.5</v>
      </c>
      <c r="N27" s="54" t="s">
        <v>414</v>
      </c>
      <c r="O27" s="169">
        <v>5.5</v>
      </c>
      <c r="P27" s="164">
        <v>0</v>
      </c>
      <c r="Q27" s="168">
        <f t="shared" si="6"/>
        <v>5.5</v>
      </c>
      <c r="BI27" s="2"/>
      <c r="BJ27" s="2"/>
      <c r="BK27" s="2"/>
      <c r="BL27" s="2"/>
      <c r="BM27" s="2"/>
      <c r="BN27" s="2"/>
      <c r="BO27" s="2"/>
    </row>
    <row r="28" spans="1:67" ht="13.5" thickBot="1">
      <c r="A28" s="47" t="s">
        <v>252</v>
      </c>
      <c r="B28" s="171">
        <v>6</v>
      </c>
      <c r="C28" s="236">
        <v>0</v>
      </c>
      <c r="D28" s="168">
        <f t="shared" si="4"/>
        <v>6</v>
      </c>
      <c r="E28" s="47" t="s">
        <v>258</v>
      </c>
      <c r="F28" s="437">
        <v>5.5</v>
      </c>
      <c r="G28" s="438">
        <v>0</v>
      </c>
      <c r="H28" s="163">
        <f t="shared" si="5"/>
        <v>5.5</v>
      </c>
      <c r="I28" s="110"/>
      <c r="J28" s="47" t="s">
        <v>545</v>
      </c>
      <c r="K28" s="171">
        <v>5.5</v>
      </c>
      <c r="L28" s="236">
        <v>0</v>
      </c>
      <c r="M28" s="168">
        <f t="shared" si="7"/>
        <v>5.5</v>
      </c>
      <c r="N28" s="47" t="s">
        <v>133</v>
      </c>
      <c r="O28" s="171">
        <v>5.5</v>
      </c>
      <c r="P28" s="236">
        <v>0</v>
      </c>
      <c r="Q28" s="168">
        <f t="shared" si="6"/>
        <v>5.5</v>
      </c>
      <c r="BI28" s="2"/>
      <c r="BJ28" s="2"/>
      <c r="BK28" s="2"/>
      <c r="BL28" s="2"/>
      <c r="BM28" s="2"/>
      <c r="BN28" s="2"/>
      <c r="BO28" s="2"/>
    </row>
    <row r="29" spans="1:67" ht="13.5" thickBot="1">
      <c r="A29" s="44" t="s">
        <v>253</v>
      </c>
      <c r="B29" s="161">
        <v>0</v>
      </c>
      <c r="C29" s="237">
        <v>0</v>
      </c>
      <c r="D29" s="172">
        <f>B29+C29</f>
        <v>0</v>
      </c>
      <c r="E29" s="44" t="s">
        <v>534</v>
      </c>
      <c r="F29" s="430">
        <v>0.5</v>
      </c>
      <c r="G29" s="439">
        <v>0</v>
      </c>
      <c r="H29" s="172">
        <f t="shared" si="5"/>
        <v>0.5</v>
      </c>
      <c r="I29" s="110"/>
      <c r="J29" s="44" t="s">
        <v>522</v>
      </c>
      <c r="K29" s="161">
        <v>0</v>
      </c>
      <c r="L29" s="237">
        <v>0</v>
      </c>
      <c r="M29" s="343">
        <f t="shared" si="7"/>
        <v>0</v>
      </c>
      <c r="N29" s="44" t="s">
        <v>443</v>
      </c>
      <c r="O29" s="161">
        <v>-0.5</v>
      </c>
      <c r="P29" s="237">
        <v>0</v>
      </c>
      <c r="Q29" s="343">
        <f t="shared" si="6"/>
        <v>-0.5</v>
      </c>
      <c r="BI29" s="2"/>
      <c r="BJ29" s="2"/>
      <c r="BK29" s="2"/>
      <c r="BL29" s="2"/>
      <c r="BM29" s="2"/>
      <c r="BN29" s="2"/>
      <c r="BO29" s="2"/>
    </row>
    <row r="30" spans="1:60" ht="12.75" customHeight="1" thickBot="1">
      <c r="A30" s="60" t="s">
        <v>84</v>
      </c>
      <c r="B30" s="230">
        <f>18.5/3</f>
        <v>6.166666666666667</v>
      </c>
      <c r="C30" s="238">
        <v>0</v>
      </c>
      <c r="D30" s="61">
        <f>C30</f>
        <v>0</v>
      </c>
      <c r="E30" s="60" t="s">
        <v>84</v>
      </c>
      <c r="F30" s="230">
        <f>18/3</f>
        <v>6</v>
      </c>
      <c r="G30" s="238">
        <v>0</v>
      </c>
      <c r="H30" s="61">
        <f>G30</f>
        <v>0</v>
      </c>
      <c r="I30" s="35"/>
      <c r="J30" s="443" t="s">
        <v>84</v>
      </c>
      <c r="K30" s="444">
        <f>18/3</f>
        <v>6</v>
      </c>
      <c r="L30" s="445">
        <v>0</v>
      </c>
      <c r="M30" s="172">
        <f>L30</f>
        <v>0</v>
      </c>
      <c r="N30" s="443" t="s">
        <v>84</v>
      </c>
      <c r="O30" s="444">
        <f>18.5/3</f>
        <v>6.166666666666667</v>
      </c>
      <c r="P30" s="445">
        <v>0</v>
      </c>
      <c r="Q30" s="172">
        <f>P30</f>
        <v>0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7" ht="12.75">
      <c r="A31" s="174"/>
      <c r="B31" s="175"/>
      <c r="C31" s="175"/>
      <c r="D31" s="176"/>
      <c r="E31" s="175"/>
      <c r="F31" s="175"/>
      <c r="G31" s="175"/>
      <c r="H31" s="177"/>
      <c r="I31" s="213"/>
      <c r="J31" s="174"/>
      <c r="K31" s="175"/>
      <c r="L31" s="175"/>
      <c r="M31" s="176"/>
      <c r="N31" s="175"/>
      <c r="O31" s="175"/>
      <c r="P31" s="175"/>
      <c r="Q31" s="177"/>
      <c r="BI31" s="2"/>
      <c r="BJ31" s="2"/>
      <c r="BK31" s="2"/>
      <c r="BL31" s="2"/>
      <c r="BM31" s="2"/>
      <c r="BN31" s="2"/>
      <c r="BO31" s="2"/>
    </row>
    <row r="32" spans="1:67" ht="13.5" customHeight="1">
      <c r="A32" s="214"/>
      <c r="B32" s="499">
        <f>B5+B6+B7+B8+B9+B10+B11+B12+B13+B14+B15+B29</f>
        <v>68</v>
      </c>
      <c r="C32" s="499">
        <f>C4+C5+C6+C7+C8+C9+C10+C11+C12+C13+C14+C15+C29+C30</f>
        <v>4.5</v>
      </c>
      <c r="D32" s="500">
        <f>B32+C32</f>
        <v>72.5</v>
      </c>
      <c r="E32" s="215"/>
      <c r="F32" s="516">
        <f>F5+F6+F7+F8+F9+F10+F11+F12+F13+F14+F15+F29</f>
        <v>67.5</v>
      </c>
      <c r="G32" s="516">
        <f>G4+G5+G6+G7+G8+G9+G10+G11+G12+G13+G14+G15+G29+G30</f>
        <v>3.5</v>
      </c>
      <c r="H32" s="517">
        <f>F32+G32</f>
        <v>71</v>
      </c>
      <c r="I32" s="50"/>
      <c r="J32" s="214"/>
      <c r="K32" s="636">
        <f>K5+K6+K7+K8+K9+K10+K11+K12+K13+K14+K15+K29</f>
        <v>67.5</v>
      </c>
      <c r="L32" s="636">
        <f>L4+L5+L6+L7+L8+L9+L10+L11+L12+L13+L14+L15+L29+L30</f>
        <v>8</v>
      </c>
      <c r="M32" s="635">
        <f>K32+L32</f>
        <v>75.5</v>
      </c>
      <c r="N32" s="215"/>
      <c r="O32" s="531">
        <f>O5+O6+O7+O8+O9+O10+O11+O12+O13+O14+O15+O29</f>
        <v>67</v>
      </c>
      <c r="P32" s="531">
        <f>P4+P5+P6+P7+P8+P9+P10+P11+P12+P13+P14+P15+P29+P30</f>
        <v>-0.5</v>
      </c>
      <c r="Q32" s="530">
        <f>O32+P32</f>
        <v>66.5</v>
      </c>
      <c r="BI32" s="2"/>
      <c r="BJ32" s="2"/>
      <c r="BK32" s="2"/>
      <c r="BL32" s="2"/>
      <c r="BM32" s="2"/>
      <c r="BN32" s="2"/>
      <c r="BO32" s="2"/>
    </row>
    <row r="33" spans="1:67" ht="13.5" thickBot="1">
      <c r="A33" s="216"/>
      <c r="B33" s="217"/>
      <c r="C33" s="217"/>
      <c r="D33" s="218"/>
      <c r="E33" s="217"/>
      <c r="F33" s="217"/>
      <c r="G33" s="217"/>
      <c r="H33" s="218"/>
      <c r="I33" s="219"/>
      <c r="J33" s="216"/>
      <c r="K33" s="217"/>
      <c r="L33" s="217"/>
      <c r="M33" s="220"/>
      <c r="N33" s="217"/>
      <c r="O33" s="217"/>
      <c r="P33" s="217"/>
      <c r="Q33" s="218"/>
      <c r="BI33" s="2"/>
      <c r="BJ33" s="2"/>
      <c r="BK33" s="2"/>
      <c r="BL33" s="2"/>
      <c r="BM33" s="2"/>
      <c r="BN33" s="2"/>
      <c r="BO33" s="2"/>
    </row>
    <row r="34" spans="1:67" ht="18" customHeight="1" thickBot="1">
      <c r="A34" s="501"/>
      <c r="B34" s="494"/>
      <c r="C34" s="634"/>
      <c r="D34" s="495">
        <v>2</v>
      </c>
      <c r="E34" s="518"/>
      <c r="F34" s="519"/>
      <c r="G34" s="518"/>
      <c r="H34" s="520">
        <v>2</v>
      </c>
      <c r="I34" s="221"/>
      <c r="J34" s="606"/>
      <c r="K34" s="607"/>
      <c r="L34" s="608"/>
      <c r="M34" s="609">
        <v>2</v>
      </c>
      <c r="N34" s="137"/>
      <c r="O34" s="528"/>
      <c r="P34" s="137"/>
      <c r="Q34" s="138">
        <v>1</v>
      </c>
      <c r="BI34" s="2"/>
      <c r="BJ34" s="2"/>
      <c r="BK34" s="2"/>
      <c r="BL34" s="2"/>
      <c r="BM34" s="2"/>
      <c r="BN34" s="2"/>
      <c r="BO34" s="2"/>
    </row>
    <row r="35" spans="1:67" ht="15.75" thickBot="1">
      <c r="A35" s="875" t="s">
        <v>24</v>
      </c>
      <c r="B35" s="876"/>
      <c r="C35" s="876"/>
      <c r="D35" s="877"/>
      <c r="E35" s="799" t="s">
        <v>25</v>
      </c>
      <c r="F35" s="800"/>
      <c r="G35" s="800"/>
      <c r="H35" s="703"/>
      <c r="I35" s="144"/>
      <c r="J35" s="799" t="s">
        <v>26</v>
      </c>
      <c r="K35" s="800"/>
      <c r="L35" s="800"/>
      <c r="M35" s="702"/>
      <c r="N35" s="799" t="s">
        <v>27</v>
      </c>
      <c r="O35" s="800"/>
      <c r="P35" s="800"/>
      <c r="Q35" s="703"/>
      <c r="BI35" s="2"/>
      <c r="BJ35" s="2"/>
      <c r="BK35" s="2"/>
      <c r="BL35" s="2"/>
      <c r="BM35" s="2"/>
      <c r="BN35" s="2"/>
      <c r="BO35" s="2"/>
    </row>
    <row r="36" spans="1:67" ht="21" thickBot="1">
      <c r="A36" s="878" t="s">
        <v>548</v>
      </c>
      <c r="B36" s="879"/>
      <c r="C36" s="879"/>
      <c r="D36" s="879"/>
      <c r="E36" s="863" t="s">
        <v>548</v>
      </c>
      <c r="F36" s="864"/>
      <c r="G36" s="864"/>
      <c r="H36" s="865"/>
      <c r="I36" s="144"/>
      <c r="J36" s="855" t="s">
        <v>86</v>
      </c>
      <c r="K36" s="856"/>
      <c r="L36" s="856"/>
      <c r="M36" s="856"/>
      <c r="N36" s="857" t="s">
        <v>107</v>
      </c>
      <c r="O36" s="858"/>
      <c r="P36" s="858"/>
      <c r="Q36" s="859"/>
      <c r="BI36" s="2"/>
      <c r="BJ36" s="2"/>
      <c r="BK36" s="2"/>
      <c r="BL36" s="2"/>
      <c r="BM36" s="2"/>
      <c r="BN36" s="2"/>
      <c r="BO36" s="2"/>
    </row>
    <row r="37" spans="1:67" ht="6" customHeight="1" thickBot="1">
      <c r="A37" s="222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23"/>
      <c r="AP37" s="143"/>
      <c r="AQ37" s="143"/>
      <c r="AR37" s="143"/>
      <c r="AS37" s="143"/>
      <c r="BI37" s="2"/>
      <c r="BJ37" s="2"/>
      <c r="BK37" s="2"/>
      <c r="BL37" s="2"/>
      <c r="BM37" s="2"/>
      <c r="BN37" s="2"/>
      <c r="BO37" s="2"/>
    </row>
    <row r="38" spans="1:67" ht="15" customHeight="1" thickBot="1">
      <c r="A38" s="701" t="s">
        <v>104</v>
      </c>
      <c r="B38" s="702"/>
      <c r="C38" s="702"/>
      <c r="D38" s="702"/>
      <c r="E38" s="702"/>
      <c r="F38" s="702"/>
      <c r="G38" s="702"/>
      <c r="H38" s="702"/>
      <c r="I38" s="737"/>
      <c r="J38" s="702"/>
      <c r="K38" s="702"/>
      <c r="L38" s="702"/>
      <c r="M38" s="702"/>
      <c r="N38" s="702"/>
      <c r="O38" s="702"/>
      <c r="P38" s="702"/>
      <c r="Q38" s="703"/>
      <c r="AP38" s="143"/>
      <c r="AQ38" s="143"/>
      <c r="AR38" s="143"/>
      <c r="AS38" s="143"/>
      <c r="BI38" s="2"/>
      <c r="BJ38" s="2"/>
      <c r="BK38" s="2"/>
      <c r="BL38" s="2"/>
      <c r="BM38" s="2"/>
      <c r="BN38" s="2"/>
      <c r="BO38" s="2"/>
    </row>
    <row r="39" spans="1:67" ht="15" thickBot="1">
      <c r="A39" s="701" t="s">
        <v>16</v>
      </c>
      <c r="B39" s="702"/>
      <c r="C39" s="702"/>
      <c r="D39" s="702"/>
      <c r="E39" s="702"/>
      <c r="F39" s="702"/>
      <c r="G39" s="702"/>
      <c r="H39" s="703"/>
      <c r="I39" s="144"/>
      <c r="J39" s="701" t="s">
        <v>17</v>
      </c>
      <c r="K39" s="702"/>
      <c r="L39" s="702"/>
      <c r="M39" s="702"/>
      <c r="N39" s="702"/>
      <c r="O39" s="702"/>
      <c r="P39" s="702"/>
      <c r="Q39" s="70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BI39" s="2"/>
      <c r="BJ39" s="2"/>
      <c r="BK39" s="2"/>
      <c r="BL39" s="2"/>
      <c r="BM39" s="2"/>
      <c r="BN39" s="2"/>
      <c r="BO39" s="2"/>
    </row>
    <row r="40" spans="1:67" ht="15" customHeight="1" thickBot="1">
      <c r="A40" s="722" t="s">
        <v>111</v>
      </c>
      <c r="B40" s="748"/>
      <c r="C40" s="748"/>
      <c r="D40" s="723"/>
      <c r="E40" s="788" t="s">
        <v>109</v>
      </c>
      <c r="F40" s="788"/>
      <c r="G40" s="788"/>
      <c r="H40" s="789"/>
      <c r="I40" s="145"/>
      <c r="J40" s="706" t="s">
        <v>113</v>
      </c>
      <c r="K40" s="802"/>
      <c r="L40" s="802"/>
      <c r="M40" s="707"/>
      <c r="N40" s="804" t="s">
        <v>88</v>
      </c>
      <c r="O40" s="804"/>
      <c r="P40" s="804"/>
      <c r="Q40" s="805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BI40" s="2"/>
      <c r="BJ40" s="2"/>
      <c r="BK40" s="2"/>
      <c r="BL40" s="2"/>
      <c r="BM40" s="2"/>
      <c r="BN40" s="2"/>
      <c r="BO40" s="2"/>
    </row>
    <row r="41" spans="1:67" ht="13.5" thickBot="1">
      <c r="A41" s="571" t="s">
        <v>3</v>
      </c>
      <c r="B41" s="247" t="s">
        <v>65</v>
      </c>
      <c r="C41" s="572">
        <v>0</v>
      </c>
      <c r="D41" s="247" t="s">
        <v>11</v>
      </c>
      <c r="E41" s="615" t="s">
        <v>3</v>
      </c>
      <c r="F41" s="616" t="s">
        <v>65</v>
      </c>
      <c r="G41" s="617">
        <v>0</v>
      </c>
      <c r="H41" s="616" t="s">
        <v>11</v>
      </c>
      <c r="I41" s="145"/>
      <c r="J41" s="567" t="s">
        <v>3</v>
      </c>
      <c r="K41" s="560" t="s">
        <v>65</v>
      </c>
      <c r="L41" s="561">
        <v>0</v>
      </c>
      <c r="M41" s="560" t="s">
        <v>11</v>
      </c>
      <c r="N41" s="582" t="s">
        <v>3</v>
      </c>
      <c r="O41" s="574" t="s">
        <v>65</v>
      </c>
      <c r="P41" s="575">
        <v>0</v>
      </c>
      <c r="Q41" s="574" t="s">
        <v>11</v>
      </c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BI41" s="2"/>
      <c r="BJ41" s="2"/>
      <c r="BK41" s="2"/>
      <c r="BL41" s="2"/>
      <c r="BM41" s="2"/>
      <c r="BN41" s="2"/>
      <c r="BO41" s="2"/>
    </row>
    <row r="42" spans="1:67" ht="12.75">
      <c r="A42" s="36" t="s">
        <v>326</v>
      </c>
      <c r="B42" s="152">
        <v>6</v>
      </c>
      <c r="C42" s="231">
        <v>-2</v>
      </c>
      <c r="D42" s="153">
        <f>B42+C42</f>
        <v>4</v>
      </c>
      <c r="E42" s="36" t="s">
        <v>153</v>
      </c>
      <c r="F42" s="154">
        <v>6</v>
      </c>
      <c r="G42" s="231">
        <v>1</v>
      </c>
      <c r="H42" s="339">
        <f aca="true" t="shared" si="8" ref="H42:H52">F42+G42</f>
        <v>7</v>
      </c>
      <c r="I42" s="30"/>
      <c r="J42" s="36" t="s">
        <v>177</v>
      </c>
      <c r="K42" s="154">
        <v>6.5</v>
      </c>
      <c r="L42" s="231">
        <v>1</v>
      </c>
      <c r="M42" s="153">
        <f>K42+L42</f>
        <v>7.5</v>
      </c>
      <c r="N42" s="36" t="s">
        <v>513</v>
      </c>
      <c r="O42" s="152">
        <v>6</v>
      </c>
      <c r="P42" s="231">
        <v>-1</v>
      </c>
      <c r="Q42" s="153">
        <f aca="true" t="shared" si="9" ref="Q42:Q52">O42+P42</f>
        <v>5</v>
      </c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BI42" s="2"/>
      <c r="BJ42" s="2"/>
      <c r="BK42" s="2"/>
      <c r="BL42" s="2"/>
      <c r="BM42" s="2"/>
      <c r="BN42" s="2"/>
      <c r="BO42" s="2"/>
    </row>
    <row r="43" spans="1:67" ht="12.75">
      <c r="A43" s="40" t="s">
        <v>384</v>
      </c>
      <c r="B43" s="156">
        <v>5</v>
      </c>
      <c r="C43" s="232">
        <v>0</v>
      </c>
      <c r="D43" s="157">
        <f aca="true" t="shared" si="10" ref="D43:D66">B43+C43</f>
        <v>5</v>
      </c>
      <c r="E43" s="40" t="s">
        <v>467</v>
      </c>
      <c r="F43" s="156">
        <v>5.5</v>
      </c>
      <c r="G43" s="232">
        <v>0</v>
      </c>
      <c r="H43" s="340">
        <f t="shared" si="8"/>
        <v>5.5</v>
      </c>
      <c r="I43" s="211"/>
      <c r="J43" s="40" t="s">
        <v>365</v>
      </c>
      <c r="K43" s="156">
        <v>5</v>
      </c>
      <c r="L43" s="232">
        <v>0</v>
      </c>
      <c r="M43" s="157">
        <f aca="true" t="shared" si="11" ref="M43:M66">K43+L43</f>
        <v>5</v>
      </c>
      <c r="N43" s="40" t="s">
        <v>376</v>
      </c>
      <c r="O43" s="156">
        <v>6</v>
      </c>
      <c r="P43" s="232">
        <v>0</v>
      </c>
      <c r="Q43" s="157">
        <f t="shared" si="9"/>
        <v>6</v>
      </c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BI43" s="2"/>
      <c r="BJ43" s="2"/>
      <c r="BK43" s="2"/>
      <c r="BL43" s="2"/>
      <c r="BM43" s="2"/>
      <c r="BN43" s="2"/>
      <c r="BO43" s="2"/>
    </row>
    <row r="44" spans="1:67" ht="12.75">
      <c r="A44" s="40" t="s">
        <v>322</v>
      </c>
      <c r="B44" s="156">
        <v>6.5</v>
      </c>
      <c r="C44" s="232">
        <v>0</v>
      </c>
      <c r="D44" s="157">
        <f t="shared" si="10"/>
        <v>6.5</v>
      </c>
      <c r="E44" s="40" t="s">
        <v>378</v>
      </c>
      <c r="F44" s="156">
        <v>4</v>
      </c>
      <c r="G44" s="232">
        <v>-0.5</v>
      </c>
      <c r="H44" s="340">
        <f t="shared" si="8"/>
        <v>3.5</v>
      </c>
      <c r="I44" s="211"/>
      <c r="J44" s="40" t="s">
        <v>168</v>
      </c>
      <c r="K44" s="156">
        <v>6</v>
      </c>
      <c r="L44" s="232">
        <v>-0.5</v>
      </c>
      <c r="M44" s="157">
        <f t="shared" si="11"/>
        <v>5.5</v>
      </c>
      <c r="N44" s="40" t="s">
        <v>436</v>
      </c>
      <c r="O44" s="156">
        <v>6</v>
      </c>
      <c r="P44" s="232">
        <v>0</v>
      </c>
      <c r="Q44" s="157">
        <f t="shared" si="9"/>
        <v>6</v>
      </c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BI44" s="2"/>
      <c r="BJ44" s="2"/>
      <c r="BK44" s="2"/>
      <c r="BL44" s="2"/>
      <c r="BM44" s="2"/>
      <c r="BN44" s="2"/>
      <c r="BO44" s="2"/>
    </row>
    <row r="45" spans="1:67" ht="12.75">
      <c r="A45" s="40" t="s">
        <v>307</v>
      </c>
      <c r="B45" s="156">
        <v>6.5</v>
      </c>
      <c r="C45" s="232">
        <v>0</v>
      </c>
      <c r="D45" s="157">
        <f t="shared" si="10"/>
        <v>6.5</v>
      </c>
      <c r="E45" s="40" t="s">
        <v>163</v>
      </c>
      <c r="F45" s="156">
        <v>6</v>
      </c>
      <c r="G45" s="232">
        <v>0</v>
      </c>
      <c r="H45" s="340">
        <f t="shared" si="8"/>
        <v>6</v>
      </c>
      <c r="I45" s="211"/>
      <c r="J45" s="128" t="s">
        <v>167</v>
      </c>
      <c r="K45" s="460">
        <v>6</v>
      </c>
      <c r="L45" s="232">
        <v>0</v>
      </c>
      <c r="M45" s="461">
        <f t="shared" si="11"/>
        <v>6</v>
      </c>
      <c r="N45" s="40" t="s">
        <v>283</v>
      </c>
      <c r="O45" s="156">
        <v>6</v>
      </c>
      <c r="P45" s="232">
        <v>0</v>
      </c>
      <c r="Q45" s="157">
        <f t="shared" si="9"/>
        <v>6</v>
      </c>
      <c r="BI45" s="2"/>
      <c r="BJ45" s="2"/>
      <c r="BK45" s="2"/>
      <c r="BL45" s="2"/>
      <c r="BM45" s="2"/>
      <c r="BN45" s="2"/>
      <c r="BO45" s="2"/>
    </row>
    <row r="46" spans="1:67" ht="12.75">
      <c r="A46" s="40" t="s">
        <v>308</v>
      </c>
      <c r="B46" s="156">
        <v>5.5</v>
      </c>
      <c r="C46" s="232">
        <v>0</v>
      </c>
      <c r="D46" s="157">
        <f t="shared" si="10"/>
        <v>5.5</v>
      </c>
      <c r="E46" s="316" t="s">
        <v>159</v>
      </c>
      <c r="F46" s="448">
        <v>5.5</v>
      </c>
      <c r="G46" s="449">
        <v>0</v>
      </c>
      <c r="H46" s="345">
        <f t="shared" si="8"/>
        <v>5.5</v>
      </c>
      <c r="I46" s="211"/>
      <c r="J46" s="40" t="s">
        <v>170</v>
      </c>
      <c r="K46" s="156">
        <v>6.5</v>
      </c>
      <c r="L46" s="232">
        <v>0</v>
      </c>
      <c r="M46" s="157">
        <f t="shared" si="11"/>
        <v>6.5</v>
      </c>
      <c r="N46" s="40" t="s">
        <v>288</v>
      </c>
      <c r="O46" s="156">
        <v>6</v>
      </c>
      <c r="P46" s="232">
        <v>0</v>
      </c>
      <c r="Q46" s="157">
        <f t="shared" si="9"/>
        <v>6</v>
      </c>
      <c r="BI46" s="2"/>
      <c r="BJ46" s="2"/>
      <c r="BK46" s="2"/>
      <c r="BL46" s="2"/>
      <c r="BM46" s="2"/>
      <c r="BN46" s="2"/>
      <c r="BO46" s="2"/>
    </row>
    <row r="47" spans="1:67" ht="12.75">
      <c r="A47" s="40" t="s">
        <v>310</v>
      </c>
      <c r="B47" s="156">
        <v>5.5</v>
      </c>
      <c r="C47" s="232">
        <v>0</v>
      </c>
      <c r="D47" s="157">
        <f t="shared" si="10"/>
        <v>5.5</v>
      </c>
      <c r="E47" s="40" t="s">
        <v>161</v>
      </c>
      <c r="F47" s="156">
        <v>6</v>
      </c>
      <c r="G47" s="232">
        <v>0</v>
      </c>
      <c r="H47" s="340">
        <f t="shared" si="8"/>
        <v>6</v>
      </c>
      <c r="I47" s="211"/>
      <c r="J47" s="40" t="s">
        <v>181</v>
      </c>
      <c r="K47" s="156">
        <v>6.5</v>
      </c>
      <c r="L47" s="232">
        <v>0</v>
      </c>
      <c r="M47" s="157">
        <f t="shared" si="11"/>
        <v>6.5</v>
      </c>
      <c r="N47" s="40" t="s">
        <v>297</v>
      </c>
      <c r="O47" s="156">
        <v>6</v>
      </c>
      <c r="P47" s="232">
        <v>0</v>
      </c>
      <c r="Q47" s="157">
        <f t="shared" si="9"/>
        <v>6</v>
      </c>
      <c r="BI47" s="2"/>
      <c r="BJ47" s="2"/>
      <c r="BK47" s="2"/>
      <c r="BL47" s="2"/>
      <c r="BM47" s="2"/>
      <c r="BN47" s="2"/>
      <c r="BO47" s="2"/>
    </row>
    <row r="48" spans="1:67" ht="12.75">
      <c r="A48" s="40" t="s">
        <v>309</v>
      </c>
      <c r="B48" s="156">
        <v>7</v>
      </c>
      <c r="C48" s="232">
        <v>1</v>
      </c>
      <c r="D48" s="157">
        <f t="shared" si="10"/>
        <v>8</v>
      </c>
      <c r="E48" s="40" t="s">
        <v>147</v>
      </c>
      <c r="F48" s="156">
        <v>6</v>
      </c>
      <c r="G48" s="232">
        <v>0</v>
      </c>
      <c r="H48" s="340">
        <f t="shared" si="8"/>
        <v>6</v>
      </c>
      <c r="I48" s="211"/>
      <c r="J48" s="40" t="s">
        <v>492</v>
      </c>
      <c r="K48" s="156">
        <v>5</v>
      </c>
      <c r="L48" s="232">
        <v>0</v>
      </c>
      <c r="M48" s="157">
        <f t="shared" si="11"/>
        <v>5</v>
      </c>
      <c r="N48" s="40" t="s">
        <v>422</v>
      </c>
      <c r="O48" s="156">
        <v>6</v>
      </c>
      <c r="P48" s="232">
        <v>0</v>
      </c>
      <c r="Q48" s="157">
        <f t="shared" si="9"/>
        <v>6</v>
      </c>
      <c r="BI48" s="2"/>
      <c r="BJ48" s="2"/>
      <c r="BK48" s="2"/>
      <c r="BL48" s="2"/>
      <c r="BM48" s="2"/>
      <c r="BN48" s="2"/>
      <c r="BO48" s="2"/>
    </row>
    <row r="49" spans="1:67" ht="12.75">
      <c r="A49" s="40" t="s">
        <v>311</v>
      </c>
      <c r="B49" s="156">
        <v>7</v>
      </c>
      <c r="C49" s="232">
        <v>1.5</v>
      </c>
      <c r="D49" s="157">
        <f t="shared" si="10"/>
        <v>8.5</v>
      </c>
      <c r="E49" s="40" t="s">
        <v>148</v>
      </c>
      <c r="F49" s="156">
        <v>6.5</v>
      </c>
      <c r="G49" s="232">
        <v>1</v>
      </c>
      <c r="H49" s="340">
        <f t="shared" si="8"/>
        <v>7.5</v>
      </c>
      <c r="I49" s="211"/>
      <c r="J49" s="40" t="s">
        <v>171</v>
      </c>
      <c r="K49" s="156">
        <v>6.5</v>
      </c>
      <c r="L49" s="232">
        <v>0</v>
      </c>
      <c r="M49" s="157">
        <f t="shared" si="11"/>
        <v>6.5</v>
      </c>
      <c r="N49" s="40" t="s">
        <v>289</v>
      </c>
      <c r="O49" s="156">
        <v>6.5</v>
      </c>
      <c r="P49" s="232">
        <v>1</v>
      </c>
      <c r="Q49" s="157">
        <f t="shared" si="9"/>
        <v>7.5</v>
      </c>
      <c r="BI49" s="2"/>
      <c r="BJ49" s="2"/>
      <c r="BK49" s="2"/>
      <c r="BL49" s="2"/>
      <c r="BM49" s="2"/>
      <c r="BN49" s="2"/>
      <c r="BO49" s="2"/>
    </row>
    <row r="50" spans="1:67" ht="12.75">
      <c r="A50" s="40" t="s">
        <v>312</v>
      </c>
      <c r="B50" s="156">
        <v>5.5</v>
      </c>
      <c r="C50" s="232">
        <v>0</v>
      </c>
      <c r="D50" s="157">
        <f t="shared" si="10"/>
        <v>5.5</v>
      </c>
      <c r="E50" s="40" t="s">
        <v>156</v>
      </c>
      <c r="F50" s="156">
        <v>5.5</v>
      </c>
      <c r="G50" s="232">
        <v>0</v>
      </c>
      <c r="H50" s="340">
        <f t="shared" si="8"/>
        <v>5.5</v>
      </c>
      <c r="I50" s="211"/>
      <c r="J50" s="40" t="s">
        <v>179</v>
      </c>
      <c r="K50" s="156">
        <v>6.5</v>
      </c>
      <c r="L50" s="232">
        <v>1</v>
      </c>
      <c r="M50" s="157">
        <f t="shared" si="11"/>
        <v>7.5</v>
      </c>
      <c r="N50" s="40" t="s">
        <v>290</v>
      </c>
      <c r="O50" s="156">
        <v>6.5</v>
      </c>
      <c r="P50" s="232">
        <v>0</v>
      </c>
      <c r="Q50" s="157">
        <f t="shared" si="9"/>
        <v>6.5</v>
      </c>
      <c r="BI50" s="2"/>
      <c r="BJ50" s="2"/>
      <c r="BK50" s="2"/>
      <c r="BL50" s="2"/>
      <c r="BM50" s="2"/>
      <c r="BN50" s="2"/>
      <c r="BO50" s="2"/>
    </row>
    <row r="51" spans="1:67" ht="12.75">
      <c r="A51" s="40" t="s">
        <v>317</v>
      </c>
      <c r="B51" s="156">
        <v>5.5</v>
      </c>
      <c r="C51" s="232">
        <v>0</v>
      </c>
      <c r="D51" s="157">
        <f t="shared" si="10"/>
        <v>5.5</v>
      </c>
      <c r="E51" s="40" t="s">
        <v>157</v>
      </c>
      <c r="F51" s="156">
        <v>6</v>
      </c>
      <c r="G51" s="232">
        <v>0</v>
      </c>
      <c r="H51" s="340">
        <f t="shared" si="8"/>
        <v>6</v>
      </c>
      <c r="I51" s="211"/>
      <c r="J51" s="40" t="s">
        <v>180</v>
      </c>
      <c r="K51" s="156">
        <v>5.5</v>
      </c>
      <c r="L51" s="232">
        <v>0</v>
      </c>
      <c r="M51" s="157">
        <f t="shared" si="11"/>
        <v>5.5</v>
      </c>
      <c r="N51" s="40" t="s">
        <v>291</v>
      </c>
      <c r="O51" s="156">
        <v>5.5</v>
      </c>
      <c r="P51" s="232">
        <v>0</v>
      </c>
      <c r="Q51" s="157">
        <f t="shared" si="9"/>
        <v>5.5</v>
      </c>
      <c r="BI51" s="2"/>
      <c r="BJ51" s="2"/>
      <c r="BK51" s="2"/>
      <c r="BL51" s="2"/>
      <c r="BM51" s="2"/>
      <c r="BN51" s="2"/>
      <c r="BO51" s="2"/>
    </row>
    <row r="52" spans="1:67" ht="13.5" thickBot="1">
      <c r="A52" s="44" t="s">
        <v>313</v>
      </c>
      <c r="B52" s="161">
        <v>6</v>
      </c>
      <c r="C52" s="233">
        <v>0</v>
      </c>
      <c r="D52" s="162">
        <f t="shared" si="10"/>
        <v>6</v>
      </c>
      <c r="E52" s="44" t="s">
        <v>152</v>
      </c>
      <c r="F52" s="161">
        <v>7</v>
      </c>
      <c r="G52" s="233">
        <v>3</v>
      </c>
      <c r="H52" s="341">
        <f t="shared" si="8"/>
        <v>10</v>
      </c>
      <c r="I52" s="212"/>
      <c r="J52" s="44" t="s">
        <v>176</v>
      </c>
      <c r="K52" s="161">
        <v>5.5</v>
      </c>
      <c r="L52" s="233">
        <v>0</v>
      </c>
      <c r="M52" s="162">
        <f t="shared" si="11"/>
        <v>5.5</v>
      </c>
      <c r="N52" s="44" t="s">
        <v>514</v>
      </c>
      <c r="O52" s="161">
        <v>6</v>
      </c>
      <c r="P52" s="233">
        <v>0</v>
      </c>
      <c r="Q52" s="162">
        <f t="shared" si="9"/>
        <v>6</v>
      </c>
      <c r="BI52" s="2"/>
      <c r="BJ52" s="2"/>
      <c r="BK52" s="2"/>
      <c r="BL52" s="2"/>
      <c r="BM52" s="2"/>
      <c r="BN52" s="2"/>
      <c r="BO52" s="2"/>
    </row>
    <row r="53" spans="1:67" ht="13.5" thickBot="1">
      <c r="A53" s="47"/>
      <c r="B53" s="432"/>
      <c r="C53" s="234"/>
      <c r="D53" s="163"/>
      <c r="E53" s="47"/>
      <c r="F53" s="432"/>
      <c r="G53" s="234"/>
      <c r="H53" s="163"/>
      <c r="I53" s="211"/>
      <c r="J53" s="47"/>
      <c r="K53" s="432"/>
      <c r="L53" s="234"/>
      <c r="M53" s="163"/>
      <c r="N53" s="47"/>
      <c r="O53" s="432"/>
      <c r="P53" s="234"/>
      <c r="Q53" s="163"/>
      <c r="BI53" s="2"/>
      <c r="BJ53" s="2"/>
      <c r="BK53" s="2"/>
      <c r="BL53" s="2"/>
      <c r="BM53" s="2"/>
      <c r="BN53" s="2"/>
      <c r="BO53" s="2"/>
    </row>
    <row r="54" spans="1:67" ht="12.75">
      <c r="A54" s="51" t="s">
        <v>315</v>
      </c>
      <c r="B54" s="167" t="s">
        <v>353</v>
      </c>
      <c r="C54" s="235" t="s">
        <v>353</v>
      </c>
      <c r="D54" s="166" t="s">
        <v>353</v>
      </c>
      <c r="E54" s="51" t="s">
        <v>468</v>
      </c>
      <c r="F54" s="167" t="s">
        <v>353</v>
      </c>
      <c r="G54" s="235" t="s">
        <v>353</v>
      </c>
      <c r="H54" s="342" t="s">
        <v>353</v>
      </c>
      <c r="I54" s="213"/>
      <c r="J54" s="51" t="s">
        <v>512</v>
      </c>
      <c r="K54" s="167">
        <v>5.5</v>
      </c>
      <c r="L54" s="235">
        <v>-1</v>
      </c>
      <c r="M54" s="166">
        <f t="shared" si="11"/>
        <v>4.5</v>
      </c>
      <c r="N54" s="51" t="s">
        <v>293</v>
      </c>
      <c r="O54" s="167">
        <v>6</v>
      </c>
      <c r="P54" s="235">
        <v>-1</v>
      </c>
      <c r="Q54" s="166">
        <f aca="true" t="shared" si="12" ref="Q54:Q66">O54+P54</f>
        <v>5</v>
      </c>
      <c r="BI54" s="2"/>
      <c r="BJ54" s="2"/>
      <c r="BK54" s="2"/>
      <c r="BL54" s="2"/>
      <c r="BM54" s="2"/>
      <c r="BN54" s="2"/>
      <c r="BO54" s="2"/>
    </row>
    <row r="55" spans="1:67" ht="12.75">
      <c r="A55" s="54" t="s">
        <v>318</v>
      </c>
      <c r="B55" s="169">
        <v>7</v>
      </c>
      <c r="C55" s="164">
        <v>3</v>
      </c>
      <c r="D55" s="168">
        <f t="shared" si="10"/>
        <v>10</v>
      </c>
      <c r="E55" s="54" t="s">
        <v>151</v>
      </c>
      <c r="F55" s="169">
        <v>7</v>
      </c>
      <c r="G55" s="164">
        <v>2.5</v>
      </c>
      <c r="H55" s="163">
        <f aca="true" t="shared" si="13" ref="H55:H66">F55+G55</f>
        <v>9.5</v>
      </c>
      <c r="I55" s="213"/>
      <c r="J55" s="54" t="s">
        <v>523</v>
      </c>
      <c r="K55" s="169">
        <v>7</v>
      </c>
      <c r="L55" s="164">
        <v>1</v>
      </c>
      <c r="M55" s="168">
        <f t="shared" si="11"/>
        <v>8</v>
      </c>
      <c r="N55" s="54" t="s">
        <v>292</v>
      </c>
      <c r="O55" s="169">
        <v>6</v>
      </c>
      <c r="P55" s="164">
        <v>0</v>
      </c>
      <c r="Q55" s="168">
        <f t="shared" si="12"/>
        <v>6</v>
      </c>
      <c r="BI55" s="2"/>
      <c r="BJ55" s="2"/>
      <c r="BK55" s="2"/>
      <c r="BL55" s="2"/>
      <c r="BM55" s="2"/>
      <c r="BN55" s="2"/>
      <c r="BO55" s="2"/>
    </row>
    <row r="56" spans="1:67" ht="12.75">
      <c r="A56" s="54" t="s">
        <v>418</v>
      </c>
      <c r="B56" s="169">
        <v>6</v>
      </c>
      <c r="C56" s="164">
        <v>0</v>
      </c>
      <c r="D56" s="168">
        <f t="shared" si="10"/>
        <v>6</v>
      </c>
      <c r="E56" s="54" t="s">
        <v>150</v>
      </c>
      <c r="F56" s="169">
        <v>6</v>
      </c>
      <c r="G56" s="164">
        <v>-1.5</v>
      </c>
      <c r="H56" s="163">
        <f t="shared" si="13"/>
        <v>4.5</v>
      </c>
      <c r="I56" s="213"/>
      <c r="J56" s="54" t="s">
        <v>184</v>
      </c>
      <c r="K56" s="169">
        <v>6.5</v>
      </c>
      <c r="L56" s="164">
        <v>0</v>
      </c>
      <c r="M56" s="168">
        <f>K56+L56</f>
        <v>6.5</v>
      </c>
      <c r="N56" s="54" t="s">
        <v>302</v>
      </c>
      <c r="O56" s="169">
        <v>6</v>
      </c>
      <c r="P56" s="164">
        <v>0</v>
      </c>
      <c r="Q56" s="168">
        <f t="shared" si="12"/>
        <v>6</v>
      </c>
      <c r="BI56" s="2"/>
      <c r="BJ56" s="2"/>
      <c r="BK56" s="2"/>
      <c r="BL56" s="2"/>
      <c r="BM56" s="2"/>
      <c r="BN56" s="2"/>
      <c r="BO56" s="2"/>
    </row>
    <row r="57" spans="1:67" ht="12.75">
      <c r="A57" s="54" t="s">
        <v>417</v>
      </c>
      <c r="B57" s="169">
        <v>7</v>
      </c>
      <c r="C57" s="164">
        <v>3</v>
      </c>
      <c r="D57" s="168">
        <f t="shared" si="10"/>
        <v>10</v>
      </c>
      <c r="E57" s="54" t="s">
        <v>155</v>
      </c>
      <c r="F57" s="169">
        <v>5.5</v>
      </c>
      <c r="G57" s="164">
        <v>0</v>
      </c>
      <c r="H57" s="163">
        <f t="shared" si="13"/>
        <v>5.5</v>
      </c>
      <c r="I57" s="213"/>
      <c r="J57" s="54" t="s">
        <v>428</v>
      </c>
      <c r="K57" s="169" t="s">
        <v>354</v>
      </c>
      <c r="L57" s="164" t="s">
        <v>354</v>
      </c>
      <c r="M57" s="168" t="s">
        <v>354</v>
      </c>
      <c r="N57" s="54" t="s">
        <v>377</v>
      </c>
      <c r="O57" s="169">
        <v>6</v>
      </c>
      <c r="P57" s="164">
        <v>0</v>
      </c>
      <c r="Q57" s="168">
        <f t="shared" si="12"/>
        <v>6</v>
      </c>
      <c r="BI57" s="2"/>
      <c r="BJ57" s="2"/>
      <c r="BK57" s="2"/>
      <c r="BL57" s="2"/>
      <c r="BM57" s="2"/>
      <c r="BN57" s="2"/>
      <c r="BO57" s="2"/>
    </row>
    <row r="58" spans="1:67" ht="12.75">
      <c r="A58" s="54" t="s">
        <v>416</v>
      </c>
      <c r="B58" s="169">
        <v>5.5</v>
      </c>
      <c r="C58" s="164">
        <v>0</v>
      </c>
      <c r="D58" s="168">
        <f t="shared" si="10"/>
        <v>5.5</v>
      </c>
      <c r="E58" s="54" t="s">
        <v>519</v>
      </c>
      <c r="F58" s="169" t="s">
        <v>353</v>
      </c>
      <c r="G58" s="164" t="s">
        <v>353</v>
      </c>
      <c r="H58" s="163" t="s">
        <v>353</v>
      </c>
      <c r="I58" s="213"/>
      <c r="J58" s="54" t="s">
        <v>493</v>
      </c>
      <c r="K58" s="169">
        <v>6</v>
      </c>
      <c r="L58" s="164">
        <v>0</v>
      </c>
      <c r="M58" s="168">
        <f t="shared" si="11"/>
        <v>6</v>
      </c>
      <c r="N58" s="54" t="s">
        <v>298</v>
      </c>
      <c r="O58" s="169">
        <v>6.5</v>
      </c>
      <c r="P58" s="164">
        <v>-0.5</v>
      </c>
      <c r="Q58" s="168">
        <f t="shared" si="12"/>
        <v>6</v>
      </c>
      <c r="BI58" s="2"/>
      <c r="BJ58" s="2"/>
      <c r="BK58" s="2"/>
      <c r="BL58" s="2"/>
      <c r="BM58" s="2"/>
      <c r="BN58" s="2"/>
      <c r="BO58" s="2"/>
    </row>
    <row r="59" spans="1:67" ht="12.75">
      <c r="A59" s="54" t="s">
        <v>321</v>
      </c>
      <c r="B59" s="169" t="s">
        <v>354</v>
      </c>
      <c r="C59" s="164" t="s">
        <v>354</v>
      </c>
      <c r="D59" s="168" t="s">
        <v>354</v>
      </c>
      <c r="E59" s="308" t="s">
        <v>518</v>
      </c>
      <c r="F59" s="446" t="s">
        <v>353</v>
      </c>
      <c r="G59" s="447" t="s">
        <v>353</v>
      </c>
      <c r="H59" s="346" t="s">
        <v>353</v>
      </c>
      <c r="I59" s="213"/>
      <c r="J59" s="54" t="s">
        <v>182</v>
      </c>
      <c r="K59" s="169">
        <v>6</v>
      </c>
      <c r="L59" s="164">
        <v>0</v>
      </c>
      <c r="M59" s="168">
        <f t="shared" si="11"/>
        <v>6</v>
      </c>
      <c r="N59" s="54" t="s">
        <v>300</v>
      </c>
      <c r="O59" s="169">
        <v>6</v>
      </c>
      <c r="P59" s="164">
        <v>0</v>
      </c>
      <c r="Q59" s="168">
        <f t="shared" si="12"/>
        <v>6</v>
      </c>
      <c r="BI59" s="2"/>
      <c r="BJ59" s="2"/>
      <c r="BK59" s="2"/>
      <c r="BL59" s="2"/>
      <c r="BM59" s="2"/>
      <c r="BN59" s="2"/>
      <c r="BO59" s="2"/>
    </row>
    <row r="60" spans="1:67" ht="12.75">
      <c r="A60" s="54" t="s">
        <v>419</v>
      </c>
      <c r="B60" s="169">
        <v>5.5</v>
      </c>
      <c r="C60" s="164">
        <v>0</v>
      </c>
      <c r="D60" s="168">
        <f t="shared" si="10"/>
        <v>5.5</v>
      </c>
      <c r="E60" s="54" t="s">
        <v>146</v>
      </c>
      <c r="F60" s="169">
        <v>6</v>
      </c>
      <c r="G60" s="164">
        <v>0</v>
      </c>
      <c r="H60" s="163">
        <f t="shared" si="13"/>
        <v>6</v>
      </c>
      <c r="I60" s="213"/>
      <c r="J60" s="54" t="s">
        <v>173</v>
      </c>
      <c r="K60" s="169">
        <v>6</v>
      </c>
      <c r="L60" s="164">
        <v>0</v>
      </c>
      <c r="M60" s="168">
        <f t="shared" si="11"/>
        <v>6</v>
      </c>
      <c r="N60" s="54" t="s">
        <v>420</v>
      </c>
      <c r="O60" s="169" t="s">
        <v>354</v>
      </c>
      <c r="P60" s="164" t="s">
        <v>354</v>
      </c>
      <c r="Q60" s="168" t="s">
        <v>354</v>
      </c>
      <c r="BI60" s="2"/>
      <c r="BJ60" s="2"/>
      <c r="BK60" s="2"/>
      <c r="BL60" s="2"/>
      <c r="BM60" s="2"/>
      <c r="BN60" s="2"/>
      <c r="BO60" s="2"/>
    </row>
    <row r="61" spans="1:67" ht="12.75">
      <c r="A61" s="54" t="s">
        <v>305</v>
      </c>
      <c r="B61" s="169" t="s">
        <v>353</v>
      </c>
      <c r="C61" s="164" t="s">
        <v>353</v>
      </c>
      <c r="D61" s="168" t="s">
        <v>353</v>
      </c>
      <c r="E61" s="54" t="s">
        <v>381</v>
      </c>
      <c r="F61" s="169">
        <v>5.5</v>
      </c>
      <c r="G61" s="164">
        <v>0</v>
      </c>
      <c r="H61" s="163">
        <f t="shared" si="13"/>
        <v>5.5</v>
      </c>
      <c r="I61" s="213"/>
      <c r="J61" s="54" t="s">
        <v>183</v>
      </c>
      <c r="K61" s="169">
        <v>6.5</v>
      </c>
      <c r="L61" s="164">
        <v>0</v>
      </c>
      <c r="M61" s="168">
        <f t="shared" si="11"/>
        <v>6.5</v>
      </c>
      <c r="N61" s="54" t="s">
        <v>284</v>
      </c>
      <c r="O61" s="169">
        <v>5.5</v>
      </c>
      <c r="P61" s="164">
        <v>0</v>
      </c>
      <c r="Q61" s="168">
        <f t="shared" si="12"/>
        <v>5.5</v>
      </c>
      <c r="BI61" s="2"/>
      <c r="BJ61" s="2"/>
      <c r="BK61" s="2"/>
      <c r="BL61" s="2"/>
      <c r="BM61" s="2"/>
      <c r="BN61" s="2"/>
      <c r="BO61" s="2"/>
    </row>
    <row r="62" spans="1:67" ht="12.75">
      <c r="A62" s="54" t="s">
        <v>546</v>
      </c>
      <c r="B62" s="169" t="s">
        <v>353</v>
      </c>
      <c r="C62" s="164" t="s">
        <v>353</v>
      </c>
      <c r="D62" s="168" t="s">
        <v>353</v>
      </c>
      <c r="E62" s="54" t="s">
        <v>424</v>
      </c>
      <c r="F62" s="169">
        <v>6</v>
      </c>
      <c r="G62" s="164">
        <v>0</v>
      </c>
      <c r="H62" s="163">
        <f t="shared" si="13"/>
        <v>6</v>
      </c>
      <c r="I62" s="213"/>
      <c r="J62" s="54" t="s">
        <v>368</v>
      </c>
      <c r="K62" s="169" t="s">
        <v>353</v>
      </c>
      <c r="L62" s="164" t="s">
        <v>353</v>
      </c>
      <c r="M62" s="168" t="s">
        <v>353</v>
      </c>
      <c r="N62" s="54" t="s">
        <v>303</v>
      </c>
      <c r="O62" s="169" t="s">
        <v>353</v>
      </c>
      <c r="P62" s="164" t="s">
        <v>353</v>
      </c>
      <c r="Q62" s="168" t="s">
        <v>353</v>
      </c>
      <c r="BI62" s="2"/>
      <c r="BJ62" s="2"/>
      <c r="BK62" s="2"/>
      <c r="BL62" s="2"/>
      <c r="BM62" s="2"/>
      <c r="BN62" s="2"/>
      <c r="BO62" s="2"/>
    </row>
    <row r="63" spans="1:67" ht="12.75">
      <c r="A63" s="54" t="s">
        <v>303</v>
      </c>
      <c r="B63" s="169" t="s">
        <v>353</v>
      </c>
      <c r="C63" s="164" t="s">
        <v>353</v>
      </c>
      <c r="D63" s="168" t="s">
        <v>353</v>
      </c>
      <c r="E63" s="95" t="s">
        <v>478</v>
      </c>
      <c r="F63" s="441">
        <v>6.5</v>
      </c>
      <c r="G63" s="164">
        <v>0</v>
      </c>
      <c r="H63" s="163">
        <f t="shared" si="13"/>
        <v>6.5</v>
      </c>
      <c r="I63" s="213"/>
      <c r="J63" s="54" t="s">
        <v>187</v>
      </c>
      <c r="K63" s="169">
        <v>6</v>
      </c>
      <c r="L63" s="164">
        <v>0</v>
      </c>
      <c r="M63" s="168">
        <f t="shared" si="11"/>
        <v>6</v>
      </c>
      <c r="N63" s="54" t="s">
        <v>303</v>
      </c>
      <c r="O63" s="169" t="s">
        <v>353</v>
      </c>
      <c r="P63" s="164" t="s">
        <v>353</v>
      </c>
      <c r="Q63" s="168" t="s">
        <v>353</v>
      </c>
      <c r="BI63" s="2"/>
      <c r="BJ63" s="2"/>
      <c r="BK63" s="2"/>
      <c r="BL63" s="2"/>
      <c r="BM63" s="2"/>
      <c r="BN63" s="2"/>
      <c r="BO63" s="2"/>
    </row>
    <row r="64" spans="1:67" ht="12.75">
      <c r="A64" s="54" t="s">
        <v>303</v>
      </c>
      <c r="B64" s="169" t="s">
        <v>353</v>
      </c>
      <c r="C64" s="164" t="s">
        <v>353</v>
      </c>
      <c r="D64" s="168" t="s">
        <v>353</v>
      </c>
      <c r="E64" s="54" t="s">
        <v>144</v>
      </c>
      <c r="F64" s="169">
        <v>6</v>
      </c>
      <c r="G64" s="164">
        <v>0</v>
      </c>
      <c r="H64" s="163">
        <f t="shared" si="13"/>
        <v>6</v>
      </c>
      <c r="I64" s="213"/>
      <c r="J64" s="54" t="s">
        <v>188</v>
      </c>
      <c r="K64" s="169">
        <v>5.5</v>
      </c>
      <c r="L64" s="164">
        <v>0</v>
      </c>
      <c r="M64" s="168">
        <f t="shared" si="11"/>
        <v>5.5</v>
      </c>
      <c r="N64" s="54" t="s">
        <v>303</v>
      </c>
      <c r="O64" s="169" t="s">
        <v>353</v>
      </c>
      <c r="P64" s="164" t="s">
        <v>353</v>
      </c>
      <c r="Q64" s="168" t="s">
        <v>353</v>
      </c>
      <c r="BI64" s="2"/>
      <c r="BJ64" s="2"/>
      <c r="BK64" s="2"/>
      <c r="BL64" s="2"/>
      <c r="BM64" s="2"/>
      <c r="BN64" s="2"/>
      <c r="BO64" s="2"/>
    </row>
    <row r="65" spans="1:67" ht="13.5" thickBot="1">
      <c r="A65" s="47" t="s">
        <v>303</v>
      </c>
      <c r="B65" s="171" t="s">
        <v>353</v>
      </c>
      <c r="C65" s="236" t="s">
        <v>353</v>
      </c>
      <c r="D65" s="168" t="s">
        <v>353</v>
      </c>
      <c r="E65" s="47" t="s">
        <v>164</v>
      </c>
      <c r="F65" s="440">
        <v>6</v>
      </c>
      <c r="G65" s="236">
        <v>-0.5</v>
      </c>
      <c r="H65" s="163">
        <f t="shared" si="13"/>
        <v>5.5</v>
      </c>
      <c r="I65" s="110"/>
      <c r="J65" s="47" t="s">
        <v>524</v>
      </c>
      <c r="K65" s="171">
        <v>6</v>
      </c>
      <c r="L65" s="236">
        <v>0</v>
      </c>
      <c r="M65" s="168">
        <f t="shared" si="11"/>
        <v>6</v>
      </c>
      <c r="N65" s="47" t="s">
        <v>303</v>
      </c>
      <c r="O65" s="171" t="s">
        <v>353</v>
      </c>
      <c r="P65" s="236" t="s">
        <v>353</v>
      </c>
      <c r="Q65" s="168" t="s">
        <v>353</v>
      </c>
      <c r="BI65" s="2"/>
      <c r="BJ65" s="2"/>
      <c r="BK65" s="2"/>
      <c r="BL65" s="2"/>
      <c r="BM65" s="2"/>
      <c r="BN65" s="2"/>
      <c r="BO65" s="2"/>
    </row>
    <row r="66" spans="1:67" ht="13.5" thickBot="1">
      <c r="A66" s="44" t="s">
        <v>325</v>
      </c>
      <c r="B66" s="161">
        <v>0</v>
      </c>
      <c r="C66" s="237">
        <v>0</v>
      </c>
      <c r="D66" s="172">
        <f t="shared" si="10"/>
        <v>0</v>
      </c>
      <c r="E66" s="44" t="s">
        <v>165</v>
      </c>
      <c r="F66" s="430">
        <v>0</v>
      </c>
      <c r="G66" s="442">
        <v>0</v>
      </c>
      <c r="H66" s="172">
        <f t="shared" si="13"/>
        <v>0</v>
      </c>
      <c r="I66" s="110"/>
      <c r="J66" s="44" t="s">
        <v>189</v>
      </c>
      <c r="K66" s="161">
        <v>-0.5</v>
      </c>
      <c r="L66" s="237">
        <v>0</v>
      </c>
      <c r="M66" s="343">
        <f t="shared" si="11"/>
        <v>-0.5</v>
      </c>
      <c r="N66" s="44" t="s">
        <v>304</v>
      </c>
      <c r="O66" s="161">
        <v>0</v>
      </c>
      <c r="P66" s="237">
        <v>0</v>
      </c>
      <c r="Q66" s="343">
        <f t="shared" si="12"/>
        <v>0</v>
      </c>
      <c r="BI66" s="2"/>
      <c r="BJ66" s="2"/>
      <c r="BK66" s="2"/>
      <c r="BL66" s="2"/>
      <c r="BM66" s="2"/>
      <c r="BN66" s="2"/>
      <c r="BO66" s="2"/>
    </row>
    <row r="67" spans="1:60" ht="12.75" customHeight="1" thickBot="1">
      <c r="A67" s="443" t="s">
        <v>84</v>
      </c>
      <c r="B67" s="444">
        <f>18/3</f>
        <v>6</v>
      </c>
      <c r="C67" s="445">
        <v>0</v>
      </c>
      <c r="D67" s="172">
        <f>C67</f>
        <v>0</v>
      </c>
      <c r="E67" s="443" t="s">
        <v>84</v>
      </c>
      <c r="F67" s="444">
        <f>15.5/3</f>
        <v>5.166666666666667</v>
      </c>
      <c r="G67" s="445">
        <v>0</v>
      </c>
      <c r="H67" s="172">
        <f>G67</f>
        <v>0</v>
      </c>
      <c r="I67" s="35"/>
      <c r="J67" s="443" t="s">
        <v>84</v>
      </c>
      <c r="K67" s="444">
        <f>17/3</f>
        <v>5.666666666666667</v>
      </c>
      <c r="L67" s="445">
        <v>0</v>
      </c>
      <c r="M67" s="172">
        <f>L67</f>
        <v>0</v>
      </c>
      <c r="N67" s="443" t="s">
        <v>84</v>
      </c>
      <c r="O67" s="444">
        <f>18/3</f>
        <v>6</v>
      </c>
      <c r="P67" s="445">
        <v>0</v>
      </c>
      <c r="Q67" s="172">
        <f>P67</f>
        <v>0</v>
      </c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</row>
    <row r="68" spans="1:67" ht="12.75">
      <c r="A68" s="174"/>
      <c r="B68" s="175"/>
      <c r="C68" s="175"/>
      <c r="D68" s="176"/>
      <c r="E68" s="175"/>
      <c r="F68" s="175"/>
      <c r="G68" s="175"/>
      <c r="H68" s="177"/>
      <c r="I68" s="213"/>
      <c r="J68" s="174"/>
      <c r="K68" s="175"/>
      <c r="L68" s="175"/>
      <c r="M68" s="176"/>
      <c r="N68" s="175"/>
      <c r="O68" s="175"/>
      <c r="P68" s="175"/>
      <c r="Q68" s="177"/>
      <c r="BI68" s="2"/>
      <c r="BJ68" s="2"/>
      <c r="BK68" s="2"/>
      <c r="BL68" s="2"/>
      <c r="BM68" s="2"/>
      <c r="BN68" s="2"/>
      <c r="BO68" s="2"/>
    </row>
    <row r="69" spans="1:67" s="149" customFormat="1" ht="13.5" customHeight="1">
      <c r="A69" s="195"/>
      <c r="B69" s="600">
        <f>B42+B43+B44+B45+B46+B47+B48+B49+B50+B51+B52+B66</f>
        <v>66</v>
      </c>
      <c r="C69" s="600">
        <f>C41+C42+C43+C44+C45+C46+C47+C48+C49+C50+C51+C52+C66+C67</f>
        <v>0.5</v>
      </c>
      <c r="D69" s="599">
        <f>B69+C69</f>
        <v>66.5</v>
      </c>
      <c r="E69" s="196"/>
      <c r="F69" s="618">
        <f>F42+F43+F44+F45+F46+F47+F48+F49+F50+F51+F52+F66</f>
        <v>64</v>
      </c>
      <c r="G69" s="618">
        <f>G41+G42+G43+G44+G45+G46+G47+G48+G49+G50+G51+G52+G66+G67</f>
        <v>4.5</v>
      </c>
      <c r="H69" s="619">
        <f>F69+G69</f>
        <v>68.5</v>
      </c>
      <c r="I69" s="224"/>
      <c r="J69" s="195"/>
      <c r="K69" s="570">
        <f>K42+K43+K44+K45+K46+K47+K48+K49+K50+K51+K52+K66</f>
        <v>65</v>
      </c>
      <c r="L69" s="570">
        <f>L41+L42+L43+L44+L45+L46+L47+L48+L49+L50+L51+L52+L66+L67</f>
        <v>1.5</v>
      </c>
      <c r="M69" s="569">
        <f>K69+L69</f>
        <v>66.5</v>
      </c>
      <c r="N69" s="196"/>
      <c r="O69" s="584">
        <f>O42+O43+O44+O45+O46+O47+O48+O49+O50+O51+O52+O66</f>
        <v>66.5</v>
      </c>
      <c r="P69" s="584">
        <f>P41+P42+P43+P44+P45+P46+P47+P48+P49+P50+P51+P52+P66+P67</f>
        <v>0</v>
      </c>
      <c r="Q69" s="583">
        <f>O69+P69</f>
        <v>66.5</v>
      </c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</row>
    <row r="70" spans="1:67" s="149" customFormat="1" ht="13.5" thickBot="1">
      <c r="A70" s="197"/>
      <c r="B70" s="198"/>
      <c r="C70" s="198"/>
      <c r="D70" s="208"/>
      <c r="E70" s="198"/>
      <c r="F70" s="198"/>
      <c r="G70" s="198"/>
      <c r="H70" s="208"/>
      <c r="I70" s="184"/>
      <c r="J70" s="197"/>
      <c r="K70" s="198"/>
      <c r="L70" s="198"/>
      <c r="M70" s="208"/>
      <c r="N70" s="198"/>
      <c r="O70" s="198"/>
      <c r="P70" s="198"/>
      <c r="Q70" s="199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</row>
    <row r="71" spans="1:67" s="149" customFormat="1" ht="18.75" thickBot="1">
      <c r="A71" s="248"/>
      <c r="B71" s="598"/>
      <c r="C71" s="249"/>
      <c r="D71" s="250">
        <v>1</v>
      </c>
      <c r="E71" s="621"/>
      <c r="F71" s="622"/>
      <c r="G71" s="621"/>
      <c r="H71" s="620">
        <v>1</v>
      </c>
      <c r="I71" s="191"/>
      <c r="J71" s="568"/>
      <c r="K71" s="563"/>
      <c r="L71" s="562"/>
      <c r="M71" s="564">
        <v>1</v>
      </c>
      <c r="N71" s="578"/>
      <c r="O71" s="577"/>
      <c r="P71" s="578"/>
      <c r="Q71" s="633">
        <v>1</v>
      </c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</row>
    <row r="72" spans="1:67" ht="15" thickBot="1">
      <c r="A72" s="866" t="s">
        <v>28</v>
      </c>
      <c r="B72" s="867"/>
      <c r="C72" s="867"/>
      <c r="D72" s="868"/>
      <c r="E72" s="860" t="s">
        <v>29</v>
      </c>
      <c r="F72" s="861"/>
      <c r="G72" s="861"/>
      <c r="H72" s="862"/>
      <c r="I72" s="144"/>
      <c r="J72" s="799" t="s">
        <v>30</v>
      </c>
      <c r="K72" s="800"/>
      <c r="L72" s="800"/>
      <c r="M72" s="702"/>
      <c r="N72" s="799" t="s">
        <v>31</v>
      </c>
      <c r="O72" s="800"/>
      <c r="P72" s="800"/>
      <c r="Q72" s="703"/>
      <c r="BI72" s="2"/>
      <c r="BJ72" s="2"/>
      <c r="BK72" s="2"/>
      <c r="BL72" s="2"/>
      <c r="BM72" s="2"/>
      <c r="BN72" s="2"/>
      <c r="BO72" s="2"/>
    </row>
    <row r="73" spans="1:67" ht="17.25" thickBot="1">
      <c r="A73" s="840" t="s">
        <v>106</v>
      </c>
      <c r="B73" s="841"/>
      <c r="C73" s="841"/>
      <c r="D73" s="841"/>
      <c r="E73" s="842" t="s">
        <v>110</v>
      </c>
      <c r="F73" s="843"/>
      <c r="G73" s="843"/>
      <c r="H73" s="844"/>
      <c r="I73" s="144"/>
      <c r="J73" s="848" t="s">
        <v>112</v>
      </c>
      <c r="K73" s="849"/>
      <c r="L73" s="849"/>
      <c r="M73" s="849"/>
      <c r="N73" s="850" t="s">
        <v>87</v>
      </c>
      <c r="O73" s="851"/>
      <c r="P73" s="851"/>
      <c r="Q73" s="852"/>
      <c r="BI73" s="2"/>
      <c r="BJ73" s="2"/>
      <c r="BK73" s="2"/>
      <c r="BL73" s="2"/>
      <c r="BM73" s="2"/>
      <c r="BN73" s="2"/>
      <c r="BO73" s="2"/>
    </row>
    <row r="74" spans="1:67" ht="6" customHeight="1" thickBot="1">
      <c r="A74" s="117"/>
      <c r="B74" s="118"/>
      <c r="C74" s="118"/>
      <c r="D74" s="118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6"/>
      <c r="BI74" s="2"/>
      <c r="BJ74" s="2"/>
      <c r="BK74" s="2"/>
      <c r="BL74" s="2"/>
      <c r="BM74" s="2"/>
      <c r="BN74" s="2"/>
      <c r="BO74" s="2"/>
    </row>
    <row r="75" spans="1:67" ht="15" thickBot="1">
      <c r="A75" s="701" t="s">
        <v>82</v>
      </c>
      <c r="B75" s="702"/>
      <c r="C75" s="702"/>
      <c r="D75" s="702"/>
      <c r="E75" s="702"/>
      <c r="F75" s="702"/>
      <c r="G75" s="702"/>
      <c r="H75" s="703"/>
      <c r="I75" s="144"/>
      <c r="J75" s="701" t="s">
        <v>83</v>
      </c>
      <c r="K75" s="702"/>
      <c r="L75" s="702"/>
      <c r="M75" s="702"/>
      <c r="N75" s="702"/>
      <c r="O75" s="702"/>
      <c r="P75" s="702"/>
      <c r="Q75" s="703"/>
      <c r="BI75" s="2"/>
      <c r="BJ75" s="2"/>
      <c r="BK75" s="2"/>
      <c r="BL75" s="2"/>
      <c r="BM75" s="2"/>
      <c r="BN75" s="2"/>
      <c r="BO75" s="2"/>
    </row>
    <row r="76" spans="1:67" s="149" customFormat="1" ht="15" customHeight="1" thickBot="1">
      <c r="A76" s="726" t="s">
        <v>115</v>
      </c>
      <c r="B76" s="837"/>
      <c r="C76" s="837"/>
      <c r="D76" s="727"/>
      <c r="E76" s="853" t="s">
        <v>489</v>
      </c>
      <c r="F76" s="853"/>
      <c r="G76" s="853"/>
      <c r="H76" s="854"/>
      <c r="I76" s="145"/>
      <c r="J76" s="845" t="s">
        <v>489</v>
      </c>
      <c r="K76" s="846"/>
      <c r="L76" s="846"/>
      <c r="M76" s="847"/>
      <c r="N76" s="726" t="s">
        <v>115</v>
      </c>
      <c r="O76" s="837"/>
      <c r="P76" s="837"/>
      <c r="Q76" s="727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</row>
    <row r="77" spans="1:67" s="149" customFormat="1" ht="13.5" thickBot="1">
      <c r="A77" s="545" t="s">
        <v>3</v>
      </c>
      <c r="B77" s="546" t="s">
        <v>65</v>
      </c>
      <c r="C77" s="547">
        <v>1.5</v>
      </c>
      <c r="D77" s="546" t="s">
        <v>11</v>
      </c>
      <c r="E77" s="585" t="s">
        <v>3</v>
      </c>
      <c r="F77" s="586" t="s">
        <v>65</v>
      </c>
      <c r="G77" s="587">
        <v>0</v>
      </c>
      <c r="H77" s="586" t="s">
        <v>11</v>
      </c>
      <c r="I77" s="145"/>
      <c r="J77" s="588" t="s">
        <v>3</v>
      </c>
      <c r="K77" s="586" t="s">
        <v>65</v>
      </c>
      <c r="L77" s="587">
        <v>2</v>
      </c>
      <c r="M77" s="586" t="s">
        <v>11</v>
      </c>
      <c r="N77" s="558" t="s">
        <v>3</v>
      </c>
      <c r="O77" s="546" t="s">
        <v>65</v>
      </c>
      <c r="P77" s="547">
        <v>-0.5</v>
      </c>
      <c r="Q77" s="546" t="s">
        <v>11</v>
      </c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</row>
    <row r="78" spans="1:67" ht="12.75">
      <c r="A78" s="36" t="s">
        <v>212</v>
      </c>
      <c r="B78" s="426">
        <v>6.5</v>
      </c>
      <c r="C78" s="427">
        <v>-1</v>
      </c>
      <c r="D78" s="339">
        <f aca="true" t="shared" si="14" ref="D78:D88">B78+C78</f>
        <v>5.5</v>
      </c>
      <c r="E78" s="36" t="s">
        <v>348</v>
      </c>
      <c r="F78" s="154">
        <v>6</v>
      </c>
      <c r="G78" s="231">
        <v>1</v>
      </c>
      <c r="H78" s="339">
        <f aca="true" t="shared" si="15" ref="H78:H88">F78+G78</f>
        <v>7</v>
      </c>
      <c r="I78" s="225"/>
      <c r="J78" s="36" t="s">
        <v>348</v>
      </c>
      <c r="K78" s="154">
        <v>7</v>
      </c>
      <c r="L78" s="231">
        <v>-1</v>
      </c>
      <c r="M78" s="339">
        <f aca="true" t="shared" si="16" ref="M78:M88">K78+L78</f>
        <v>6</v>
      </c>
      <c r="N78" s="36" t="s">
        <v>212</v>
      </c>
      <c r="O78" s="426">
        <v>6</v>
      </c>
      <c r="P78" s="427">
        <v>-3</v>
      </c>
      <c r="Q78" s="339">
        <f aca="true" t="shared" si="17" ref="Q78:Q88">O78+P78</f>
        <v>3</v>
      </c>
      <c r="BI78" s="2"/>
      <c r="BJ78" s="2"/>
      <c r="BK78" s="2"/>
      <c r="BL78" s="2"/>
      <c r="BM78" s="2"/>
      <c r="BN78" s="2"/>
      <c r="BO78" s="2"/>
    </row>
    <row r="79" spans="1:67" ht="12.75">
      <c r="A79" s="40" t="s">
        <v>213</v>
      </c>
      <c r="B79" s="428">
        <v>6.5</v>
      </c>
      <c r="C79" s="429">
        <v>0</v>
      </c>
      <c r="D79" s="340">
        <f t="shared" si="14"/>
        <v>6.5</v>
      </c>
      <c r="E79" s="316" t="s">
        <v>329</v>
      </c>
      <c r="F79" s="448">
        <v>7</v>
      </c>
      <c r="G79" s="449">
        <v>3</v>
      </c>
      <c r="H79" s="345">
        <f t="shared" si="15"/>
        <v>10</v>
      </c>
      <c r="I79" s="211"/>
      <c r="J79" s="40" t="s">
        <v>496</v>
      </c>
      <c r="K79" s="156">
        <v>6</v>
      </c>
      <c r="L79" s="232">
        <v>0</v>
      </c>
      <c r="M79" s="340">
        <f t="shared" si="16"/>
        <v>6</v>
      </c>
      <c r="N79" s="40" t="s">
        <v>213</v>
      </c>
      <c r="O79" s="428">
        <v>5.5</v>
      </c>
      <c r="P79" s="429">
        <v>-0.5</v>
      </c>
      <c r="Q79" s="340">
        <f t="shared" si="17"/>
        <v>5</v>
      </c>
      <c r="BI79" s="2"/>
      <c r="BJ79" s="2"/>
      <c r="BK79" s="2"/>
      <c r="BL79" s="2"/>
      <c r="BM79" s="2"/>
      <c r="BN79" s="2"/>
      <c r="BO79" s="2"/>
    </row>
    <row r="80" spans="1:67" ht="12.75">
      <c r="A80" s="40" t="s">
        <v>214</v>
      </c>
      <c r="B80" s="428">
        <v>7</v>
      </c>
      <c r="C80" s="429">
        <v>1</v>
      </c>
      <c r="D80" s="340">
        <f t="shared" si="14"/>
        <v>8</v>
      </c>
      <c r="E80" s="316" t="s">
        <v>374</v>
      </c>
      <c r="F80" s="448">
        <v>5</v>
      </c>
      <c r="G80" s="449">
        <v>0</v>
      </c>
      <c r="H80" s="345">
        <f t="shared" si="15"/>
        <v>5</v>
      </c>
      <c r="I80" s="211"/>
      <c r="J80" s="40" t="s">
        <v>329</v>
      </c>
      <c r="K80" s="156">
        <v>5.5</v>
      </c>
      <c r="L80" s="232">
        <v>0</v>
      </c>
      <c r="M80" s="340">
        <f t="shared" si="16"/>
        <v>5.5</v>
      </c>
      <c r="N80" s="40" t="s">
        <v>214</v>
      </c>
      <c r="O80" s="428">
        <v>7</v>
      </c>
      <c r="P80" s="429">
        <v>1</v>
      </c>
      <c r="Q80" s="340">
        <f t="shared" si="17"/>
        <v>8</v>
      </c>
      <c r="BI80" s="2"/>
      <c r="BJ80" s="2"/>
      <c r="BK80" s="2"/>
      <c r="BL80" s="2"/>
      <c r="BM80" s="2"/>
      <c r="BN80" s="2"/>
      <c r="BO80" s="2"/>
    </row>
    <row r="81" spans="1:67" ht="12.75">
      <c r="A81" s="40" t="s">
        <v>230</v>
      </c>
      <c r="B81" s="428">
        <v>6</v>
      </c>
      <c r="C81" s="429">
        <v>0</v>
      </c>
      <c r="D81" s="340">
        <f t="shared" si="14"/>
        <v>6</v>
      </c>
      <c r="E81" s="40" t="s">
        <v>496</v>
      </c>
      <c r="F81" s="156">
        <v>6.5</v>
      </c>
      <c r="G81" s="232">
        <v>1</v>
      </c>
      <c r="H81" s="340">
        <f t="shared" si="15"/>
        <v>7.5</v>
      </c>
      <c r="I81" s="211"/>
      <c r="J81" s="40" t="s">
        <v>371</v>
      </c>
      <c r="K81" s="156">
        <v>5</v>
      </c>
      <c r="L81" s="232">
        <v>0</v>
      </c>
      <c r="M81" s="340">
        <f t="shared" si="16"/>
        <v>5</v>
      </c>
      <c r="N81" s="40" t="s">
        <v>230</v>
      </c>
      <c r="O81" s="428">
        <v>6.5</v>
      </c>
      <c r="P81" s="429">
        <v>0</v>
      </c>
      <c r="Q81" s="340">
        <f t="shared" si="17"/>
        <v>6.5</v>
      </c>
      <c r="BI81" s="2"/>
      <c r="BJ81" s="2"/>
      <c r="BK81" s="2"/>
      <c r="BL81" s="2"/>
      <c r="BM81" s="2"/>
      <c r="BN81" s="2"/>
      <c r="BO81" s="2"/>
    </row>
    <row r="82" spans="1:67" ht="12.75">
      <c r="A82" s="40" t="s">
        <v>227</v>
      </c>
      <c r="B82" s="428">
        <v>6</v>
      </c>
      <c r="C82" s="429">
        <v>0</v>
      </c>
      <c r="D82" s="340">
        <f t="shared" si="14"/>
        <v>6</v>
      </c>
      <c r="E82" s="40" t="s">
        <v>341</v>
      </c>
      <c r="F82" s="156">
        <v>5.5</v>
      </c>
      <c r="G82" s="232">
        <v>0</v>
      </c>
      <c r="H82" s="340">
        <f t="shared" si="15"/>
        <v>5.5</v>
      </c>
      <c r="I82" s="211"/>
      <c r="J82" s="40" t="s">
        <v>333</v>
      </c>
      <c r="K82" s="156">
        <v>6.5</v>
      </c>
      <c r="L82" s="232">
        <v>0</v>
      </c>
      <c r="M82" s="340">
        <f t="shared" si="16"/>
        <v>6.5</v>
      </c>
      <c r="N82" s="40" t="s">
        <v>225</v>
      </c>
      <c r="O82" s="428">
        <v>5.5</v>
      </c>
      <c r="P82" s="429">
        <v>0</v>
      </c>
      <c r="Q82" s="340">
        <f t="shared" si="17"/>
        <v>5.5</v>
      </c>
      <c r="BI82" s="2"/>
      <c r="BJ82" s="2"/>
      <c r="BK82" s="2"/>
      <c r="BL82" s="2"/>
      <c r="BM82" s="2"/>
      <c r="BN82" s="2"/>
      <c r="BO82" s="2"/>
    </row>
    <row r="83" spans="1:67" ht="12.75">
      <c r="A83" s="40" t="s">
        <v>225</v>
      </c>
      <c r="B83" s="428">
        <v>5.5</v>
      </c>
      <c r="C83" s="429">
        <v>0</v>
      </c>
      <c r="D83" s="340">
        <f t="shared" si="14"/>
        <v>5.5</v>
      </c>
      <c r="E83" s="40" t="s">
        <v>331</v>
      </c>
      <c r="F83" s="156">
        <v>5.5</v>
      </c>
      <c r="G83" s="232">
        <v>0</v>
      </c>
      <c r="H83" s="340">
        <f t="shared" si="15"/>
        <v>5.5</v>
      </c>
      <c r="I83" s="211"/>
      <c r="J83" s="40" t="s">
        <v>331</v>
      </c>
      <c r="K83" s="156">
        <v>5.5</v>
      </c>
      <c r="L83" s="232">
        <v>0</v>
      </c>
      <c r="M83" s="340">
        <f t="shared" si="16"/>
        <v>5.5</v>
      </c>
      <c r="N83" s="40" t="s">
        <v>218</v>
      </c>
      <c r="O83" s="428">
        <v>6.5</v>
      </c>
      <c r="P83" s="429">
        <v>0</v>
      </c>
      <c r="Q83" s="340">
        <f t="shared" si="17"/>
        <v>6.5</v>
      </c>
      <c r="BI83" s="2"/>
      <c r="BJ83" s="2"/>
      <c r="BK83" s="2"/>
      <c r="BL83" s="2"/>
      <c r="BM83" s="2"/>
      <c r="BN83" s="2"/>
      <c r="BO83" s="2"/>
    </row>
    <row r="84" spans="1:67" ht="12.75">
      <c r="A84" s="40" t="s">
        <v>218</v>
      </c>
      <c r="B84" s="428">
        <v>6.5</v>
      </c>
      <c r="C84" s="429">
        <v>0</v>
      </c>
      <c r="D84" s="340">
        <f t="shared" si="14"/>
        <v>6.5</v>
      </c>
      <c r="E84" s="40" t="s">
        <v>332</v>
      </c>
      <c r="F84" s="156">
        <v>6</v>
      </c>
      <c r="G84" s="232">
        <v>0</v>
      </c>
      <c r="H84" s="340">
        <f t="shared" si="15"/>
        <v>6</v>
      </c>
      <c r="I84" s="211"/>
      <c r="J84" s="40" t="s">
        <v>341</v>
      </c>
      <c r="K84" s="156">
        <v>6.5</v>
      </c>
      <c r="L84" s="232">
        <v>0</v>
      </c>
      <c r="M84" s="340">
        <f t="shared" si="16"/>
        <v>6.5</v>
      </c>
      <c r="N84" s="40" t="s">
        <v>227</v>
      </c>
      <c r="O84" s="428">
        <v>6.5</v>
      </c>
      <c r="P84" s="429">
        <v>0</v>
      </c>
      <c r="Q84" s="340">
        <f t="shared" si="17"/>
        <v>6.5</v>
      </c>
      <c r="BI84" s="2"/>
      <c r="BJ84" s="2"/>
      <c r="BK84" s="2"/>
      <c r="BL84" s="2"/>
      <c r="BM84" s="2"/>
      <c r="BN84" s="2"/>
      <c r="BO84" s="2"/>
    </row>
    <row r="85" spans="1:67" ht="12.75">
      <c r="A85" s="40" t="s">
        <v>219</v>
      </c>
      <c r="B85" s="428">
        <v>6</v>
      </c>
      <c r="C85" s="429">
        <v>-0.5</v>
      </c>
      <c r="D85" s="340">
        <f t="shared" si="14"/>
        <v>5.5</v>
      </c>
      <c r="E85" s="40" t="s">
        <v>333</v>
      </c>
      <c r="F85" s="156">
        <v>6.5</v>
      </c>
      <c r="G85" s="232">
        <v>-0.5</v>
      </c>
      <c r="H85" s="340">
        <f t="shared" si="15"/>
        <v>6</v>
      </c>
      <c r="I85" s="211"/>
      <c r="J85" s="316" t="s">
        <v>342</v>
      </c>
      <c r="K85" s="448">
        <v>6.5</v>
      </c>
      <c r="L85" s="449">
        <v>1</v>
      </c>
      <c r="M85" s="345">
        <f t="shared" si="16"/>
        <v>7.5</v>
      </c>
      <c r="N85" s="40" t="s">
        <v>226</v>
      </c>
      <c r="O85" s="428">
        <v>5</v>
      </c>
      <c r="P85" s="429">
        <v>0</v>
      </c>
      <c r="Q85" s="340">
        <f t="shared" si="17"/>
        <v>5</v>
      </c>
      <c r="BI85" s="2"/>
      <c r="BJ85" s="2"/>
      <c r="BK85" s="2"/>
      <c r="BL85" s="2"/>
      <c r="BM85" s="2"/>
      <c r="BN85" s="2"/>
      <c r="BO85" s="2"/>
    </row>
    <row r="86" spans="1:67" ht="12.75">
      <c r="A86" s="40" t="s">
        <v>220</v>
      </c>
      <c r="B86" s="428">
        <v>5.5</v>
      </c>
      <c r="C86" s="429">
        <v>0</v>
      </c>
      <c r="D86" s="340">
        <f t="shared" si="14"/>
        <v>5.5</v>
      </c>
      <c r="E86" s="316" t="s">
        <v>342</v>
      </c>
      <c r="F86" s="448">
        <v>6.5</v>
      </c>
      <c r="G86" s="449">
        <v>-0.5</v>
      </c>
      <c r="H86" s="345">
        <f t="shared" si="15"/>
        <v>6</v>
      </c>
      <c r="I86" s="211"/>
      <c r="J86" s="316" t="s">
        <v>343</v>
      </c>
      <c r="K86" s="448">
        <v>6.5</v>
      </c>
      <c r="L86" s="449">
        <v>0</v>
      </c>
      <c r="M86" s="345">
        <f t="shared" si="16"/>
        <v>6.5</v>
      </c>
      <c r="N86" s="40" t="s">
        <v>385</v>
      </c>
      <c r="O86" s="428">
        <v>5.5</v>
      </c>
      <c r="P86" s="429">
        <v>0</v>
      </c>
      <c r="Q86" s="340">
        <f t="shared" si="17"/>
        <v>5.5</v>
      </c>
      <c r="BI86" s="2"/>
      <c r="BJ86" s="2"/>
      <c r="BK86" s="2"/>
      <c r="BL86" s="2"/>
      <c r="BM86" s="2"/>
      <c r="BN86" s="2"/>
      <c r="BO86" s="2"/>
    </row>
    <row r="87" spans="1:67" ht="12.75">
      <c r="A87" s="40" t="s">
        <v>221</v>
      </c>
      <c r="B87" s="428">
        <v>5</v>
      </c>
      <c r="C87" s="429">
        <v>0</v>
      </c>
      <c r="D87" s="340">
        <f t="shared" si="14"/>
        <v>5</v>
      </c>
      <c r="E87" s="40" t="s">
        <v>340</v>
      </c>
      <c r="F87" s="156">
        <v>7</v>
      </c>
      <c r="G87" s="232">
        <v>1</v>
      </c>
      <c r="H87" s="340">
        <f t="shared" si="15"/>
        <v>8</v>
      </c>
      <c r="I87" s="211"/>
      <c r="J87" s="40" t="s">
        <v>334</v>
      </c>
      <c r="K87" s="156">
        <v>5.5</v>
      </c>
      <c r="L87" s="232">
        <v>0</v>
      </c>
      <c r="M87" s="340">
        <f t="shared" si="16"/>
        <v>5.5</v>
      </c>
      <c r="N87" s="40" t="s">
        <v>221</v>
      </c>
      <c r="O87" s="428">
        <v>5.5</v>
      </c>
      <c r="P87" s="429">
        <v>-0.5</v>
      </c>
      <c r="Q87" s="340">
        <f t="shared" si="17"/>
        <v>5</v>
      </c>
      <c r="BI87" s="2"/>
      <c r="BJ87" s="2"/>
      <c r="BK87" s="2"/>
      <c r="BL87" s="2"/>
      <c r="BM87" s="2"/>
      <c r="BN87" s="2"/>
      <c r="BO87" s="2"/>
    </row>
    <row r="88" spans="1:67" ht="13.5" thickBot="1">
      <c r="A88" s="44" t="s">
        <v>222</v>
      </c>
      <c r="B88" s="430">
        <v>5</v>
      </c>
      <c r="C88" s="431">
        <v>-0.5</v>
      </c>
      <c r="D88" s="341">
        <f t="shared" si="14"/>
        <v>4.5</v>
      </c>
      <c r="E88" s="44" t="s">
        <v>334</v>
      </c>
      <c r="F88" s="161">
        <v>6</v>
      </c>
      <c r="G88" s="233">
        <v>0</v>
      </c>
      <c r="H88" s="341">
        <f t="shared" si="15"/>
        <v>6</v>
      </c>
      <c r="I88" s="212"/>
      <c r="J88" s="44" t="s">
        <v>340</v>
      </c>
      <c r="K88" s="161">
        <v>6</v>
      </c>
      <c r="L88" s="233">
        <v>0</v>
      </c>
      <c r="M88" s="341">
        <f t="shared" si="16"/>
        <v>6</v>
      </c>
      <c r="N88" s="44" t="s">
        <v>222</v>
      </c>
      <c r="O88" s="430">
        <v>5.5</v>
      </c>
      <c r="P88" s="431">
        <v>-0.5</v>
      </c>
      <c r="Q88" s="341">
        <f t="shared" si="17"/>
        <v>5</v>
      </c>
      <c r="BI88" s="2"/>
      <c r="BJ88" s="2"/>
      <c r="BK88" s="2"/>
      <c r="BL88" s="2"/>
      <c r="BM88" s="2"/>
      <c r="BN88" s="2"/>
      <c r="BO88" s="2"/>
    </row>
    <row r="89" spans="1:67" ht="13.5" thickBot="1">
      <c r="A89" s="47"/>
      <c r="B89" s="432"/>
      <c r="C89" s="234"/>
      <c r="D89" s="163"/>
      <c r="E89" s="47"/>
      <c r="F89" s="432"/>
      <c r="G89" s="234"/>
      <c r="H89" s="163"/>
      <c r="I89" s="211"/>
      <c r="J89" s="47"/>
      <c r="K89" s="432"/>
      <c r="L89" s="234"/>
      <c r="M89" s="163"/>
      <c r="N89" s="47"/>
      <c r="O89" s="432"/>
      <c r="P89" s="234"/>
      <c r="Q89" s="163"/>
      <c r="BI89" s="2"/>
      <c r="BJ89" s="2"/>
      <c r="BK89" s="2"/>
      <c r="BL89" s="2"/>
      <c r="BM89" s="2"/>
      <c r="BN89" s="2"/>
      <c r="BO89" s="2"/>
    </row>
    <row r="90" spans="1:67" ht="12.75">
      <c r="A90" s="51" t="s">
        <v>386</v>
      </c>
      <c r="B90" s="433" t="s">
        <v>353</v>
      </c>
      <c r="C90" s="434" t="s">
        <v>353</v>
      </c>
      <c r="D90" s="342" t="s">
        <v>353</v>
      </c>
      <c r="E90" s="51" t="s">
        <v>337</v>
      </c>
      <c r="F90" s="167" t="s">
        <v>353</v>
      </c>
      <c r="G90" s="235" t="s">
        <v>353</v>
      </c>
      <c r="H90" s="342" t="s">
        <v>353</v>
      </c>
      <c r="I90" s="226"/>
      <c r="J90" s="51" t="s">
        <v>337</v>
      </c>
      <c r="K90" s="167" t="s">
        <v>353</v>
      </c>
      <c r="L90" s="235" t="s">
        <v>353</v>
      </c>
      <c r="M90" s="342" t="s">
        <v>353</v>
      </c>
      <c r="N90" s="51" t="s">
        <v>386</v>
      </c>
      <c r="O90" s="433" t="s">
        <v>353</v>
      </c>
      <c r="P90" s="434" t="s">
        <v>353</v>
      </c>
      <c r="Q90" s="342" t="s">
        <v>353</v>
      </c>
      <c r="BI90" s="2"/>
      <c r="BJ90" s="2"/>
      <c r="BK90" s="2"/>
      <c r="BL90" s="2"/>
      <c r="BM90" s="2"/>
      <c r="BN90" s="2"/>
      <c r="BO90" s="2"/>
    </row>
    <row r="91" spans="1:67" ht="12.75">
      <c r="A91" s="54" t="s">
        <v>385</v>
      </c>
      <c r="B91" s="435">
        <v>7</v>
      </c>
      <c r="C91" s="436">
        <v>3</v>
      </c>
      <c r="D91" s="163">
        <f aca="true" t="shared" si="18" ref="D91:D102">B91+C91</f>
        <v>10</v>
      </c>
      <c r="E91" s="308" t="s">
        <v>338</v>
      </c>
      <c r="F91" s="446" t="s">
        <v>353</v>
      </c>
      <c r="G91" s="447" t="s">
        <v>353</v>
      </c>
      <c r="H91" s="346" t="s">
        <v>353</v>
      </c>
      <c r="I91" s="226"/>
      <c r="J91" s="54" t="s">
        <v>335</v>
      </c>
      <c r="K91" s="169" t="s">
        <v>353</v>
      </c>
      <c r="L91" s="164" t="s">
        <v>353</v>
      </c>
      <c r="M91" s="163" t="s">
        <v>353</v>
      </c>
      <c r="N91" s="54" t="s">
        <v>220</v>
      </c>
      <c r="O91" s="435">
        <v>6</v>
      </c>
      <c r="P91" s="436">
        <v>0</v>
      </c>
      <c r="Q91" s="163">
        <f aca="true" t="shared" si="19" ref="Q91:Q102">O91+P91</f>
        <v>6</v>
      </c>
      <c r="BI91" s="2"/>
      <c r="BJ91" s="2"/>
      <c r="BK91" s="2"/>
      <c r="BL91" s="2"/>
      <c r="BM91" s="2"/>
      <c r="BN91" s="2"/>
      <c r="BO91" s="2"/>
    </row>
    <row r="92" spans="1:67" ht="12.75">
      <c r="A92" s="54" t="s">
        <v>387</v>
      </c>
      <c r="B92" s="435">
        <v>5.5</v>
      </c>
      <c r="C92" s="436">
        <v>-0.5</v>
      </c>
      <c r="D92" s="163">
        <f t="shared" si="18"/>
        <v>5</v>
      </c>
      <c r="E92" s="54" t="s">
        <v>335</v>
      </c>
      <c r="F92" s="169" t="s">
        <v>353</v>
      </c>
      <c r="G92" s="164" t="s">
        <v>353</v>
      </c>
      <c r="H92" s="163" t="s">
        <v>353</v>
      </c>
      <c r="I92" s="226"/>
      <c r="J92" s="54" t="s">
        <v>498</v>
      </c>
      <c r="K92" s="169" t="s">
        <v>353</v>
      </c>
      <c r="L92" s="164" t="s">
        <v>353</v>
      </c>
      <c r="M92" s="163" t="s">
        <v>353</v>
      </c>
      <c r="N92" s="54" t="s">
        <v>224</v>
      </c>
      <c r="O92" s="435" t="s">
        <v>354</v>
      </c>
      <c r="P92" s="436" t="s">
        <v>354</v>
      </c>
      <c r="Q92" s="163" t="s">
        <v>354</v>
      </c>
      <c r="BI92" s="2"/>
      <c r="BJ92" s="2"/>
      <c r="BK92" s="2"/>
      <c r="BL92" s="2"/>
      <c r="BM92" s="2"/>
      <c r="BN92" s="2"/>
      <c r="BO92" s="2"/>
    </row>
    <row r="93" spans="1:67" ht="12.75">
      <c r="A93" s="54" t="s">
        <v>226</v>
      </c>
      <c r="B93" s="435">
        <v>5.5</v>
      </c>
      <c r="C93" s="436">
        <v>0</v>
      </c>
      <c r="D93" s="163">
        <f t="shared" si="18"/>
        <v>5.5</v>
      </c>
      <c r="E93" s="54" t="s">
        <v>498</v>
      </c>
      <c r="F93" s="169" t="s">
        <v>353</v>
      </c>
      <c r="G93" s="164" t="s">
        <v>353</v>
      </c>
      <c r="H93" s="163" t="s">
        <v>353</v>
      </c>
      <c r="I93" s="226"/>
      <c r="J93" s="308" t="s">
        <v>330</v>
      </c>
      <c r="K93" s="446" t="s">
        <v>353</v>
      </c>
      <c r="L93" s="447" t="s">
        <v>353</v>
      </c>
      <c r="M93" s="346" t="s">
        <v>353</v>
      </c>
      <c r="N93" s="54" t="s">
        <v>503</v>
      </c>
      <c r="O93" s="435" t="s">
        <v>353</v>
      </c>
      <c r="P93" s="436" t="s">
        <v>353</v>
      </c>
      <c r="Q93" s="163" t="s">
        <v>353</v>
      </c>
      <c r="BI93" s="2"/>
      <c r="BJ93" s="2"/>
      <c r="BK93" s="2"/>
      <c r="BL93" s="2"/>
      <c r="BM93" s="2"/>
      <c r="BN93" s="2"/>
      <c r="BO93" s="2"/>
    </row>
    <row r="94" spans="1:67" ht="12.75">
      <c r="A94" s="54" t="s">
        <v>472</v>
      </c>
      <c r="B94" s="435">
        <v>5.5</v>
      </c>
      <c r="C94" s="436">
        <v>-0.5</v>
      </c>
      <c r="D94" s="163">
        <f t="shared" si="18"/>
        <v>5</v>
      </c>
      <c r="E94" s="54" t="s">
        <v>330</v>
      </c>
      <c r="F94" s="169" t="s">
        <v>353</v>
      </c>
      <c r="G94" s="164" t="s">
        <v>353</v>
      </c>
      <c r="H94" s="163" t="s">
        <v>353</v>
      </c>
      <c r="I94" s="226"/>
      <c r="J94" s="54" t="s">
        <v>459</v>
      </c>
      <c r="K94" s="169" t="s">
        <v>354</v>
      </c>
      <c r="L94" s="164" t="s">
        <v>354</v>
      </c>
      <c r="M94" s="163" t="s">
        <v>354</v>
      </c>
      <c r="N94" s="54" t="s">
        <v>216</v>
      </c>
      <c r="O94" s="435">
        <v>5.5</v>
      </c>
      <c r="P94" s="436">
        <v>0</v>
      </c>
      <c r="Q94" s="163">
        <f t="shared" si="19"/>
        <v>5.5</v>
      </c>
      <c r="BI94" s="2"/>
      <c r="BJ94" s="2"/>
      <c r="BK94" s="2"/>
      <c r="BL94" s="2"/>
      <c r="BM94" s="2"/>
      <c r="BN94" s="2"/>
      <c r="BO94" s="2"/>
    </row>
    <row r="95" spans="1:67" ht="12.75">
      <c r="A95" s="54" t="s">
        <v>216</v>
      </c>
      <c r="B95" s="435">
        <v>5.5</v>
      </c>
      <c r="C95" s="436">
        <v>0</v>
      </c>
      <c r="D95" s="163">
        <f t="shared" si="18"/>
        <v>5.5</v>
      </c>
      <c r="E95" s="308" t="s">
        <v>336</v>
      </c>
      <c r="F95" s="446" t="s">
        <v>353</v>
      </c>
      <c r="G95" s="447" t="s">
        <v>353</v>
      </c>
      <c r="H95" s="346" t="s">
        <v>353</v>
      </c>
      <c r="I95" s="226"/>
      <c r="J95" s="54" t="s">
        <v>336</v>
      </c>
      <c r="K95" s="169" t="s">
        <v>354</v>
      </c>
      <c r="L95" s="164" t="s">
        <v>354</v>
      </c>
      <c r="M95" s="163" t="s">
        <v>354</v>
      </c>
      <c r="N95" s="54" t="s">
        <v>229</v>
      </c>
      <c r="O95" s="435">
        <v>5.5</v>
      </c>
      <c r="P95" s="436">
        <v>0</v>
      </c>
      <c r="Q95" s="163">
        <f t="shared" si="19"/>
        <v>5.5</v>
      </c>
      <c r="BI95" s="2"/>
      <c r="BJ95" s="2"/>
      <c r="BK95" s="2"/>
      <c r="BL95" s="2"/>
      <c r="BM95" s="2"/>
      <c r="BN95" s="2"/>
      <c r="BO95" s="2"/>
    </row>
    <row r="96" spans="1:67" ht="12.75">
      <c r="A96" s="54" t="s">
        <v>529</v>
      </c>
      <c r="B96" s="435">
        <v>6.5</v>
      </c>
      <c r="C96" s="436">
        <v>0</v>
      </c>
      <c r="D96" s="163">
        <f t="shared" si="18"/>
        <v>6.5</v>
      </c>
      <c r="E96" s="54" t="s">
        <v>459</v>
      </c>
      <c r="F96" s="169" t="s">
        <v>353</v>
      </c>
      <c r="G96" s="164" t="s">
        <v>353</v>
      </c>
      <c r="H96" s="163" t="s">
        <v>353</v>
      </c>
      <c r="I96" s="226"/>
      <c r="J96" s="54" t="s">
        <v>328</v>
      </c>
      <c r="K96" s="169" t="s">
        <v>353</v>
      </c>
      <c r="L96" s="164" t="s">
        <v>353</v>
      </c>
      <c r="M96" s="163" t="s">
        <v>353</v>
      </c>
      <c r="N96" s="54" t="s">
        <v>389</v>
      </c>
      <c r="O96" s="435">
        <v>6</v>
      </c>
      <c r="P96" s="436">
        <v>-0.5</v>
      </c>
      <c r="Q96" s="163">
        <f t="shared" si="19"/>
        <v>5.5</v>
      </c>
      <c r="BI96" s="2"/>
      <c r="BJ96" s="2"/>
      <c r="BK96" s="2"/>
      <c r="BL96" s="2"/>
      <c r="BM96" s="2"/>
      <c r="BN96" s="2"/>
      <c r="BO96" s="2"/>
    </row>
    <row r="97" spans="1:67" ht="12.75">
      <c r="A97" s="54" t="s">
        <v>229</v>
      </c>
      <c r="B97" s="435" t="s">
        <v>353</v>
      </c>
      <c r="C97" s="436" t="s">
        <v>353</v>
      </c>
      <c r="D97" s="163" t="s">
        <v>353</v>
      </c>
      <c r="E97" s="308" t="s">
        <v>344</v>
      </c>
      <c r="F97" s="446" t="s">
        <v>354</v>
      </c>
      <c r="G97" s="447" t="s">
        <v>354</v>
      </c>
      <c r="H97" s="346" t="s">
        <v>354</v>
      </c>
      <c r="I97" s="226"/>
      <c r="J97" s="54" t="s">
        <v>327</v>
      </c>
      <c r="K97" s="169" t="s">
        <v>353</v>
      </c>
      <c r="L97" s="164" t="s">
        <v>353</v>
      </c>
      <c r="M97" s="163" t="s">
        <v>353</v>
      </c>
      <c r="N97" s="54" t="s">
        <v>388</v>
      </c>
      <c r="O97" s="435">
        <v>6</v>
      </c>
      <c r="P97" s="436">
        <v>0</v>
      </c>
      <c r="Q97" s="163">
        <f t="shared" si="19"/>
        <v>6</v>
      </c>
      <c r="BI97" s="2"/>
      <c r="BJ97" s="2"/>
      <c r="BK97" s="2"/>
      <c r="BL97" s="2"/>
      <c r="BM97" s="2"/>
      <c r="BN97" s="2"/>
      <c r="BO97" s="2"/>
    </row>
    <row r="98" spans="1:67" ht="12.75">
      <c r="A98" s="54" t="s">
        <v>228</v>
      </c>
      <c r="B98" s="435">
        <v>5.5</v>
      </c>
      <c r="C98" s="436">
        <v>0</v>
      </c>
      <c r="D98" s="163">
        <f t="shared" si="18"/>
        <v>5.5</v>
      </c>
      <c r="E98" s="54" t="s">
        <v>328</v>
      </c>
      <c r="F98" s="169" t="s">
        <v>353</v>
      </c>
      <c r="G98" s="164" t="s">
        <v>353</v>
      </c>
      <c r="H98" s="163" t="s">
        <v>353</v>
      </c>
      <c r="I98" s="226"/>
      <c r="J98" s="54" t="s">
        <v>474</v>
      </c>
      <c r="K98" s="169" t="s">
        <v>353</v>
      </c>
      <c r="L98" s="164" t="s">
        <v>353</v>
      </c>
      <c r="M98" s="163" t="s">
        <v>353</v>
      </c>
      <c r="N98" s="54" t="s">
        <v>228</v>
      </c>
      <c r="O98" s="435">
        <v>6</v>
      </c>
      <c r="P98" s="436">
        <v>0</v>
      </c>
      <c r="Q98" s="163">
        <f t="shared" si="19"/>
        <v>6</v>
      </c>
      <c r="BI98" s="2"/>
      <c r="BJ98" s="2"/>
      <c r="BK98" s="2"/>
      <c r="BL98" s="2"/>
      <c r="BM98" s="2"/>
      <c r="BN98" s="2"/>
      <c r="BO98" s="2"/>
    </row>
    <row r="99" spans="1:67" ht="12.75">
      <c r="A99" s="54" t="s">
        <v>231</v>
      </c>
      <c r="B99" s="435">
        <v>5.5</v>
      </c>
      <c r="C99" s="436">
        <v>0</v>
      </c>
      <c r="D99" s="163">
        <f t="shared" si="18"/>
        <v>5.5</v>
      </c>
      <c r="E99" s="308" t="s">
        <v>371</v>
      </c>
      <c r="F99" s="446" t="s">
        <v>353</v>
      </c>
      <c r="G99" s="447" t="s">
        <v>353</v>
      </c>
      <c r="H99" s="346" t="s">
        <v>353</v>
      </c>
      <c r="I99" s="226"/>
      <c r="J99" s="54" t="s">
        <v>346</v>
      </c>
      <c r="K99" s="169" t="s">
        <v>353</v>
      </c>
      <c r="L99" s="164" t="s">
        <v>353</v>
      </c>
      <c r="M99" s="163" t="s">
        <v>353</v>
      </c>
      <c r="N99" s="54" t="s">
        <v>444</v>
      </c>
      <c r="O99" s="435">
        <v>4.5</v>
      </c>
      <c r="P99" s="436">
        <v>0</v>
      </c>
      <c r="Q99" s="163">
        <f t="shared" si="19"/>
        <v>4.5</v>
      </c>
      <c r="BI99" s="2"/>
      <c r="BJ99" s="2"/>
      <c r="BK99" s="2"/>
      <c r="BL99" s="2"/>
      <c r="BM99" s="2"/>
      <c r="BN99" s="2"/>
      <c r="BO99" s="2"/>
    </row>
    <row r="100" spans="1:67" ht="12.75">
      <c r="A100" s="54" t="s">
        <v>444</v>
      </c>
      <c r="B100" s="435">
        <v>6</v>
      </c>
      <c r="C100" s="436">
        <v>-0.5</v>
      </c>
      <c r="D100" s="163">
        <f t="shared" si="18"/>
        <v>5.5</v>
      </c>
      <c r="E100" s="54" t="s">
        <v>303</v>
      </c>
      <c r="F100" s="169" t="s">
        <v>353</v>
      </c>
      <c r="G100" s="164" t="s">
        <v>353</v>
      </c>
      <c r="H100" s="163" t="s">
        <v>353</v>
      </c>
      <c r="I100" s="226"/>
      <c r="J100" s="54" t="s">
        <v>303</v>
      </c>
      <c r="K100" s="169" t="s">
        <v>353</v>
      </c>
      <c r="L100" s="164" t="s">
        <v>353</v>
      </c>
      <c r="M100" s="163" t="s">
        <v>353</v>
      </c>
      <c r="N100" s="54" t="s">
        <v>234</v>
      </c>
      <c r="O100" s="435">
        <v>6.5</v>
      </c>
      <c r="P100" s="436">
        <v>0</v>
      </c>
      <c r="Q100" s="163">
        <f t="shared" si="19"/>
        <v>6.5</v>
      </c>
      <c r="BI100" s="2"/>
      <c r="BJ100" s="2"/>
      <c r="BK100" s="2"/>
      <c r="BL100" s="2"/>
      <c r="BM100" s="2"/>
      <c r="BN100" s="2"/>
      <c r="BO100" s="2"/>
    </row>
    <row r="101" spans="1:67" ht="13.5" thickBot="1">
      <c r="A101" s="47" t="s">
        <v>234</v>
      </c>
      <c r="B101" s="437">
        <v>6.5</v>
      </c>
      <c r="C101" s="438">
        <v>0</v>
      </c>
      <c r="D101" s="163">
        <f t="shared" si="18"/>
        <v>6.5</v>
      </c>
      <c r="E101" s="47" t="s">
        <v>303</v>
      </c>
      <c r="F101" s="440" t="s">
        <v>353</v>
      </c>
      <c r="G101" s="236" t="s">
        <v>353</v>
      </c>
      <c r="H101" s="163" t="s">
        <v>353</v>
      </c>
      <c r="I101" s="226"/>
      <c r="J101" s="47" t="s">
        <v>303</v>
      </c>
      <c r="K101" s="440" t="s">
        <v>353</v>
      </c>
      <c r="L101" s="236" t="s">
        <v>353</v>
      </c>
      <c r="M101" s="163" t="s">
        <v>353</v>
      </c>
      <c r="N101" s="47" t="s">
        <v>451</v>
      </c>
      <c r="O101" s="437">
        <v>6</v>
      </c>
      <c r="P101" s="438">
        <v>0</v>
      </c>
      <c r="Q101" s="163">
        <f t="shared" si="19"/>
        <v>6</v>
      </c>
      <c r="BI101" s="2"/>
      <c r="BJ101" s="2"/>
      <c r="BK101" s="2"/>
      <c r="BL101" s="2"/>
      <c r="BM101" s="2"/>
      <c r="BN101" s="2"/>
      <c r="BO101" s="2"/>
    </row>
    <row r="102" spans="1:67" ht="13.5" thickBot="1">
      <c r="A102" s="44" t="s">
        <v>511</v>
      </c>
      <c r="B102" s="430">
        <v>0</v>
      </c>
      <c r="C102" s="439">
        <v>0</v>
      </c>
      <c r="D102" s="172">
        <f t="shared" si="18"/>
        <v>0</v>
      </c>
      <c r="E102" s="44" t="s">
        <v>485</v>
      </c>
      <c r="F102" s="161">
        <v>0</v>
      </c>
      <c r="G102" s="237">
        <v>0</v>
      </c>
      <c r="H102" s="172">
        <f>F102+G102</f>
        <v>0</v>
      </c>
      <c r="I102" s="226"/>
      <c r="J102" s="44" t="s">
        <v>485</v>
      </c>
      <c r="K102" s="161">
        <v>-0.5</v>
      </c>
      <c r="L102" s="237">
        <v>0</v>
      </c>
      <c r="M102" s="172">
        <f>K102+L102</f>
        <v>-0.5</v>
      </c>
      <c r="N102" s="44" t="s">
        <v>511</v>
      </c>
      <c r="O102" s="430">
        <v>-1.5</v>
      </c>
      <c r="P102" s="439">
        <v>0</v>
      </c>
      <c r="Q102" s="172">
        <f t="shared" si="19"/>
        <v>-1.5</v>
      </c>
      <c r="BI102" s="2"/>
      <c r="BJ102" s="2"/>
      <c r="BK102" s="2"/>
      <c r="BL102" s="2"/>
      <c r="BM102" s="2"/>
      <c r="BN102" s="2"/>
      <c r="BO102" s="2"/>
    </row>
    <row r="103" spans="1:60" ht="12.75" customHeight="1" thickBot="1">
      <c r="A103" s="443" t="s">
        <v>84</v>
      </c>
      <c r="B103" s="444">
        <f>19.5/3</f>
        <v>6.5</v>
      </c>
      <c r="C103" s="445">
        <v>1</v>
      </c>
      <c r="D103" s="172">
        <f>C103</f>
        <v>1</v>
      </c>
      <c r="E103" s="443" t="s">
        <v>84</v>
      </c>
      <c r="F103" s="444">
        <f>18.5/3</f>
        <v>6.166666666666667</v>
      </c>
      <c r="G103" s="445">
        <v>0</v>
      </c>
      <c r="H103" s="172">
        <f>G103</f>
        <v>0</v>
      </c>
      <c r="I103" s="35"/>
      <c r="J103" s="443" t="s">
        <v>84</v>
      </c>
      <c r="K103" s="444">
        <f>16.5/3</f>
        <v>5.5</v>
      </c>
      <c r="L103" s="445">
        <v>0</v>
      </c>
      <c r="M103" s="172">
        <f>L103</f>
        <v>0</v>
      </c>
      <c r="N103" s="443" t="s">
        <v>84</v>
      </c>
      <c r="O103" s="444">
        <f>19/3</f>
        <v>6.333333333333333</v>
      </c>
      <c r="P103" s="445">
        <v>0.5</v>
      </c>
      <c r="Q103" s="172">
        <f>P103</f>
        <v>0.5</v>
      </c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spans="1:67" ht="12.75">
      <c r="A104" s="174"/>
      <c r="B104" s="175"/>
      <c r="C104" s="175"/>
      <c r="D104" s="176"/>
      <c r="E104" s="175"/>
      <c r="F104" s="175"/>
      <c r="G104" s="175"/>
      <c r="H104" s="177"/>
      <c r="I104" s="211"/>
      <c r="J104" s="174"/>
      <c r="K104" s="175"/>
      <c r="L104" s="175"/>
      <c r="M104" s="176"/>
      <c r="N104" s="175"/>
      <c r="O104" s="175"/>
      <c r="P104" s="175"/>
      <c r="Q104" s="177"/>
      <c r="BI104" s="2"/>
      <c r="BJ104" s="2"/>
      <c r="BK104" s="2"/>
      <c r="BL104" s="2"/>
      <c r="BM104" s="2"/>
      <c r="BN104" s="2"/>
      <c r="BO104" s="2"/>
    </row>
    <row r="105" spans="1:67" ht="13.5" customHeight="1">
      <c r="A105" s="214"/>
      <c r="B105" s="549">
        <f>B78+B79+B80+B81+B82+B83+B84+B85+B86+B87+B88+B102</f>
        <v>65.5</v>
      </c>
      <c r="C105" s="549">
        <f>C77+C78+C79+C80+C81+C82+C83+C84+C85+C86+C87+C88+C102+C103</f>
        <v>1.5</v>
      </c>
      <c r="D105" s="548">
        <f>B105+C105</f>
        <v>67</v>
      </c>
      <c r="E105" s="215"/>
      <c r="F105" s="596">
        <f>F78+F79+F80+F81+F82+F83+F84+F85+F86+F87+F88+F102</f>
        <v>67.5</v>
      </c>
      <c r="G105" s="596">
        <f>G77+G78+G79+G80+G81+G82+G83+G84+G85+G86+G87+G88+G102+G103</f>
        <v>5</v>
      </c>
      <c r="H105" s="595">
        <f>F105+G105</f>
        <v>72.5</v>
      </c>
      <c r="I105" s="227"/>
      <c r="J105" s="214"/>
      <c r="K105" s="594">
        <f>K78+K79+K80+K81+K82+K83+K84+K85+K86+K87+K88+K102</f>
        <v>66</v>
      </c>
      <c r="L105" s="594">
        <f>L77+L78+L79+L80+L81+L82+L83+L84+L85+L86+L87+L88+L102+L103</f>
        <v>2</v>
      </c>
      <c r="M105" s="593">
        <f>K105+L105</f>
        <v>68</v>
      </c>
      <c r="N105" s="215"/>
      <c r="O105" s="554">
        <f>O78+O79+O80+O81+O82+O83+O84+O85+O86+O87+O88+O102</f>
        <v>63.5</v>
      </c>
      <c r="P105" s="554">
        <f>P77+P78+P79+P80+P81+P82+P83+P84+P85+P86+P87+P88+P102+P103</f>
        <v>-3.5</v>
      </c>
      <c r="Q105" s="555">
        <f>O105+P105</f>
        <v>60</v>
      </c>
      <c r="BI105" s="2"/>
      <c r="BJ105" s="2"/>
      <c r="BK105" s="2"/>
      <c r="BL105" s="2"/>
      <c r="BM105" s="2"/>
      <c r="BN105" s="2"/>
      <c r="BO105" s="2"/>
    </row>
    <row r="106" spans="1:67" ht="13.5" thickBot="1">
      <c r="A106" s="216"/>
      <c r="B106" s="217"/>
      <c r="C106" s="217"/>
      <c r="D106" s="220"/>
      <c r="E106" s="217"/>
      <c r="F106" s="217"/>
      <c r="G106" s="217"/>
      <c r="H106" s="220"/>
      <c r="I106" s="228"/>
      <c r="J106" s="216"/>
      <c r="K106" s="217"/>
      <c r="L106" s="217"/>
      <c r="M106" s="220"/>
      <c r="N106" s="217"/>
      <c r="O106" s="217"/>
      <c r="P106" s="217"/>
      <c r="Q106" s="218"/>
      <c r="BI106" s="2"/>
      <c r="BJ106" s="2"/>
      <c r="BK106" s="2"/>
      <c r="BL106" s="2"/>
      <c r="BM106" s="2"/>
      <c r="BN106" s="2"/>
      <c r="BO106" s="2"/>
    </row>
    <row r="107" spans="1:67" s="149" customFormat="1" ht="18.75" thickBot="1">
      <c r="A107" s="550"/>
      <c r="B107" s="551"/>
      <c r="C107" s="552"/>
      <c r="D107" s="553">
        <v>1</v>
      </c>
      <c r="E107" s="591"/>
      <c r="F107" s="590"/>
      <c r="G107" s="591"/>
      <c r="H107" s="597">
        <v>2</v>
      </c>
      <c r="I107" s="191"/>
      <c r="J107" s="589"/>
      <c r="K107" s="590"/>
      <c r="L107" s="591"/>
      <c r="M107" s="592">
        <v>1</v>
      </c>
      <c r="N107" s="556"/>
      <c r="O107" s="557"/>
      <c r="P107" s="556"/>
      <c r="Q107" s="553">
        <v>0</v>
      </c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</row>
    <row r="108" spans="1:67" ht="15" thickBot="1">
      <c r="A108" s="836"/>
      <c r="B108" s="836"/>
      <c r="C108" s="836"/>
      <c r="D108" s="836"/>
      <c r="E108" s="836"/>
      <c r="F108" s="836"/>
      <c r="G108" s="836"/>
      <c r="H108" s="836"/>
      <c r="I108" s="229"/>
      <c r="J108" s="800" t="s">
        <v>32</v>
      </c>
      <c r="K108" s="800"/>
      <c r="L108" s="800"/>
      <c r="M108" s="702"/>
      <c r="N108" s="799" t="s">
        <v>33</v>
      </c>
      <c r="O108" s="800"/>
      <c r="P108" s="800"/>
      <c r="Q108" s="801"/>
      <c r="BI108" s="2"/>
      <c r="BJ108" s="2"/>
      <c r="BK108" s="2"/>
      <c r="BL108" s="2"/>
      <c r="BM108" s="2"/>
      <c r="BN108" s="2"/>
      <c r="BO108" s="2"/>
    </row>
    <row r="109" spans="1:67" ht="15" thickBot="1">
      <c r="A109" s="143"/>
      <c r="B109" s="2"/>
      <c r="C109" s="2"/>
      <c r="D109" s="2"/>
      <c r="E109" s="836"/>
      <c r="F109" s="836"/>
      <c r="G109" s="836"/>
      <c r="H109" s="836"/>
      <c r="I109" s="253"/>
      <c r="J109" s="838" t="s">
        <v>116</v>
      </c>
      <c r="K109" s="839"/>
      <c r="L109" s="839"/>
      <c r="M109" s="839"/>
      <c r="N109" s="833" t="s">
        <v>114</v>
      </c>
      <c r="O109" s="834"/>
      <c r="P109" s="834"/>
      <c r="Q109" s="835"/>
      <c r="BI109" s="2"/>
      <c r="BJ109" s="2"/>
      <c r="BK109" s="2"/>
      <c r="BL109" s="2"/>
      <c r="BM109" s="2"/>
      <c r="BN109" s="2"/>
      <c r="BO109" s="2"/>
    </row>
    <row r="110" s="2" customFormat="1" ht="12.75">
      <c r="I110" s="143"/>
    </row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</sheetData>
  <sheetProtection/>
  <mergeCells count="43">
    <mergeCell ref="A1:Q1"/>
    <mergeCell ref="N40:Q40"/>
    <mergeCell ref="E3:H3"/>
    <mergeCell ref="J3:M3"/>
    <mergeCell ref="N3:Q3"/>
    <mergeCell ref="A35:D35"/>
    <mergeCell ref="E35:H35"/>
    <mergeCell ref="J35:M35"/>
    <mergeCell ref="N35:Q35"/>
    <mergeCell ref="A36:D36"/>
    <mergeCell ref="A2:H2"/>
    <mergeCell ref="J2:Q2"/>
    <mergeCell ref="A39:H39"/>
    <mergeCell ref="A75:H75"/>
    <mergeCell ref="A40:D40"/>
    <mergeCell ref="E40:H40"/>
    <mergeCell ref="J40:M40"/>
    <mergeCell ref="A3:D3"/>
    <mergeCell ref="J39:Q39"/>
    <mergeCell ref="A72:D72"/>
    <mergeCell ref="J36:M36"/>
    <mergeCell ref="N36:Q36"/>
    <mergeCell ref="A38:Q38"/>
    <mergeCell ref="J72:M72"/>
    <mergeCell ref="N72:Q72"/>
    <mergeCell ref="E72:H72"/>
    <mergeCell ref="E36:H36"/>
    <mergeCell ref="A73:D73"/>
    <mergeCell ref="E73:H73"/>
    <mergeCell ref="J108:M108"/>
    <mergeCell ref="N108:Q108"/>
    <mergeCell ref="J75:Q75"/>
    <mergeCell ref="J76:M76"/>
    <mergeCell ref="J73:M73"/>
    <mergeCell ref="N73:Q73"/>
    <mergeCell ref="A76:D76"/>
    <mergeCell ref="E76:H76"/>
    <mergeCell ref="N109:Q109"/>
    <mergeCell ref="E109:H109"/>
    <mergeCell ref="N76:Q76"/>
    <mergeCell ref="A108:D108"/>
    <mergeCell ref="E108:H108"/>
    <mergeCell ref="J109:M10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S65"/>
  <sheetViews>
    <sheetView showGridLines="0" zoomScalePageLayoutView="0" workbookViewId="0" topLeftCell="A1">
      <selection activeCell="D1" sqref="D1:K1"/>
    </sheetView>
  </sheetViews>
  <sheetFormatPr defaultColWidth="9.140625" defaultRowHeight="12.75"/>
  <cols>
    <col min="1" max="3" width="9.140625" style="2" customWidth="1"/>
    <col min="4" max="4" width="19.7109375" style="3" customWidth="1"/>
    <col min="5" max="6" width="5.7109375" style="3" customWidth="1"/>
    <col min="7" max="7" width="6.7109375" style="3" customWidth="1"/>
    <col min="8" max="8" width="19.7109375" style="3" customWidth="1"/>
    <col min="9" max="10" width="5.7109375" style="3" customWidth="1"/>
    <col min="11" max="11" width="6.7109375" style="3" customWidth="1"/>
    <col min="12" max="27" width="9.140625" style="2" customWidth="1"/>
    <col min="28" max="16384" width="9.140625" style="3" customWidth="1"/>
  </cols>
  <sheetData>
    <row r="1" spans="4:11" ht="20.25" thickBot="1">
      <c r="D1" s="885" t="s">
        <v>549</v>
      </c>
      <c r="E1" s="886"/>
      <c r="F1" s="886"/>
      <c r="G1" s="886"/>
      <c r="H1" s="886"/>
      <c r="I1" s="886"/>
      <c r="J1" s="886"/>
      <c r="K1" s="887"/>
    </row>
    <row r="2" spans="4:19" ht="15" customHeight="1" thickBot="1">
      <c r="D2" s="888" t="s">
        <v>352</v>
      </c>
      <c r="E2" s="889"/>
      <c r="F2" s="889"/>
      <c r="G2" s="889"/>
      <c r="H2" s="890" t="s">
        <v>67</v>
      </c>
      <c r="I2" s="891"/>
      <c r="J2" s="891"/>
      <c r="K2" s="892"/>
      <c r="L2" s="264"/>
      <c r="M2" s="264"/>
      <c r="N2" s="642"/>
      <c r="O2" s="893"/>
      <c r="P2" s="893"/>
      <c r="Q2" s="893"/>
      <c r="R2" s="893"/>
      <c r="S2" s="143"/>
    </row>
    <row r="3" spans="4:19" ht="13.5" thickBot="1">
      <c r="D3" s="498" t="s">
        <v>3</v>
      </c>
      <c r="E3" s="491" t="s">
        <v>65</v>
      </c>
      <c r="F3" s="492">
        <v>0</v>
      </c>
      <c r="G3" s="491" t="s">
        <v>11</v>
      </c>
      <c r="H3" s="521" t="s">
        <v>3</v>
      </c>
      <c r="I3" s="514" t="s">
        <v>65</v>
      </c>
      <c r="J3" s="515">
        <v>-1</v>
      </c>
      <c r="K3" s="514" t="s">
        <v>11</v>
      </c>
      <c r="L3" s="264"/>
      <c r="M3" s="264"/>
      <c r="N3" s="285"/>
      <c r="O3" s="894"/>
      <c r="P3" s="894"/>
      <c r="Q3" s="894"/>
      <c r="R3" s="894"/>
      <c r="S3" s="143"/>
    </row>
    <row r="4" spans="4:19" ht="12.75" customHeight="1">
      <c r="D4" s="36" t="s">
        <v>401</v>
      </c>
      <c r="E4" s="154">
        <v>6</v>
      </c>
      <c r="F4" s="231">
        <v>-1</v>
      </c>
      <c r="G4" s="153">
        <f aca="true" t="shared" si="0" ref="G4:G14">E4+F4</f>
        <v>5</v>
      </c>
      <c r="H4" s="36" t="s">
        <v>257</v>
      </c>
      <c r="I4" s="426">
        <v>6</v>
      </c>
      <c r="J4" s="427">
        <v>-2</v>
      </c>
      <c r="K4" s="339">
        <f aca="true" t="shared" si="1" ref="K4:K14">I4+J4</f>
        <v>4</v>
      </c>
      <c r="L4" s="273"/>
      <c r="M4" s="165"/>
      <c r="N4" s="155"/>
      <c r="O4" s="269"/>
      <c r="P4" s="155"/>
      <c r="Q4" s="269"/>
      <c r="R4" s="155"/>
      <c r="S4" s="143"/>
    </row>
    <row r="5" spans="4:19" ht="12.75" customHeight="1">
      <c r="D5" s="40" t="s">
        <v>479</v>
      </c>
      <c r="E5" s="156">
        <v>6</v>
      </c>
      <c r="F5" s="232">
        <v>0</v>
      </c>
      <c r="G5" s="157">
        <f t="shared" si="0"/>
        <v>6</v>
      </c>
      <c r="H5" s="40" t="s">
        <v>276</v>
      </c>
      <c r="I5" s="428">
        <v>6.5</v>
      </c>
      <c r="J5" s="429">
        <v>0</v>
      </c>
      <c r="K5" s="340">
        <f t="shared" si="1"/>
        <v>6.5</v>
      </c>
      <c r="L5" s="273"/>
      <c r="M5" s="272"/>
      <c r="N5" s="155"/>
      <c r="O5" s="269"/>
      <c r="P5" s="268"/>
      <c r="Q5" s="180"/>
      <c r="R5" s="155"/>
      <c r="S5" s="143"/>
    </row>
    <row r="6" spans="4:19" ht="12.75" customHeight="1">
      <c r="D6" s="40" t="s">
        <v>238</v>
      </c>
      <c r="E6" s="156">
        <v>4.5</v>
      </c>
      <c r="F6" s="232">
        <v>-2</v>
      </c>
      <c r="G6" s="157">
        <f t="shared" si="0"/>
        <v>2.5</v>
      </c>
      <c r="H6" s="316" t="s">
        <v>260</v>
      </c>
      <c r="I6" s="452">
        <v>5.5</v>
      </c>
      <c r="J6" s="453">
        <v>0</v>
      </c>
      <c r="K6" s="345">
        <f t="shared" si="1"/>
        <v>5.5</v>
      </c>
      <c r="L6" s="273"/>
      <c r="M6" s="272"/>
      <c r="N6" s="158"/>
      <c r="O6" s="269"/>
      <c r="P6" s="268"/>
      <c r="Q6" s="180"/>
      <c r="R6" s="158"/>
      <c r="S6" s="143"/>
    </row>
    <row r="7" spans="4:19" ht="12.75" customHeight="1">
      <c r="D7" s="40" t="s">
        <v>236</v>
      </c>
      <c r="E7" s="156">
        <v>6.5</v>
      </c>
      <c r="F7" s="232">
        <v>0</v>
      </c>
      <c r="G7" s="157">
        <f t="shared" si="0"/>
        <v>6.5</v>
      </c>
      <c r="H7" s="40" t="s">
        <v>277</v>
      </c>
      <c r="I7" s="428">
        <v>6</v>
      </c>
      <c r="J7" s="429">
        <v>0</v>
      </c>
      <c r="K7" s="340">
        <f t="shared" si="1"/>
        <v>6</v>
      </c>
      <c r="L7" s="273"/>
      <c r="M7" s="272"/>
      <c r="N7" s="158"/>
      <c r="O7" s="269"/>
      <c r="P7" s="643"/>
      <c r="Q7" s="180"/>
      <c r="R7" s="158"/>
      <c r="S7" s="143"/>
    </row>
    <row r="8" spans="4:19" ht="12.75" customHeight="1">
      <c r="D8" s="40" t="s">
        <v>255</v>
      </c>
      <c r="E8" s="156">
        <v>6.5</v>
      </c>
      <c r="F8" s="232">
        <v>0</v>
      </c>
      <c r="G8" s="157">
        <f t="shared" si="0"/>
        <v>6.5</v>
      </c>
      <c r="H8" s="40" t="s">
        <v>264</v>
      </c>
      <c r="I8" s="428">
        <v>6</v>
      </c>
      <c r="J8" s="429">
        <v>0</v>
      </c>
      <c r="K8" s="340">
        <f t="shared" si="1"/>
        <v>6</v>
      </c>
      <c r="L8" s="273"/>
      <c r="M8" s="272"/>
      <c r="N8" s="158"/>
      <c r="O8" s="269"/>
      <c r="P8" s="268"/>
      <c r="Q8" s="180"/>
      <c r="R8" s="158"/>
      <c r="S8" s="143"/>
    </row>
    <row r="9" spans="4:19" ht="12.75" customHeight="1">
      <c r="D9" s="40" t="s">
        <v>248</v>
      </c>
      <c r="E9" s="156">
        <v>5.5</v>
      </c>
      <c r="F9" s="232">
        <v>-0.5</v>
      </c>
      <c r="G9" s="157">
        <f t="shared" si="0"/>
        <v>5</v>
      </c>
      <c r="H9" s="316" t="s">
        <v>271</v>
      </c>
      <c r="I9" s="452">
        <v>6</v>
      </c>
      <c r="J9" s="453">
        <v>0</v>
      </c>
      <c r="K9" s="345">
        <f t="shared" si="1"/>
        <v>6</v>
      </c>
      <c r="L9" s="273"/>
      <c r="M9" s="272"/>
      <c r="N9" s="155"/>
      <c r="O9" s="269"/>
      <c r="P9" s="268"/>
      <c r="Q9" s="180"/>
      <c r="R9" s="155"/>
      <c r="S9" s="143"/>
    </row>
    <row r="10" spans="4:19" ht="12.75" customHeight="1">
      <c r="D10" s="40" t="s">
        <v>240</v>
      </c>
      <c r="E10" s="156">
        <v>5</v>
      </c>
      <c r="F10" s="232">
        <v>0</v>
      </c>
      <c r="G10" s="157">
        <f t="shared" si="0"/>
        <v>5</v>
      </c>
      <c r="H10" s="40" t="s">
        <v>262</v>
      </c>
      <c r="I10" s="428">
        <v>6</v>
      </c>
      <c r="J10" s="429">
        <v>0</v>
      </c>
      <c r="K10" s="340">
        <f t="shared" si="1"/>
        <v>6</v>
      </c>
      <c r="L10" s="273"/>
      <c r="M10" s="272"/>
      <c r="N10" s="158"/>
      <c r="O10" s="269"/>
      <c r="P10" s="268"/>
      <c r="Q10" s="180"/>
      <c r="R10" s="158"/>
      <c r="S10" s="143"/>
    </row>
    <row r="11" spans="4:19" ht="12.75" customHeight="1">
      <c r="D11" s="40" t="s">
        <v>241</v>
      </c>
      <c r="E11" s="156">
        <v>7</v>
      </c>
      <c r="F11" s="232">
        <v>3</v>
      </c>
      <c r="G11" s="157">
        <f t="shared" si="0"/>
        <v>10</v>
      </c>
      <c r="H11" s="40" t="s">
        <v>430</v>
      </c>
      <c r="I11" s="428">
        <v>5.5</v>
      </c>
      <c r="J11" s="429">
        <v>-0.5</v>
      </c>
      <c r="K11" s="340">
        <f t="shared" si="1"/>
        <v>5</v>
      </c>
      <c r="L11" s="273"/>
      <c r="M11" s="272"/>
      <c r="N11" s="155"/>
      <c r="O11" s="269"/>
      <c r="P11" s="268"/>
      <c r="Q11" s="180"/>
      <c r="R11" s="155"/>
      <c r="S11" s="143"/>
    </row>
    <row r="12" spans="4:19" ht="12.75" customHeight="1">
      <c r="D12" s="316" t="s">
        <v>249</v>
      </c>
      <c r="E12" s="448">
        <v>7.5</v>
      </c>
      <c r="F12" s="449">
        <v>3</v>
      </c>
      <c r="G12" s="349">
        <f t="shared" si="0"/>
        <v>10.5</v>
      </c>
      <c r="H12" s="40" t="s">
        <v>396</v>
      </c>
      <c r="I12" s="428">
        <v>6</v>
      </c>
      <c r="J12" s="429">
        <v>0</v>
      </c>
      <c r="K12" s="340">
        <f t="shared" si="1"/>
        <v>6</v>
      </c>
      <c r="L12" s="273"/>
      <c r="M12" s="272"/>
      <c r="N12" s="155"/>
      <c r="O12" s="269"/>
      <c r="P12" s="268"/>
      <c r="Q12" s="180"/>
      <c r="R12" s="155"/>
      <c r="S12" s="143"/>
    </row>
    <row r="13" spans="4:19" ht="12.75" customHeight="1">
      <c r="D13" s="40" t="s">
        <v>537</v>
      </c>
      <c r="E13" s="156">
        <v>5.5</v>
      </c>
      <c r="F13" s="232">
        <v>0</v>
      </c>
      <c r="G13" s="157">
        <f t="shared" si="0"/>
        <v>5.5</v>
      </c>
      <c r="H13" s="40" t="s">
        <v>267</v>
      </c>
      <c r="I13" s="428">
        <v>7</v>
      </c>
      <c r="J13" s="429">
        <v>1.5</v>
      </c>
      <c r="K13" s="340">
        <f t="shared" si="1"/>
        <v>8.5</v>
      </c>
      <c r="L13" s="273"/>
      <c r="M13" s="272"/>
      <c r="N13" s="160"/>
      <c r="O13" s="269"/>
      <c r="P13" s="268"/>
      <c r="Q13" s="180"/>
      <c r="R13" s="160"/>
      <c r="S13" s="143"/>
    </row>
    <row r="14" spans="4:19" ht="12.75" customHeight="1" thickBot="1">
      <c r="D14" s="44" t="s">
        <v>480</v>
      </c>
      <c r="E14" s="161">
        <v>7</v>
      </c>
      <c r="F14" s="233">
        <v>3</v>
      </c>
      <c r="G14" s="162">
        <f t="shared" si="0"/>
        <v>10</v>
      </c>
      <c r="H14" s="44" t="s">
        <v>266</v>
      </c>
      <c r="I14" s="430">
        <v>7.5</v>
      </c>
      <c r="J14" s="431">
        <v>3</v>
      </c>
      <c r="K14" s="344">
        <f t="shared" si="1"/>
        <v>10.5</v>
      </c>
      <c r="L14" s="273"/>
      <c r="M14" s="272"/>
      <c r="N14" s="155"/>
      <c r="O14" s="269"/>
      <c r="P14" s="268"/>
      <c r="Q14" s="180"/>
      <c r="R14" s="155"/>
      <c r="S14" s="143"/>
    </row>
    <row r="15" spans="4:19" ht="12.75" customHeight="1" thickBot="1">
      <c r="D15" s="47"/>
      <c r="E15" s="432"/>
      <c r="F15" s="234"/>
      <c r="G15" s="163"/>
      <c r="H15" s="47"/>
      <c r="I15" s="432"/>
      <c r="J15" s="234"/>
      <c r="K15" s="163"/>
      <c r="L15" s="273"/>
      <c r="M15" s="272"/>
      <c r="N15" s="155"/>
      <c r="O15" s="269"/>
      <c r="P15" s="268"/>
      <c r="Q15" s="180"/>
      <c r="R15" s="155"/>
      <c r="S15" s="143"/>
    </row>
    <row r="16" spans="4:19" ht="12.75" customHeight="1">
      <c r="D16" s="51" t="s">
        <v>254</v>
      </c>
      <c r="E16" s="167">
        <v>6</v>
      </c>
      <c r="F16" s="235">
        <v>1</v>
      </c>
      <c r="G16" s="166">
        <f>E16+F16</f>
        <v>7</v>
      </c>
      <c r="H16" s="51" t="s">
        <v>268</v>
      </c>
      <c r="I16" s="433">
        <v>6</v>
      </c>
      <c r="J16" s="434">
        <v>-3</v>
      </c>
      <c r="K16" s="342">
        <f aca="true" t="shared" si="2" ref="K16:K28">I16+J16</f>
        <v>3</v>
      </c>
      <c r="L16" s="173"/>
      <c r="M16" s="272"/>
      <c r="N16" s="165"/>
      <c r="O16" s="645"/>
      <c r="P16" s="173"/>
      <c r="Q16" s="143"/>
      <c r="R16" s="165"/>
      <c r="S16" s="143"/>
    </row>
    <row r="17" spans="4:19" ht="12.75" customHeight="1">
      <c r="D17" s="308" t="s">
        <v>243</v>
      </c>
      <c r="E17" s="446" t="s">
        <v>353</v>
      </c>
      <c r="F17" s="447" t="s">
        <v>353</v>
      </c>
      <c r="G17" s="350" t="s">
        <v>353</v>
      </c>
      <c r="H17" s="54" t="s">
        <v>491</v>
      </c>
      <c r="I17" s="435">
        <v>5.5</v>
      </c>
      <c r="J17" s="436">
        <v>0</v>
      </c>
      <c r="K17" s="163">
        <f t="shared" si="2"/>
        <v>5.5</v>
      </c>
      <c r="L17" s="273"/>
      <c r="M17" s="272"/>
      <c r="N17" s="165"/>
      <c r="O17" s="645"/>
      <c r="P17" s="173"/>
      <c r="Q17" s="143"/>
      <c r="R17" s="165"/>
      <c r="S17" s="143"/>
    </row>
    <row r="18" spans="4:19" ht="12.75" customHeight="1">
      <c r="D18" s="54" t="s">
        <v>239</v>
      </c>
      <c r="E18" s="169">
        <v>6</v>
      </c>
      <c r="F18" s="164">
        <v>0</v>
      </c>
      <c r="G18" s="168">
        <f aca="true" t="shared" si="3" ref="G18:G27">E18+F18</f>
        <v>6</v>
      </c>
      <c r="H18" s="54" t="s">
        <v>406</v>
      </c>
      <c r="I18" s="435">
        <v>5.5</v>
      </c>
      <c r="J18" s="436">
        <v>0</v>
      </c>
      <c r="K18" s="163">
        <f t="shared" si="2"/>
        <v>5.5</v>
      </c>
      <c r="L18" s="273"/>
      <c r="M18" s="272"/>
      <c r="N18" s="165"/>
      <c r="O18" s="645"/>
      <c r="P18" s="173"/>
      <c r="Q18" s="143"/>
      <c r="R18" s="165"/>
      <c r="S18" s="143"/>
    </row>
    <row r="19" spans="4:19" ht="12.75" customHeight="1">
      <c r="D19" s="54" t="s">
        <v>244</v>
      </c>
      <c r="E19" s="169" t="s">
        <v>353</v>
      </c>
      <c r="F19" s="164" t="s">
        <v>353</v>
      </c>
      <c r="G19" s="168" t="s">
        <v>353</v>
      </c>
      <c r="H19" s="308" t="s">
        <v>509</v>
      </c>
      <c r="I19" s="450" t="s">
        <v>354</v>
      </c>
      <c r="J19" s="451" t="s">
        <v>354</v>
      </c>
      <c r="K19" s="346" t="s">
        <v>354</v>
      </c>
      <c r="L19" s="273"/>
      <c r="M19" s="272"/>
      <c r="N19" s="170"/>
      <c r="O19" s="645"/>
      <c r="P19" s="173"/>
      <c r="Q19" s="143"/>
      <c r="R19" s="170"/>
      <c r="S19" s="143"/>
    </row>
    <row r="20" spans="4:19" ht="12.75" customHeight="1">
      <c r="D20" s="54" t="s">
        <v>357</v>
      </c>
      <c r="E20" s="169" t="s">
        <v>354</v>
      </c>
      <c r="F20" s="164" t="s">
        <v>354</v>
      </c>
      <c r="G20" s="168" t="s">
        <v>354</v>
      </c>
      <c r="H20" s="54" t="s">
        <v>272</v>
      </c>
      <c r="I20" s="435">
        <v>5.5</v>
      </c>
      <c r="J20" s="436">
        <v>-0.5</v>
      </c>
      <c r="K20" s="163">
        <f t="shared" si="2"/>
        <v>5</v>
      </c>
      <c r="L20" s="273"/>
      <c r="M20" s="272"/>
      <c r="N20" s="170"/>
      <c r="O20" s="645"/>
      <c r="P20" s="173"/>
      <c r="Q20" s="143"/>
      <c r="R20" s="170"/>
      <c r="S20" s="143"/>
    </row>
    <row r="21" spans="4:19" ht="12.75" customHeight="1">
      <c r="D21" s="54" t="s">
        <v>434</v>
      </c>
      <c r="E21" s="169">
        <v>6</v>
      </c>
      <c r="F21" s="164">
        <v>0</v>
      </c>
      <c r="G21" s="168">
        <f t="shared" si="3"/>
        <v>6</v>
      </c>
      <c r="H21" s="54" t="s">
        <v>273</v>
      </c>
      <c r="I21" s="435">
        <v>6</v>
      </c>
      <c r="J21" s="436">
        <v>0</v>
      </c>
      <c r="K21" s="163">
        <f t="shared" si="2"/>
        <v>6</v>
      </c>
      <c r="L21" s="273"/>
      <c r="M21" s="272"/>
      <c r="N21" s="165"/>
      <c r="O21" s="645"/>
      <c r="P21" s="173"/>
      <c r="Q21" s="143"/>
      <c r="R21" s="165"/>
      <c r="S21" s="143"/>
    </row>
    <row r="22" spans="4:19" ht="12.75" customHeight="1">
      <c r="D22" s="54" t="s">
        <v>349</v>
      </c>
      <c r="E22" s="169">
        <v>6</v>
      </c>
      <c r="F22" s="164">
        <v>0</v>
      </c>
      <c r="G22" s="168">
        <f t="shared" si="3"/>
        <v>6</v>
      </c>
      <c r="H22" s="54" t="s">
        <v>465</v>
      </c>
      <c r="I22" s="435">
        <v>5.5</v>
      </c>
      <c r="J22" s="436">
        <v>0</v>
      </c>
      <c r="K22" s="163">
        <f t="shared" si="2"/>
        <v>5.5</v>
      </c>
      <c r="L22" s="273"/>
      <c r="M22" s="272"/>
      <c r="N22" s="165"/>
      <c r="O22" s="645"/>
      <c r="P22" s="173"/>
      <c r="Q22" s="143"/>
      <c r="R22" s="165"/>
      <c r="S22" s="143"/>
    </row>
    <row r="23" spans="4:19" ht="12.75" customHeight="1">
      <c r="D23" s="54" t="s">
        <v>256</v>
      </c>
      <c r="E23" s="169" t="s">
        <v>353</v>
      </c>
      <c r="F23" s="164" t="s">
        <v>353</v>
      </c>
      <c r="G23" s="168" t="s">
        <v>353</v>
      </c>
      <c r="H23" s="54" t="s">
        <v>274</v>
      </c>
      <c r="I23" s="435">
        <v>6.5</v>
      </c>
      <c r="J23" s="436">
        <v>3</v>
      </c>
      <c r="K23" s="163">
        <f t="shared" si="2"/>
        <v>9.5</v>
      </c>
      <c r="L23" s="273"/>
      <c r="M23" s="272"/>
      <c r="N23" s="165"/>
      <c r="O23" s="645"/>
      <c r="P23" s="173"/>
      <c r="Q23" s="143"/>
      <c r="R23" s="165"/>
      <c r="S23" s="143"/>
    </row>
    <row r="24" spans="4:19" ht="12.75" customHeight="1">
      <c r="D24" s="54" t="s">
        <v>237</v>
      </c>
      <c r="E24" s="169">
        <v>6</v>
      </c>
      <c r="F24" s="164">
        <v>0</v>
      </c>
      <c r="G24" s="168">
        <f t="shared" si="3"/>
        <v>6</v>
      </c>
      <c r="H24" s="308" t="s">
        <v>275</v>
      </c>
      <c r="I24" s="450" t="s">
        <v>353</v>
      </c>
      <c r="J24" s="451" t="s">
        <v>353</v>
      </c>
      <c r="K24" s="346" t="s">
        <v>353</v>
      </c>
      <c r="L24" s="273"/>
      <c r="M24" s="173"/>
      <c r="N24" s="165"/>
      <c r="O24" s="645"/>
      <c r="P24" s="173"/>
      <c r="Q24" s="143"/>
      <c r="R24" s="165"/>
      <c r="S24" s="143"/>
    </row>
    <row r="25" spans="4:19" ht="12.75" customHeight="1">
      <c r="D25" s="54" t="s">
        <v>250</v>
      </c>
      <c r="E25" s="169">
        <v>7</v>
      </c>
      <c r="F25" s="164">
        <v>3</v>
      </c>
      <c r="G25" s="168">
        <f t="shared" si="3"/>
        <v>10</v>
      </c>
      <c r="H25" s="54" t="s">
        <v>431</v>
      </c>
      <c r="I25" s="435">
        <v>6.5</v>
      </c>
      <c r="J25" s="436">
        <v>0</v>
      </c>
      <c r="K25" s="163">
        <f t="shared" si="2"/>
        <v>6.5</v>
      </c>
      <c r="L25" s="273"/>
      <c r="M25" s="173"/>
      <c r="N25" s="165"/>
      <c r="O25" s="645"/>
      <c r="P25" s="173"/>
      <c r="Q25" s="143"/>
      <c r="R25" s="165"/>
      <c r="S25" s="143"/>
    </row>
    <row r="26" spans="4:19" ht="12.75" customHeight="1">
      <c r="D26" s="54" t="s">
        <v>500</v>
      </c>
      <c r="E26" s="169">
        <v>5</v>
      </c>
      <c r="F26" s="164">
        <v>-0.5</v>
      </c>
      <c r="G26" s="168">
        <f t="shared" si="3"/>
        <v>4.5</v>
      </c>
      <c r="H26" s="54" t="s">
        <v>259</v>
      </c>
      <c r="I26" s="435" t="s">
        <v>354</v>
      </c>
      <c r="J26" s="436" t="s">
        <v>354</v>
      </c>
      <c r="K26" s="163" t="s">
        <v>354</v>
      </c>
      <c r="L26" s="273"/>
      <c r="M26" s="173"/>
      <c r="N26" s="165"/>
      <c r="O26" s="645"/>
      <c r="P26" s="173"/>
      <c r="Q26" s="143"/>
      <c r="R26" s="165"/>
      <c r="S26" s="143"/>
    </row>
    <row r="27" spans="4:19" ht="12.75" customHeight="1" thickBot="1">
      <c r="D27" s="47" t="s">
        <v>252</v>
      </c>
      <c r="E27" s="171">
        <v>7</v>
      </c>
      <c r="F27" s="236">
        <v>0</v>
      </c>
      <c r="G27" s="168">
        <f t="shared" si="3"/>
        <v>7</v>
      </c>
      <c r="H27" s="47" t="s">
        <v>395</v>
      </c>
      <c r="I27" s="437">
        <v>5.5</v>
      </c>
      <c r="J27" s="438">
        <v>-0.5</v>
      </c>
      <c r="K27" s="163">
        <f t="shared" si="2"/>
        <v>5</v>
      </c>
      <c r="L27" s="273"/>
      <c r="M27" s="173"/>
      <c r="N27" s="173"/>
      <c r="O27" s="273"/>
      <c r="P27" s="173"/>
      <c r="Q27" s="273"/>
      <c r="R27" s="173"/>
      <c r="S27" s="143"/>
    </row>
    <row r="28" spans="4:19" ht="12.75" customHeight="1" thickBot="1">
      <c r="D28" s="44" t="s">
        <v>253</v>
      </c>
      <c r="E28" s="161">
        <v>-1</v>
      </c>
      <c r="F28" s="237">
        <v>0</v>
      </c>
      <c r="G28" s="172">
        <f>E28+F28</f>
        <v>-1</v>
      </c>
      <c r="H28" s="44" t="s">
        <v>534</v>
      </c>
      <c r="I28" s="430">
        <v>0.5</v>
      </c>
      <c r="J28" s="439">
        <v>0</v>
      </c>
      <c r="K28" s="172">
        <f t="shared" si="2"/>
        <v>0.5</v>
      </c>
      <c r="L28" s="273"/>
      <c r="M28" s="647"/>
      <c r="N28" s="648"/>
      <c r="O28" s="269"/>
      <c r="P28" s="649"/>
      <c r="Q28" s="269"/>
      <c r="R28" s="648"/>
      <c r="S28" s="143"/>
    </row>
    <row r="29" spans="4:19" ht="12.75" customHeight="1" thickBot="1">
      <c r="D29" s="44" t="s">
        <v>84</v>
      </c>
      <c r="E29" s="650">
        <f>19/3</f>
        <v>6.333333333333333</v>
      </c>
      <c r="F29" s="644">
        <v>0.5</v>
      </c>
      <c r="G29" s="646">
        <f>F29</f>
        <v>0.5</v>
      </c>
      <c r="H29" s="443" t="s">
        <v>84</v>
      </c>
      <c r="I29" s="444">
        <f>18/3</f>
        <v>6</v>
      </c>
      <c r="J29" s="445">
        <v>0</v>
      </c>
      <c r="K29" s="172">
        <f>J29</f>
        <v>0</v>
      </c>
      <c r="L29" s="273"/>
      <c r="M29" s="647"/>
      <c r="N29" s="648"/>
      <c r="O29" s="269"/>
      <c r="P29" s="649"/>
      <c r="Q29" s="269"/>
      <c r="R29" s="648"/>
      <c r="S29" s="143"/>
    </row>
    <row r="30" spans="4:19" ht="12.75" customHeight="1">
      <c r="D30" s="651"/>
      <c r="E30" s="652"/>
      <c r="F30" s="652"/>
      <c r="G30" s="653"/>
      <c r="H30" s="651"/>
      <c r="I30" s="652"/>
      <c r="J30" s="652"/>
      <c r="K30" s="654"/>
      <c r="L30" s="273"/>
      <c r="M30" s="173"/>
      <c r="N30" s="155"/>
      <c r="O30" s="269"/>
      <c r="P30" s="155"/>
      <c r="Q30" s="269"/>
      <c r="R30" s="155"/>
      <c r="S30" s="143"/>
    </row>
    <row r="31" spans="4:19" ht="13.5" customHeight="1">
      <c r="D31" s="655"/>
      <c r="E31" s="656">
        <f>E4+E5+E6+E7+E8+E9+E10+E11+E12+E13+E14+E28</f>
        <v>66</v>
      </c>
      <c r="F31" s="656">
        <f>F3+F4+F5+F6+F7+F8+F9+F10+F11+F12+F13+F14+F28+F29</f>
        <v>6</v>
      </c>
      <c r="G31" s="656">
        <f>E31+F31</f>
        <v>72</v>
      </c>
      <c r="H31" s="655"/>
      <c r="I31" s="677">
        <f>I4+I5+I6+I7+I8+I9+I10+I11+I12+I13+I14+I28</f>
        <v>68.5</v>
      </c>
      <c r="J31" s="677">
        <f>J3+J4+J5+J6+J7+J8+J9+J10+J11+J12+J13+J14+J28+J29</f>
        <v>1</v>
      </c>
      <c r="K31" s="678">
        <f>I31+J31</f>
        <v>69.5</v>
      </c>
      <c r="L31" s="273"/>
      <c r="M31" s="657"/>
      <c r="N31" s="158"/>
      <c r="O31" s="269"/>
      <c r="P31" s="158"/>
      <c r="Q31" s="269"/>
      <c r="R31" s="158"/>
      <c r="S31" s="143"/>
    </row>
    <row r="32" spans="4:19" ht="13.5" thickBot="1">
      <c r="D32" s="655"/>
      <c r="E32" s="658"/>
      <c r="F32" s="658"/>
      <c r="G32" s="659"/>
      <c r="H32" s="655"/>
      <c r="I32" s="658"/>
      <c r="J32" s="658"/>
      <c r="K32" s="660"/>
      <c r="L32" s="143"/>
      <c r="M32" s="143"/>
      <c r="N32" s="143"/>
      <c r="O32" s="143"/>
      <c r="P32" s="143"/>
      <c r="Q32" s="143"/>
      <c r="R32" s="143"/>
      <c r="S32" s="143"/>
    </row>
    <row r="33" spans="4:19" ht="18.75" thickBot="1">
      <c r="D33" s="501"/>
      <c r="E33" s="493"/>
      <c r="F33" s="493"/>
      <c r="G33" s="661">
        <v>2</v>
      </c>
      <c r="H33" s="522"/>
      <c r="I33" s="518"/>
      <c r="J33" s="518"/>
      <c r="K33" s="679">
        <v>1</v>
      </c>
      <c r="L33" s="143"/>
      <c r="M33" s="143"/>
      <c r="N33" s="143"/>
      <c r="O33" s="143"/>
      <c r="P33" s="143"/>
      <c r="Q33" s="143"/>
      <c r="R33" s="143"/>
      <c r="S33" s="143"/>
    </row>
    <row r="34" spans="4:11" ht="15.75" thickBot="1">
      <c r="D34" s="880" t="s">
        <v>24</v>
      </c>
      <c r="E34" s="881"/>
      <c r="F34" s="881"/>
      <c r="G34" s="699"/>
      <c r="H34" s="881"/>
      <c r="I34" s="881"/>
      <c r="J34" s="881"/>
      <c r="K34" s="700"/>
    </row>
    <row r="35" spans="4:11" ht="15.75" thickBot="1">
      <c r="D35" s="882" t="s">
        <v>64</v>
      </c>
      <c r="E35" s="883"/>
      <c r="F35" s="883"/>
      <c r="G35" s="883"/>
      <c r="H35" s="883"/>
      <c r="I35" s="883"/>
      <c r="J35" s="883"/>
      <c r="K35" s="884"/>
    </row>
    <row r="36" spans="4:11" s="2" customFormat="1" ht="12.75">
      <c r="D36" s="662"/>
      <c r="E36" s="662"/>
      <c r="F36" s="662"/>
      <c r="G36" s="662"/>
      <c r="H36" s="663"/>
      <c r="I36" s="663"/>
      <c r="J36" s="663"/>
      <c r="K36" s="663"/>
    </row>
    <row r="37" spans="4:11" s="2" customFormat="1" ht="12.75">
      <c r="D37" s="664"/>
      <c r="E37" s="664"/>
      <c r="F37" s="664"/>
      <c r="G37" s="664"/>
      <c r="H37" s="665"/>
      <c r="I37" s="665"/>
      <c r="J37" s="665"/>
      <c r="K37" s="665"/>
    </row>
    <row r="38" spans="4:11" s="2" customFormat="1" ht="12.75">
      <c r="D38" s="274"/>
      <c r="E38" s="666"/>
      <c r="F38" s="666"/>
      <c r="G38" s="666"/>
      <c r="H38" s="274"/>
      <c r="I38" s="666"/>
      <c r="J38" s="666"/>
      <c r="K38" s="666"/>
    </row>
    <row r="39" spans="4:11" s="2" customFormat="1" ht="12.75">
      <c r="D39" s="274"/>
      <c r="E39" s="666"/>
      <c r="F39" s="666"/>
      <c r="G39" s="666"/>
      <c r="H39" s="274"/>
      <c r="I39" s="666"/>
      <c r="J39" s="666"/>
      <c r="K39" s="666"/>
    </row>
    <row r="40" spans="4:11" s="2" customFormat="1" ht="12.75">
      <c r="D40" s="274"/>
      <c r="E40" s="666"/>
      <c r="F40" s="666"/>
      <c r="G40" s="666"/>
      <c r="H40" s="274"/>
      <c r="I40" s="666"/>
      <c r="J40" s="666"/>
      <c r="K40" s="666"/>
    </row>
    <row r="41" spans="4:11" s="2" customFormat="1" ht="12.75">
      <c r="D41" s="274"/>
      <c r="E41" s="666"/>
      <c r="F41" s="666"/>
      <c r="G41" s="666"/>
      <c r="H41" s="274"/>
      <c r="I41" s="666"/>
      <c r="J41" s="666"/>
      <c r="K41" s="666"/>
    </row>
    <row r="42" spans="4:11" s="2" customFormat="1" ht="12.75">
      <c r="D42" s="274"/>
      <c r="E42" s="666"/>
      <c r="F42" s="666"/>
      <c r="G42" s="666"/>
      <c r="H42" s="274"/>
      <c r="I42" s="666"/>
      <c r="J42" s="666"/>
      <c r="K42" s="666"/>
    </row>
    <row r="43" spans="4:11" s="2" customFormat="1" ht="12.75">
      <c r="D43" s="274"/>
      <c r="E43" s="666"/>
      <c r="F43" s="666"/>
      <c r="G43" s="666"/>
      <c r="H43" s="274"/>
      <c r="I43" s="666"/>
      <c r="J43" s="666"/>
      <c r="K43" s="666"/>
    </row>
    <row r="44" spans="4:11" s="2" customFormat="1" ht="12.75">
      <c r="D44" s="274"/>
      <c r="E44" s="666"/>
      <c r="F44" s="666"/>
      <c r="G44" s="666"/>
      <c r="H44" s="274"/>
      <c r="I44" s="666"/>
      <c r="J44" s="666"/>
      <c r="K44" s="666"/>
    </row>
    <row r="45" spans="4:11" s="2" customFormat="1" ht="12.75">
      <c r="D45" s="274"/>
      <c r="E45" s="666"/>
      <c r="F45" s="666"/>
      <c r="G45" s="666"/>
      <c r="H45" s="274"/>
      <c r="I45" s="666"/>
      <c r="J45" s="666"/>
      <c r="K45" s="666"/>
    </row>
    <row r="46" spans="4:11" s="2" customFormat="1" ht="12.75">
      <c r="D46" s="274"/>
      <c r="E46" s="666"/>
      <c r="F46" s="666"/>
      <c r="G46" s="666"/>
      <c r="H46" s="274"/>
      <c r="I46" s="666"/>
      <c r="J46" s="666"/>
      <c r="K46" s="666"/>
    </row>
    <row r="47" spans="4:11" s="2" customFormat="1" ht="12.75">
      <c r="D47" s="274"/>
      <c r="E47" s="666"/>
      <c r="F47" s="666"/>
      <c r="G47" s="666"/>
      <c r="H47" s="274"/>
      <c r="I47" s="666"/>
      <c r="J47" s="666"/>
      <c r="K47" s="666"/>
    </row>
    <row r="48" spans="4:11" s="2" customFormat="1" ht="12.75">
      <c r="D48" s="274"/>
      <c r="E48" s="666"/>
      <c r="F48" s="666"/>
      <c r="G48" s="666"/>
      <c r="H48" s="274"/>
      <c r="I48" s="666"/>
      <c r="J48" s="666"/>
      <c r="K48" s="666"/>
    </row>
    <row r="49" spans="4:11" s="2" customFormat="1" ht="12.75">
      <c r="D49" s="274"/>
      <c r="E49" s="667"/>
      <c r="F49" s="667"/>
      <c r="G49" s="666"/>
      <c r="H49" s="274"/>
      <c r="I49" s="667"/>
      <c r="J49" s="667"/>
      <c r="K49" s="666"/>
    </row>
    <row r="50" spans="4:11" s="2" customFormat="1" ht="12.75">
      <c r="D50" s="274"/>
      <c r="E50" s="666"/>
      <c r="F50" s="666"/>
      <c r="G50" s="666"/>
      <c r="H50" s="274"/>
      <c r="I50" s="666"/>
      <c r="J50" s="666"/>
      <c r="K50" s="666"/>
    </row>
    <row r="51" spans="4:11" s="2" customFormat="1" ht="12.75">
      <c r="D51" s="274"/>
      <c r="E51" s="666"/>
      <c r="F51" s="666"/>
      <c r="G51" s="666"/>
      <c r="H51" s="274"/>
      <c r="I51" s="666"/>
      <c r="J51" s="666"/>
      <c r="K51" s="666"/>
    </row>
    <row r="52" spans="4:11" s="2" customFormat="1" ht="12.75">
      <c r="D52" s="274"/>
      <c r="E52" s="666"/>
      <c r="F52" s="666"/>
      <c r="G52" s="666"/>
      <c r="H52" s="274"/>
      <c r="I52" s="666"/>
      <c r="J52" s="666"/>
      <c r="K52" s="666"/>
    </row>
    <row r="53" spans="4:11" s="2" customFormat="1" ht="12.75">
      <c r="D53" s="274"/>
      <c r="E53" s="666"/>
      <c r="F53" s="666"/>
      <c r="G53" s="666"/>
      <c r="H53" s="274"/>
      <c r="I53" s="666"/>
      <c r="J53" s="666"/>
      <c r="K53" s="666"/>
    </row>
    <row r="54" spans="4:11" s="2" customFormat="1" ht="12.75">
      <c r="D54" s="274"/>
      <c r="E54" s="666"/>
      <c r="F54" s="666"/>
      <c r="G54" s="666"/>
      <c r="H54" s="274"/>
      <c r="I54" s="666"/>
      <c r="J54" s="666"/>
      <c r="K54" s="666"/>
    </row>
    <row r="55" spans="4:11" s="2" customFormat="1" ht="12.75">
      <c r="D55" s="274"/>
      <c r="E55" s="666"/>
      <c r="F55" s="666"/>
      <c r="G55" s="666"/>
      <c r="H55" s="274"/>
      <c r="I55" s="666"/>
      <c r="J55" s="666"/>
      <c r="K55" s="666"/>
    </row>
    <row r="56" spans="4:11" s="2" customFormat="1" ht="12.75">
      <c r="D56" s="274"/>
      <c r="E56" s="666"/>
      <c r="F56" s="666"/>
      <c r="G56" s="666"/>
      <c r="H56" s="274"/>
      <c r="I56" s="666"/>
      <c r="J56" s="666"/>
      <c r="K56" s="666"/>
    </row>
    <row r="57" spans="4:11" s="2" customFormat="1" ht="12.75">
      <c r="D57" s="274"/>
      <c r="E57" s="666"/>
      <c r="F57" s="666"/>
      <c r="G57" s="666"/>
      <c r="H57" s="274"/>
      <c r="I57" s="666"/>
      <c r="J57" s="666"/>
      <c r="K57" s="666"/>
    </row>
    <row r="58" spans="4:11" s="2" customFormat="1" ht="12.75">
      <c r="D58" s="274"/>
      <c r="E58" s="666"/>
      <c r="F58" s="666"/>
      <c r="G58" s="666"/>
      <c r="H58" s="274"/>
      <c r="I58" s="666"/>
      <c r="J58" s="666"/>
      <c r="K58" s="666"/>
    </row>
    <row r="59" spans="4:11" s="2" customFormat="1" ht="12.75">
      <c r="D59" s="274"/>
      <c r="E59" s="666"/>
      <c r="F59" s="666"/>
      <c r="G59" s="666"/>
      <c r="H59" s="274"/>
      <c r="I59" s="666"/>
      <c r="J59" s="666"/>
      <c r="K59" s="666"/>
    </row>
    <row r="60" spans="4:11" s="2" customFormat="1" ht="12.75">
      <c r="D60" s="668"/>
      <c r="E60" s="668"/>
      <c r="F60" s="668"/>
      <c r="G60" s="669"/>
      <c r="H60" s="668"/>
      <c r="I60" s="668"/>
      <c r="J60" s="668"/>
      <c r="K60" s="669"/>
    </row>
    <row r="61" spans="4:11" s="2" customFormat="1" ht="12.75">
      <c r="D61" s="670"/>
      <c r="E61" s="671"/>
      <c r="F61" s="671"/>
      <c r="G61" s="671"/>
      <c r="H61" s="670"/>
      <c r="I61" s="672"/>
      <c r="J61" s="672"/>
      <c r="K61" s="672"/>
    </row>
    <row r="62" spans="4:11" s="2" customFormat="1" ht="12.75">
      <c r="D62" s="670"/>
      <c r="E62" s="670"/>
      <c r="F62" s="670"/>
      <c r="G62" s="669"/>
      <c r="H62" s="670"/>
      <c r="I62" s="670"/>
      <c r="J62" s="670"/>
      <c r="K62" s="669"/>
    </row>
    <row r="63" spans="4:11" s="2" customFormat="1" ht="18">
      <c r="D63" s="673"/>
      <c r="E63" s="673"/>
      <c r="F63" s="673"/>
      <c r="G63" s="673"/>
      <c r="H63" s="674"/>
      <c r="I63" s="674"/>
      <c r="J63" s="674"/>
      <c r="K63" s="674"/>
    </row>
    <row r="64" spans="4:11" s="2" customFormat="1" ht="15">
      <c r="D64" s="675"/>
      <c r="E64" s="675"/>
      <c r="F64" s="675"/>
      <c r="G64" s="675"/>
      <c r="H64" s="675"/>
      <c r="I64" s="675"/>
      <c r="J64" s="675"/>
      <c r="K64" s="675"/>
    </row>
    <row r="65" spans="4:11" s="2" customFormat="1" ht="15">
      <c r="D65" s="676"/>
      <c r="E65" s="676"/>
      <c r="F65" s="676"/>
      <c r="G65" s="676"/>
      <c r="H65" s="676"/>
      <c r="I65" s="676"/>
      <c r="J65" s="676"/>
      <c r="K65" s="676"/>
    </row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</sheetData>
  <sheetProtection/>
  <mergeCells count="8">
    <mergeCell ref="D34:K34"/>
    <mergeCell ref="D35:K35"/>
    <mergeCell ref="D1:K1"/>
    <mergeCell ref="D2:G2"/>
    <mergeCell ref="H2:K2"/>
    <mergeCell ref="O2:R2"/>
    <mergeCell ref="O3:P3"/>
    <mergeCell ref="Q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19.7109375" style="3" customWidth="1"/>
    <col min="2" max="3" width="5.7109375" style="3" customWidth="1"/>
    <col min="4" max="4" width="6.7109375" style="3" customWidth="1"/>
    <col min="5" max="5" width="19.7109375" style="3" customWidth="1"/>
    <col min="6" max="7" width="5.7109375" style="3" customWidth="1"/>
    <col min="8" max="8" width="6.7109375" style="3" customWidth="1"/>
    <col min="9" max="9" width="1.1484375" style="3" customWidth="1"/>
    <col min="10" max="10" width="19.7109375" style="3" customWidth="1"/>
    <col min="11" max="12" width="5.7109375" style="3" customWidth="1"/>
    <col min="13" max="13" width="6.7109375" style="3" customWidth="1"/>
    <col min="14" max="14" width="19.7109375" style="3" customWidth="1"/>
    <col min="15" max="16" width="5.7109375" style="3" customWidth="1"/>
    <col min="17" max="17" width="6.7109375" style="3" customWidth="1"/>
    <col min="18" max="27" width="9.140625" style="2" customWidth="1"/>
    <col min="28" max="16384" width="9.140625" style="3" customWidth="1"/>
  </cols>
  <sheetData>
    <row r="1" spans="1:17" ht="15" thickBot="1">
      <c r="A1" s="701" t="s">
        <v>89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3"/>
    </row>
    <row r="2" spans="1:17" ht="15" thickBot="1">
      <c r="A2" s="701" t="s">
        <v>36</v>
      </c>
      <c r="B2" s="702"/>
      <c r="C2" s="702"/>
      <c r="D2" s="702"/>
      <c r="E2" s="702"/>
      <c r="F2" s="702"/>
      <c r="G2" s="702"/>
      <c r="H2" s="702"/>
      <c r="I2" s="737"/>
      <c r="J2" s="702"/>
      <c r="K2" s="702"/>
      <c r="L2" s="702"/>
      <c r="M2" s="702"/>
      <c r="N2" s="702"/>
      <c r="O2" s="702"/>
      <c r="P2" s="702"/>
      <c r="Q2" s="703"/>
    </row>
    <row r="3" spans="1:17" ht="15" customHeight="1" thickBot="1">
      <c r="A3" s="758" t="s">
        <v>113</v>
      </c>
      <c r="B3" s="759"/>
      <c r="C3" s="759"/>
      <c r="D3" s="760"/>
      <c r="E3" s="752" t="s">
        <v>88</v>
      </c>
      <c r="F3" s="753"/>
      <c r="G3" s="753"/>
      <c r="H3" s="754"/>
      <c r="I3" s="30"/>
      <c r="J3" s="693" t="s">
        <v>108</v>
      </c>
      <c r="K3" s="741"/>
      <c r="L3" s="741"/>
      <c r="M3" s="694"/>
      <c r="N3" s="738" t="s">
        <v>352</v>
      </c>
      <c r="O3" s="739"/>
      <c r="P3" s="739"/>
      <c r="Q3" s="740"/>
    </row>
    <row r="4" spans="1:17" ht="13.5" thickBot="1">
      <c r="A4" s="123" t="s">
        <v>3</v>
      </c>
      <c r="B4" s="124" t="s">
        <v>65</v>
      </c>
      <c r="C4" s="125">
        <v>2</v>
      </c>
      <c r="D4" s="124" t="s">
        <v>11</v>
      </c>
      <c r="E4" s="239" t="s">
        <v>3</v>
      </c>
      <c r="F4" s="240" t="s">
        <v>65</v>
      </c>
      <c r="G4" s="241">
        <v>0</v>
      </c>
      <c r="H4" s="240" t="s">
        <v>11</v>
      </c>
      <c r="I4" s="35"/>
      <c r="J4" s="120" t="s">
        <v>3</v>
      </c>
      <c r="K4" s="121" t="s">
        <v>65</v>
      </c>
      <c r="L4" s="122">
        <v>1</v>
      </c>
      <c r="M4" s="121" t="s">
        <v>11</v>
      </c>
      <c r="N4" s="89" t="s">
        <v>3</v>
      </c>
      <c r="O4" s="90" t="s">
        <v>65</v>
      </c>
      <c r="P4" s="91">
        <v>0</v>
      </c>
      <c r="Q4" s="90" t="s">
        <v>11</v>
      </c>
    </row>
    <row r="5" spans="1:17" ht="12.75">
      <c r="A5" s="36" t="s">
        <v>166</v>
      </c>
      <c r="B5" s="37">
        <v>6</v>
      </c>
      <c r="C5" s="304">
        <v>-3</v>
      </c>
      <c r="D5" s="127">
        <f aca="true" t="shared" si="0" ref="D5:D15">B5+C5</f>
        <v>3</v>
      </c>
      <c r="E5" s="36" t="s">
        <v>282</v>
      </c>
      <c r="F5" s="37">
        <v>6</v>
      </c>
      <c r="G5" s="304">
        <v>-1</v>
      </c>
      <c r="H5" s="38">
        <f>F5+G5</f>
        <v>5</v>
      </c>
      <c r="I5" s="35"/>
      <c r="J5" s="36" t="s">
        <v>118</v>
      </c>
      <c r="K5" s="37">
        <v>6</v>
      </c>
      <c r="L5" s="304">
        <v>1</v>
      </c>
      <c r="M5" s="38">
        <f aca="true" t="shared" si="1" ref="M5:M15">K5+L5</f>
        <v>7</v>
      </c>
      <c r="N5" s="36" t="s">
        <v>254</v>
      </c>
      <c r="O5" s="37">
        <v>4</v>
      </c>
      <c r="P5" s="304">
        <v>-2</v>
      </c>
      <c r="Q5" s="39">
        <f aca="true" t="shared" si="2" ref="Q5:Q15">O5+P5</f>
        <v>2</v>
      </c>
    </row>
    <row r="6" spans="1:17" ht="12.75">
      <c r="A6" s="40" t="s">
        <v>167</v>
      </c>
      <c r="B6" s="41">
        <v>6.5</v>
      </c>
      <c r="C6" s="305">
        <v>0</v>
      </c>
      <c r="D6" s="127">
        <f t="shared" si="0"/>
        <v>6.5</v>
      </c>
      <c r="E6" s="40" t="s">
        <v>283</v>
      </c>
      <c r="F6" s="41">
        <v>6</v>
      </c>
      <c r="G6" s="305">
        <v>0</v>
      </c>
      <c r="H6" s="39">
        <f aca="true" t="shared" si="3" ref="H6:H29">F6+G6</f>
        <v>6</v>
      </c>
      <c r="I6" s="35"/>
      <c r="J6" s="40" t="s">
        <v>119</v>
      </c>
      <c r="K6" s="41">
        <v>6</v>
      </c>
      <c r="L6" s="305">
        <v>0</v>
      </c>
      <c r="M6" s="39">
        <f t="shared" si="1"/>
        <v>6</v>
      </c>
      <c r="N6" s="40" t="s">
        <v>236</v>
      </c>
      <c r="O6" s="41">
        <v>6.5</v>
      </c>
      <c r="P6" s="305">
        <v>0</v>
      </c>
      <c r="Q6" s="39">
        <f t="shared" si="2"/>
        <v>6.5</v>
      </c>
    </row>
    <row r="7" spans="1:17" ht="12.75">
      <c r="A7" s="40" t="s">
        <v>168</v>
      </c>
      <c r="B7" s="41">
        <v>7</v>
      </c>
      <c r="C7" s="305">
        <v>2.5</v>
      </c>
      <c r="D7" s="127">
        <f t="shared" si="0"/>
        <v>9.5</v>
      </c>
      <c r="E7" s="40" t="s">
        <v>284</v>
      </c>
      <c r="F7" s="41">
        <v>6</v>
      </c>
      <c r="G7" s="305">
        <v>-0.5</v>
      </c>
      <c r="H7" s="39">
        <f t="shared" si="3"/>
        <v>5.5</v>
      </c>
      <c r="I7" s="35"/>
      <c r="J7" s="40" t="s">
        <v>120</v>
      </c>
      <c r="K7" s="41">
        <v>6</v>
      </c>
      <c r="L7" s="305">
        <v>0</v>
      </c>
      <c r="M7" s="39">
        <f t="shared" si="1"/>
        <v>6</v>
      </c>
      <c r="N7" s="40" t="s">
        <v>237</v>
      </c>
      <c r="O7" s="41">
        <v>6.5</v>
      </c>
      <c r="P7" s="305">
        <v>0</v>
      </c>
      <c r="Q7" s="39">
        <f t="shared" si="2"/>
        <v>6.5</v>
      </c>
    </row>
    <row r="8" spans="1:17" ht="12.75">
      <c r="A8" s="320" t="s">
        <v>187</v>
      </c>
      <c r="B8" s="321">
        <v>6</v>
      </c>
      <c r="C8" s="318">
        <v>0</v>
      </c>
      <c r="D8" s="322">
        <f t="shared" si="0"/>
        <v>6</v>
      </c>
      <c r="E8" s="40" t="s">
        <v>285</v>
      </c>
      <c r="F8" s="129">
        <v>6</v>
      </c>
      <c r="G8" s="305">
        <v>0</v>
      </c>
      <c r="H8" s="39">
        <f t="shared" si="3"/>
        <v>6</v>
      </c>
      <c r="I8" s="35"/>
      <c r="J8" s="40" t="s">
        <v>121</v>
      </c>
      <c r="K8" s="129">
        <v>6</v>
      </c>
      <c r="L8" s="305">
        <v>0</v>
      </c>
      <c r="M8" s="39">
        <f t="shared" si="1"/>
        <v>6</v>
      </c>
      <c r="N8" s="40" t="s">
        <v>238</v>
      </c>
      <c r="O8" s="129">
        <v>5.5</v>
      </c>
      <c r="P8" s="305">
        <v>-0.5</v>
      </c>
      <c r="Q8" s="39">
        <f t="shared" si="2"/>
        <v>5</v>
      </c>
    </row>
    <row r="9" spans="1:17" ht="12.75">
      <c r="A9" s="40" t="s">
        <v>170</v>
      </c>
      <c r="B9" s="41">
        <v>6</v>
      </c>
      <c r="C9" s="305">
        <v>0</v>
      </c>
      <c r="D9" s="39">
        <f t="shared" si="0"/>
        <v>6</v>
      </c>
      <c r="E9" s="40" t="s">
        <v>286</v>
      </c>
      <c r="F9" s="41">
        <v>6</v>
      </c>
      <c r="G9" s="305">
        <v>0</v>
      </c>
      <c r="H9" s="39">
        <f t="shared" si="3"/>
        <v>6</v>
      </c>
      <c r="I9" s="35"/>
      <c r="J9" s="40" t="s">
        <v>122</v>
      </c>
      <c r="K9" s="41">
        <v>7</v>
      </c>
      <c r="L9" s="305">
        <v>1.5</v>
      </c>
      <c r="M9" s="39">
        <f t="shared" si="1"/>
        <v>8.5</v>
      </c>
      <c r="N9" s="40" t="s">
        <v>255</v>
      </c>
      <c r="O9" s="41">
        <v>6.5</v>
      </c>
      <c r="P9" s="305">
        <v>0.5</v>
      </c>
      <c r="Q9" s="39">
        <f t="shared" si="2"/>
        <v>7</v>
      </c>
    </row>
    <row r="10" spans="1:17" ht="12.75">
      <c r="A10" s="40" t="s">
        <v>171</v>
      </c>
      <c r="B10" s="41">
        <v>7</v>
      </c>
      <c r="C10" s="305">
        <v>1.5</v>
      </c>
      <c r="D10" s="39">
        <f t="shared" si="0"/>
        <v>8.5</v>
      </c>
      <c r="E10" s="40" t="s">
        <v>287</v>
      </c>
      <c r="F10" s="41">
        <v>6</v>
      </c>
      <c r="G10" s="305">
        <v>0</v>
      </c>
      <c r="H10" s="39">
        <f t="shared" si="3"/>
        <v>6</v>
      </c>
      <c r="I10" s="35"/>
      <c r="J10" s="40" t="s">
        <v>123</v>
      </c>
      <c r="K10" s="41">
        <v>6.5</v>
      </c>
      <c r="L10" s="305">
        <v>0</v>
      </c>
      <c r="M10" s="39">
        <f t="shared" si="1"/>
        <v>6.5</v>
      </c>
      <c r="N10" s="40" t="s">
        <v>239</v>
      </c>
      <c r="O10" s="41">
        <v>6.5</v>
      </c>
      <c r="P10" s="305">
        <v>0</v>
      </c>
      <c r="Q10" s="39">
        <f t="shared" si="2"/>
        <v>6.5</v>
      </c>
    </row>
    <row r="11" spans="1:17" ht="12.75">
      <c r="A11" s="40" t="s">
        <v>172</v>
      </c>
      <c r="B11" s="41">
        <v>6</v>
      </c>
      <c r="C11" s="305">
        <v>0</v>
      </c>
      <c r="D11" s="39">
        <f t="shared" si="0"/>
        <v>6</v>
      </c>
      <c r="E11" s="42" t="s">
        <v>288</v>
      </c>
      <c r="F11" s="41">
        <v>6</v>
      </c>
      <c r="G11" s="305">
        <v>0</v>
      </c>
      <c r="H11" s="39">
        <f t="shared" si="3"/>
        <v>6</v>
      </c>
      <c r="I11" s="35"/>
      <c r="J11" s="40" t="s">
        <v>124</v>
      </c>
      <c r="K11" s="41">
        <v>6.5</v>
      </c>
      <c r="L11" s="305">
        <v>0</v>
      </c>
      <c r="M11" s="39">
        <f t="shared" si="1"/>
        <v>6.5</v>
      </c>
      <c r="N11" s="40" t="s">
        <v>240</v>
      </c>
      <c r="O11" s="41">
        <v>7</v>
      </c>
      <c r="P11" s="305">
        <v>3</v>
      </c>
      <c r="Q11" s="39">
        <f t="shared" si="2"/>
        <v>10</v>
      </c>
    </row>
    <row r="12" spans="1:17" ht="12.75">
      <c r="A12" s="40" t="s">
        <v>173</v>
      </c>
      <c r="B12" s="41">
        <v>6</v>
      </c>
      <c r="C12" s="305">
        <v>0</v>
      </c>
      <c r="D12" s="39">
        <f t="shared" si="0"/>
        <v>6</v>
      </c>
      <c r="E12" s="40" t="s">
        <v>289</v>
      </c>
      <c r="F12" s="41">
        <v>5.5</v>
      </c>
      <c r="G12" s="305">
        <v>0</v>
      </c>
      <c r="H12" s="39">
        <f t="shared" si="3"/>
        <v>5.5</v>
      </c>
      <c r="I12" s="35"/>
      <c r="J12" s="40" t="s">
        <v>125</v>
      </c>
      <c r="K12" s="41">
        <v>6.5</v>
      </c>
      <c r="L12" s="305">
        <v>0</v>
      </c>
      <c r="M12" s="39">
        <f t="shared" si="1"/>
        <v>6.5</v>
      </c>
      <c r="N12" s="40" t="s">
        <v>241</v>
      </c>
      <c r="O12" s="41">
        <v>6</v>
      </c>
      <c r="P12" s="305">
        <v>-1</v>
      </c>
      <c r="Q12" s="39">
        <f t="shared" si="2"/>
        <v>5</v>
      </c>
    </row>
    <row r="13" spans="1:17" ht="12.75">
      <c r="A13" s="40" t="s">
        <v>174</v>
      </c>
      <c r="B13" s="41">
        <v>7</v>
      </c>
      <c r="C13" s="305">
        <v>2.5</v>
      </c>
      <c r="D13" s="39">
        <f t="shared" si="0"/>
        <v>9.5</v>
      </c>
      <c r="E13" s="40" t="s">
        <v>290</v>
      </c>
      <c r="F13" s="41">
        <v>5.5</v>
      </c>
      <c r="G13" s="305">
        <v>0</v>
      </c>
      <c r="H13" s="39">
        <f t="shared" si="3"/>
        <v>5.5</v>
      </c>
      <c r="I13" s="35"/>
      <c r="J13" s="40" t="s">
        <v>126</v>
      </c>
      <c r="K13" s="41">
        <v>5.5</v>
      </c>
      <c r="L13" s="305">
        <v>0</v>
      </c>
      <c r="M13" s="39">
        <f t="shared" si="1"/>
        <v>5.5</v>
      </c>
      <c r="N13" s="40" t="s">
        <v>244</v>
      </c>
      <c r="O13" s="41">
        <v>5.5</v>
      </c>
      <c r="P13" s="305">
        <v>0</v>
      </c>
      <c r="Q13" s="39">
        <f t="shared" si="2"/>
        <v>5.5</v>
      </c>
    </row>
    <row r="14" spans="1:17" ht="12.75">
      <c r="A14" s="40" t="s">
        <v>175</v>
      </c>
      <c r="B14" s="41">
        <v>5.5</v>
      </c>
      <c r="C14" s="305">
        <v>0</v>
      </c>
      <c r="D14" s="39">
        <f t="shared" si="0"/>
        <v>5.5</v>
      </c>
      <c r="E14" s="40" t="s">
        <v>291</v>
      </c>
      <c r="F14" s="41">
        <v>7.5</v>
      </c>
      <c r="G14" s="305">
        <v>4</v>
      </c>
      <c r="H14" s="39">
        <f t="shared" si="3"/>
        <v>11.5</v>
      </c>
      <c r="I14" s="35"/>
      <c r="J14" s="40" t="s">
        <v>127</v>
      </c>
      <c r="K14" s="41">
        <v>6</v>
      </c>
      <c r="L14" s="305">
        <v>0</v>
      </c>
      <c r="M14" s="39">
        <f t="shared" si="1"/>
        <v>6</v>
      </c>
      <c r="N14" s="40" t="s">
        <v>243</v>
      </c>
      <c r="O14" s="41">
        <v>5.5</v>
      </c>
      <c r="P14" s="305">
        <v>0</v>
      </c>
      <c r="Q14" s="39">
        <f t="shared" si="2"/>
        <v>5.5</v>
      </c>
    </row>
    <row r="15" spans="1:17" ht="13.5" thickBot="1">
      <c r="A15" s="44" t="s">
        <v>176</v>
      </c>
      <c r="B15" s="45">
        <v>6</v>
      </c>
      <c r="C15" s="238">
        <v>0</v>
      </c>
      <c r="D15" s="46">
        <f t="shared" si="0"/>
        <v>6</v>
      </c>
      <c r="E15" s="44" t="s">
        <v>292</v>
      </c>
      <c r="F15" s="45">
        <v>7</v>
      </c>
      <c r="G15" s="238">
        <v>3</v>
      </c>
      <c r="H15" s="46">
        <f t="shared" si="3"/>
        <v>10</v>
      </c>
      <c r="I15" s="35"/>
      <c r="J15" s="312" t="s">
        <v>130</v>
      </c>
      <c r="K15" s="313">
        <v>6</v>
      </c>
      <c r="L15" s="314">
        <v>0</v>
      </c>
      <c r="M15" s="315">
        <f t="shared" si="1"/>
        <v>6</v>
      </c>
      <c r="N15" s="44" t="s">
        <v>242</v>
      </c>
      <c r="O15" s="45">
        <v>7</v>
      </c>
      <c r="P15" s="238">
        <v>1.5</v>
      </c>
      <c r="Q15" s="46">
        <f t="shared" si="2"/>
        <v>8.5</v>
      </c>
    </row>
    <row r="16" spans="1:17" ht="13.5" thickBot="1">
      <c r="A16" s="47"/>
      <c r="B16" s="48"/>
      <c r="C16" s="48"/>
      <c r="D16" s="49"/>
      <c r="E16" s="47"/>
      <c r="F16" s="48"/>
      <c r="G16" s="48"/>
      <c r="H16" s="49"/>
      <c r="I16" s="50"/>
      <c r="J16" s="47"/>
      <c r="K16" s="130"/>
      <c r="L16" s="48"/>
      <c r="M16" s="49"/>
      <c r="N16" s="47"/>
      <c r="O16" s="48"/>
      <c r="P16" s="48"/>
      <c r="Q16" s="49"/>
    </row>
    <row r="17" spans="1:17" ht="12.75">
      <c r="A17" s="51" t="s">
        <v>177</v>
      </c>
      <c r="B17" s="52">
        <v>6</v>
      </c>
      <c r="C17" s="306">
        <v>-1</v>
      </c>
      <c r="D17" s="53">
        <f aca="true" t="shared" si="4" ref="D17:D29">B17+C17</f>
        <v>5</v>
      </c>
      <c r="E17" s="51" t="s">
        <v>293</v>
      </c>
      <c r="F17" s="52">
        <v>6.5</v>
      </c>
      <c r="G17" s="306">
        <v>-1.5</v>
      </c>
      <c r="H17" s="53">
        <f t="shared" si="3"/>
        <v>5</v>
      </c>
      <c r="I17" s="50"/>
      <c r="J17" s="51" t="s">
        <v>129</v>
      </c>
      <c r="K17" s="52">
        <v>6</v>
      </c>
      <c r="L17" s="306">
        <v>-2</v>
      </c>
      <c r="M17" s="53">
        <f aca="true" t="shared" si="5" ref="M17:M29">K17+L17</f>
        <v>4</v>
      </c>
      <c r="N17" s="51" t="s">
        <v>245</v>
      </c>
      <c r="O17" s="52" t="s">
        <v>353</v>
      </c>
      <c r="P17" s="306" t="s">
        <v>353</v>
      </c>
      <c r="Q17" s="53" t="s">
        <v>353</v>
      </c>
    </row>
    <row r="18" spans="1:17" ht="12.75">
      <c r="A18" s="54" t="s">
        <v>178</v>
      </c>
      <c r="B18" s="55">
        <v>7</v>
      </c>
      <c r="C18" s="49">
        <v>2.5</v>
      </c>
      <c r="D18" s="56">
        <f t="shared" si="4"/>
        <v>9.5</v>
      </c>
      <c r="E18" s="54" t="s">
        <v>294</v>
      </c>
      <c r="F18" s="55" t="s">
        <v>353</v>
      </c>
      <c r="G18" s="49" t="s">
        <v>353</v>
      </c>
      <c r="H18" s="56" t="s">
        <v>353</v>
      </c>
      <c r="I18" s="50"/>
      <c r="J18" s="308" t="s">
        <v>128</v>
      </c>
      <c r="K18" s="309" t="s">
        <v>353</v>
      </c>
      <c r="L18" s="310" t="s">
        <v>353</v>
      </c>
      <c r="M18" s="311" t="s">
        <v>353</v>
      </c>
      <c r="N18" s="54" t="s">
        <v>350</v>
      </c>
      <c r="O18" s="55">
        <v>6</v>
      </c>
      <c r="P18" s="49">
        <v>0</v>
      </c>
      <c r="Q18" s="56">
        <f aca="true" t="shared" si="6" ref="Q18:Q28">O18+P18</f>
        <v>6</v>
      </c>
    </row>
    <row r="19" spans="1:17" ht="12.75">
      <c r="A19" s="54" t="s">
        <v>179</v>
      </c>
      <c r="B19" s="55">
        <v>5.5</v>
      </c>
      <c r="C19" s="49">
        <v>0</v>
      </c>
      <c r="D19" s="56">
        <f t="shared" si="4"/>
        <v>5.5</v>
      </c>
      <c r="E19" s="54" t="s">
        <v>295</v>
      </c>
      <c r="F19" s="55">
        <v>5.5</v>
      </c>
      <c r="G19" s="49">
        <v>0</v>
      </c>
      <c r="H19" s="56">
        <f t="shared" si="3"/>
        <v>5.5</v>
      </c>
      <c r="I19" s="50"/>
      <c r="J19" s="54" t="s">
        <v>131</v>
      </c>
      <c r="K19" s="55">
        <v>5.5</v>
      </c>
      <c r="L19" s="49">
        <v>0</v>
      </c>
      <c r="M19" s="56">
        <f t="shared" si="5"/>
        <v>5.5</v>
      </c>
      <c r="N19" s="54" t="s">
        <v>246</v>
      </c>
      <c r="O19" s="55">
        <v>6</v>
      </c>
      <c r="P19" s="49">
        <v>0</v>
      </c>
      <c r="Q19" s="56">
        <f t="shared" si="6"/>
        <v>6</v>
      </c>
    </row>
    <row r="20" spans="1:17" ht="12.75">
      <c r="A20" s="54" t="s">
        <v>180</v>
      </c>
      <c r="B20" s="55">
        <v>5.5</v>
      </c>
      <c r="C20" s="49">
        <v>0</v>
      </c>
      <c r="D20" s="56">
        <f t="shared" si="4"/>
        <v>5.5</v>
      </c>
      <c r="E20" s="54" t="s">
        <v>296</v>
      </c>
      <c r="F20" s="55">
        <v>6.5</v>
      </c>
      <c r="G20" s="49">
        <v>1.5</v>
      </c>
      <c r="H20" s="56">
        <f t="shared" si="3"/>
        <v>8</v>
      </c>
      <c r="I20" s="50"/>
      <c r="J20" s="54" t="s">
        <v>132</v>
      </c>
      <c r="K20" s="55">
        <v>7</v>
      </c>
      <c r="L20" s="49">
        <v>3</v>
      </c>
      <c r="M20" s="56">
        <f t="shared" si="5"/>
        <v>10</v>
      </c>
      <c r="N20" s="54" t="s">
        <v>349</v>
      </c>
      <c r="O20" s="55">
        <v>6.5</v>
      </c>
      <c r="P20" s="49">
        <v>0.5</v>
      </c>
      <c r="Q20" s="56">
        <f t="shared" si="6"/>
        <v>7</v>
      </c>
    </row>
    <row r="21" spans="1:17" ht="12.75">
      <c r="A21" s="54" t="s">
        <v>181</v>
      </c>
      <c r="B21" s="55">
        <v>5.5</v>
      </c>
      <c r="C21" s="49">
        <v>0</v>
      </c>
      <c r="D21" s="56">
        <f>B21+C21</f>
        <v>5.5</v>
      </c>
      <c r="E21" s="54" t="s">
        <v>297</v>
      </c>
      <c r="F21" s="55">
        <v>5.5</v>
      </c>
      <c r="G21" s="49">
        <v>0</v>
      </c>
      <c r="H21" s="56">
        <f t="shared" si="3"/>
        <v>5.5</v>
      </c>
      <c r="I21" s="50"/>
      <c r="J21" s="54" t="s">
        <v>133</v>
      </c>
      <c r="K21" s="55">
        <v>5.5</v>
      </c>
      <c r="L21" s="49">
        <v>-0.5</v>
      </c>
      <c r="M21" s="56">
        <f t="shared" si="5"/>
        <v>5</v>
      </c>
      <c r="N21" s="54" t="s">
        <v>247</v>
      </c>
      <c r="O21" s="55">
        <v>6</v>
      </c>
      <c r="P21" s="49">
        <v>0</v>
      </c>
      <c r="Q21" s="56">
        <f t="shared" si="6"/>
        <v>6</v>
      </c>
    </row>
    <row r="22" spans="1:17" ht="12.75">
      <c r="A22" s="54" t="s">
        <v>182</v>
      </c>
      <c r="B22" s="55">
        <v>7.5</v>
      </c>
      <c r="C22" s="49">
        <v>1.5</v>
      </c>
      <c r="D22" s="56">
        <f t="shared" si="4"/>
        <v>9</v>
      </c>
      <c r="E22" s="54" t="s">
        <v>298</v>
      </c>
      <c r="F22" s="55">
        <v>5.5</v>
      </c>
      <c r="G22" s="49">
        <v>0</v>
      </c>
      <c r="H22" s="56">
        <f t="shared" si="3"/>
        <v>5.5</v>
      </c>
      <c r="I22" s="50"/>
      <c r="J22" s="54" t="s">
        <v>134</v>
      </c>
      <c r="K22" s="55">
        <v>5.5</v>
      </c>
      <c r="L22" s="49">
        <v>0</v>
      </c>
      <c r="M22" s="56">
        <f t="shared" si="5"/>
        <v>5.5</v>
      </c>
      <c r="N22" s="54" t="s">
        <v>249</v>
      </c>
      <c r="O22" s="55">
        <v>6</v>
      </c>
      <c r="P22" s="49">
        <v>0</v>
      </c>
      <c r="Q22" s="56">
        <f t="shared" si="6"/>
        <v>6</v>
      </c>
    </row>
    <row r="23" spans="1:17" ht="12.75">
      <c r="A23" s="54" t="s">
        <v>183</v>
      </c>
      <c r="B23" s="55">
        <v>6.5</v>
      </c>
      <c r="C23" s="49">
        <v>0</v>
      </c>
      <c r="D23" s="56">
        <f t="shared" si="4"/>
        <v>6.5</v>
      </c>
      <c r="E23" s="54" t="s">
        <v>299</v>
      </c>
      <c r="F23" s="55">
        <v>6</v>
      </c>
      <c r="G23" s="49">
        <v>0</v>
      </c>
      <c r="H23" s="56">
        <f t="shared" si="3"/>
        <v>6</v>
      </c>
      <c r="I23" s="50"/>
      <c r="J23" s="54" t="s">
        <v>135</v>
      </c>
      <c r="K23" s="55">
        <v>6</v>
      </c>
      <c r="L23" s="49">
        <v>0</v>
      </c>
      <c r="M23" s="56">
        <f t="shared" si="5"/>
        <v>6</v>
      </c>
      <c r="N23" s="54" t="s">
        <v>248</v>
      </c>
      <c r="O23" s="55" t="s">
        <v>353</v>
      </c>
      <c r="P23" s="49" t="s">
        <v>353</v>
      </c>
      <c r="Q23" s="56" t="s">
        <v>353</v>
      </c>
    </row>
    <row r="24" spans="1:17" ht="12.75">
      <c r="A24" s="54" t="s">
        <v>184</v>
      </c>
      <c r="B24" s="55">
        <v>5.5</v>
      </c>
      <c r="C24" s="49">
        <v>0</v>
      </c>
      <c r="D24" s="56">
        <f t="shared" si="4"/>
        <v>5.5</v>
      </c>
      <c r="E24" s="54" t="s">
        <v>300</v>
      </c>
      <c r="F24" s="55">
        <v>6</v>
      </c>
      <c r="G24" s="49">
        <v>0</v>
      </c>
      <c r="H24" s="56">
        <f t="shared" si="3"/>
        <v>6</v>
      </c>
      <c r="I24" s="50"/>
      <c r="J24" s="54" t="s">
        <v>136</v>
      </c>
      <c r="K24" s="55">
        <v>6.5</v>
      </c>
      <c r="L24" s="49">
        <v>0</v>
      </c>
      <c r="M24" s="56">
        <f t="shared" si="5"/>
        <v>6.5</v>
      </c>
      <c r="N24" s="54" t="s">
        <v>357</v>
      </c>
      <c r="O24" s="55">
        <v>7.5</v>
      </c>
      <c r="P24" s="49">
        <v>3</v>
      </c>
      <c r="Q24" s="56">
        <f>O24+P24</f>
        <v>10.5</v>
      </c>
    </row>
    <row r="25" spans="1:17" ht="12.75">
      <c r="A25" s="54" t="s">
        <v>185</v>
      </c>
      <c r="B25" s="55" t="s">
        <v>353</v>
      </c>
      <c r="C25" s="49" t="s">
        <v>353</v>
      </c>
      <c r="D25" s="56" t="s">
        <v>353</v>
      </c>
      <c r="E25" s="54" t="s">
        <v>301</v>
      </c>
      <c r="F25" s="55">
        <v>5.5</v>
      </c>
      <c r="G25" s="49">
        <v>0</v>
      </c>
      <c r="H25" s="56">
        <f t="shared" si="3"/>
        <v>5.5</v>
      </c>
      <c r="I25" s="50"/>
      <c r="J25" s="54" t="s">
        <v>137</v>
      </c>
      <c r="K25" s="55">
        <v>5.5</v>
      </c>
      <c r="L25" s="49">
        <v>0</v>
      </c>
      <c r="M25" s="56">
        <f t="shared" si="5"/>
        <v>5.5</v>
      </c>
      <c r="N25" s="54" t="s">
        <v>256</v>
      </c>
      <c r="O25" s="55">
        <v>5.5</v>
      </c>
      <c r="P25" s="49">
        <v>0</v>
      </c>
      <c r="Q25" s="56">
        <f t="shared" si="6"/>
        <v>5.5</v>
      </c>
    </row>
    <row r="26" spans="1:17" ht="12.75">
      <c r="A26" s="54" t="s">
        <v>186</v>
      </c>
      <c r="B26" s="55" t="s">
        <v>353</v>
      </c>
      <c r="C26" s="49" t="s">
        <v>353</v>
      </c>
      <c r="D26" s="56" t="s">
        <v>353</v>
      </c>
      <c r="E26" s="54" t="s">
        <v>302</v>
      </c>
      <c r="F26" s="55">
        <v>6</v>
      </c>
      <c r="G26" s="49">
        <v>0</v>
      </c>
      <c r="H26" s="56">
        <f t="shared" si="3"/>
        <v>6</v>
      </c>
      <c r="I26" s="50"/>
      <c r="J26" s="54" t="s">
        <v>138</v>
      </c>
      <c r="K26" s="55">
        <v>6.5</v>
      </c>
      <c r="L26" s="49">
        <v>3</v>
      </c>
      <c r="M26" s="56">
        <f t="shared" si="5"/>
        <v>9.5</v>
      </c>
      <c r="N26" s="54" t="s">
        <v>250</v>
      </c>
      <c r="O26" s="55">
        <v>6.5</v>
      </c>
      <c r="P26" s="49">
        <v>3</v>
      </c>
      <c r="Q26" s="56">
        <f t="shared" si="6"/>
        <v>9.5</v>
      </c>
    </row>
    <row r="27" spans="1:17" ht="12.75">
      <c r="A27" s="308" t="s">
        <v>169</v>
      </c>
      <c r="B27" s="309" t="s">
        <v>353</v>
      </c>
      <c r="C27" s="310" t="s">
        <v>353</v>
      </c>
      <c r="D27" s="311" t="s">
        <v>353</v>
      </c>
      <c r="E27" s="54" t="s">
        <v>303</v>
      </c>
      <c r="F27" s="55" t="s">
        <v>353</v>
      </c>
      <c r="G27" s="49" t="s">
        <v>353</v>
      </c>
      <c r="H27" s="56" t="s">
        <v>353</v>
      </c>
      <c r="I27" s="50"/>
      <c r="J27" s="54" t="s">
        <v>139</v>
      </c>
      <c r="K27" s="55" t="s">
        <v>353</v>
      </c>
      <c r="L27" s="49" t="s">
        <v>353</v>
      </c>
      <c r="M27" s="56" t="s">
        <v>353</v>
      </c>
      <c r="N27" s="54" t="s">
        <v>251</v>
      </c>
      <c r="O27" s="55" t="s">
        <v>353</v>
      </c>
      <c r="P27" s="49" t="s">
        <v>353</v>
      </c>
      <c r="Q27" s="56" t="s">
        <v>353</v>
      </c>
    </row>
    <row r="28" spans="1:17" ht="12.75" customHeight="1" thickBot="1">
      <c r="A28" s="47" t="s">
        <v>188</v>
      </c>
      <c r="B28" s="59">
        <v>5</v>
      </c>
      <c r="C28" s="307">
        <v>0</v>
      </c>
      <c r="D28" s="56">
        <f t="shared" si="4"/>
        <v>5</v>
      </c>
      <c r="E28" s="47" t="s">
        <v>303</v>
      </c>
      <c r="F28" s="59" t="s">
        <v>353</v>
      </c>
      <c r="G28" s="307" t="s">
        <v>353</v>
      </c>
      <c r="H28" s="56" t="s">
        <v>353</v>
      </c>
      <c r="I28" s="50"/>
      <c r="J28" s="47" t="s">
        <v>140</v>
      </c>
      <c r="K28" s="59">
        <v>6</v>
      </c>
      <c r="L28" s="307">
        <v>0</v>
      </c>
      <c r="M28" s="56">
        <f t="shared" si="5"/>
        <v>6</v>
      </c>
      <c r="N28" s="47" t="s">
        <v>252</v>
      </c>
      <c r="O28" s="59">
        <v>6.5</v>
      </c>
      <c r="P28" s="307">
        <v>0</v>
      </c>
      <c r="Q28" s="56">
        <f t="shared" si="6"/>
        <v>6.5</v>
      </c>
    </row>
    <row r="29" spans="1:17" ht="12.75" customHeight="1" thickBot="1">
      <c r="A29" s="44" t="s">
        <v>189</v>
      </c>
      <c r="B29" s="45">
        <v>0.5</v>
      </c>
      <c r="C29" s="238">
        <v>0</v>
      </c>
      <c r="D29" s="61">
        <f t="shared" si="4"/>
        <v>0.5</v>
      </c>
      <c r="E29" s="44" t="s">
        <v>304</v>
      </c>
      <c r="F29" s="45">
        <v>0</v>
      </c>
      <c r="G29" s="238">
        <v>0</v>
      </c>
      <c r="H29" s="61">
        <f t="shared" si="3"/>
        <v>0</v>
      </c>
      <c r="I29" s="35"/>
      <c r="J29" s="44" t="s">
        <v>141</v>
      </c>
      <c r="K29" s="45">
        <v>0.5</v>
      </c>
      <c r="L29" s="238">
        <v>0</v>
      </c>
      <c r="M29" s="61">
        <f t="shared" si="5"/>
        <v>0.5</v>
      </c>
      <c r="N29" s="44" t="s">
        <v>253</v>
      </c>
      <c r="O29" s="45">
        <v>0.5</v>
      </c>
      <c r="P29" s="238">
        <v>0</v>
      </c>
      <c r="Q29" s="61">
        <f>O29+P29</f>
        <v>0.5</v>
      </c>
    </row>
    <row r="30" spans="1:17" ht="12.75" customHeight="1" thickBot="1">
      <c r="A30" s="60" t="s">
        <v>84</v>
      </c>
      <c r="B30" s="230">
        <f>19.5/3</f>
        <v>6.5</v>
      </c>
      <c r="C30" s="238">
        <v>1</v>
      </c>
      <c r="D30" s="61">
        <f>C30</f>
        <v>1</v>
      </c>
      <c r="E30" s="44" t="s">
        <v>84</v>
      </c>
      <c r="F30" s="230">
        <f>18/3</f>
        <v>6</v>
      </c>
      <c r="G30" s="238">
        <v>0</v>
      </c>
      <c r="H30" s="61">
        <f>G30</f>
        <v>0</v>
      </c>
      <c r="I30" s="35"/>
      <c r="J30" s="60" t="s">
        <v>84</v>
      </c>
      <c r="K30" s="230">
        <f>18.5/3</f>
        <v>6.166666666666667</v>
      </c>
      <c r="L30" s="238">
        <v>0</v>
      </c>
      <c r="M30" s="61">
        <f>L29</f>
        <v>0</v>
      </c>
      <c r="N30" s="60" t="s">
        <v>84</v>
      </c>
      <c r="O30" s="230">
        <f>19.5/3</f>
        <v>6.5</v>
      </c>
      <c r="P30" s="238">
        <v>1</v>
      </c>
      <c r="Q30" s="61">
        <f>P30</f>
        <v>1</v>
      </c>
    </row>
    <row r="31" spans="1:17" ht="12.75">
      <c r="A31" s="63"/>
      <c r="B31" s="64"/>
      <c r="C31" s="64"/>
      <c r="D31" s="131"/>
      <c r="E31" s="63"/>
      <c r="F31" s="64"/>
      <c r="G31" s="64"/>
      <c r="H31" s="65"/>
      <c r="I31" s="66"/>
      <c r="J31" s="63"/>
      <c r="K31" s="64"/>
      <c r="L31" s="64"/>
      <c r="M31" s="65"/>
      <c r="N31" s="63"/>
      <c r="O31" s="64"/>
      <c r="P31" s="64"/>
      <c r="Q31" s="65"/>
    </row>
    <row r="32" spans="1:17" ht="13.5" customHeight="1">
      <c r="A32" s="67"/>
      <c r="B32" s="134">
        <f>B5+B6+B7+B8+B9+B10+B11+B12+B13+B14+B15+B29</f>
        <v>69.5</v>
      </c>
      <c r="C32" s="134">
        <f>C4+C5+C6+C7+C8+C9+C10+C11+C12+C13+C14+C15+C29+C30</f>
        <v>6.5</v>
      </c>
      <c r="D32" s="135">
        <f>B32+C32</f>
        <v>76</v>
      </c>
      <c r="E32" s="67"/>
      <c r="F32" s="246">
        <f>F5+F6+F7+F8+F9+F10+F11+F12+F13+F14+F15+F29</f>
        <v>67.5</v>
      </c>
      <c r="G32" s="246">
        <f>G4+G5+G6+G7+G8+G9+G10+G11+G12+G13+G14+G15+G29+G30</f>
        <v>5.5</v>
      </c>
      <c r="H32" s="245">
        <f>F32+G32</f>
        <v>73</v>
      </c>
      <c r="I32" s="72"/>
      <c r="J32" s="67"/>
      <c r="K32" s="132">
        <f>K5+K6+K7+K8+K9+K10+K11+K12+K13+K14+K15+K29</f>
        <v>68.5</v>
      </c>
      <c r="L32" s="132">
        <f>L4+L5+L6+L7+L8+L9+L10+L11+L12+L13+L14+L15+L29+L30</f>
        <v>3.5</v>
      </c>
      <c r="M32" s="133">
        <f>K32+L32</f>
        <v>72</v>
      </c>
      <c r="N32" s="67"/>
      <c r="O32" s="100">
        <f>O5+O6+O7+O8+O9+O10+O11+O12+O13+O14+O15+O29</f>
        <v>67</v>
      </c>
      <c r="P32" s="100">
        <f>P4+P5+P6+P7+P8+P9+P10+P11+P12+P13+P14+P15+P29+P30</f>
        <v>2.5</v>
      </c>
      <c r="Q32" s="101">
        <f>O32+P32</f>
        <v>69.5</v>
      </c>
    </row>
    <row r="33" spans="1:17" ht="12.75" customHeight="1" thickBot="1">
      <c r="A33" s="73"/>
      <c r="B33" s="74"/>
      <c r="C33" s="74"/>
      <c r="D33" s="75"/>
      <c r="E33" s="73"/>
      <c r="F33" s="74"/>
      <c r="G33" s="74"/>
      <c r="H33" s="75"/>
      <c r="I33" s="76"/>
      <c r="J33" s="73"/>
      <c r="K33" s="74"/>
      <c r="L33" s="74"/>
      <c r="M33" s="75"/>
      <c r="N33" s="73"/>
      <c r="O33" s="74"/>
      <c r="P33" s="74"/>
      <c r="Q33" s="75"/>
    </row>
    <row r="34" spans="1:17" ht="18.75" thickBot="1">
      <c r="A34" s="139"/>
      <c r="B34" s="140"/>
      <c r="C34" s="140"/>
      <c r="D34" s="141">
        <v>3</v>
      </c>
      <c r="E34" s="242"/>
      <c r="F34" s="243"/>
      <c r="G34" s="243"/>
      <c r="H34" s="244">
        <v>2</v>
      </c>
      <c r="I34" s="83"/>
      <c r="J34" s="136"/>
      <c r="K34" s="137"/>
      <c r="L34" s="137"/>
      <c r="M34" s="138">
        <v>2</v>
      </c>
      <c r="N34" s="111"/>
      <c r="O34" s="112"/>
      <c r="P34" s="112"/>
      <c r="Q34" s="113">
        <v>1</v>
      </c>
    </row>
    <row r="35" spans="1:17" ht="6" customHeight="1" thickBo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ht="15" thickBot="1">
      <c r="A36" s="701" t="s">
        <v>37</v>
      </c>
      <c r="B36" s="702"/>
      <c r="C36" s="702"/>
      <c r="D36" s="702"/>
      <c r="E36" s="702"/>
      <c r="F36" s="702"/>
      <c r="G36" s="702"/>
      <c r="H36" s="702"/>
      <c r="I36" s="737"/>
      <c r="J36" s="702"/>
      <c r="K36" s="702"/>
      <c r="L36" s="702"/>
      <c r="M36" s="702"/>
      <c r="N36" s="702"/>
      <c r="O36" s="702"/>
      <c r="P36" s="702"/>
      <c r="Q36" s="703"/>
    </row>
    <row r="37" spans="1:26" ht="15" customHeight="1" thickBot="1">
      <c r="A37" s="742" t="s">
        <v>281</v>
      </c>
      <c r="B37" s="743"/>
      <c r="C37" s="743"/>
      <c r="D37" s="744"/>
      <c r="E37" s="722" t="s">
        <v>111</v>
      </c>
      <c r="F37" s="748"/>
      <c r="G37" s="748"/>
      <c r="H37" s="723"/>
      <c r="I37" s="85"/>
      <c r="J37" s="745" t="s">
        <v>359</v>
      </c>
      <c r="K37" s="746"/>
      <c r="L37" s="746"/>
      <c r="M37" s="747"/>
      <c r="N37" s="724" t="s">
        <v>117</v>
      </c>
      <c r="O37" s="761"/>
      <c r="P37" s="761"/>
      <c r="Q37" s="725"/>
      <c r="W37" s="257"/>
      <c r="X37" s="257"/>
      <c r="Y37" s="257"/>
      <c r="Z37" s="257"/>
    </row>
    <row r="38" spans="1:26" ht="13.5" thickBot="1">
      <c r="A38" s="32" t="s">
        <v>3</v>
      </c>
      <c r="B38" s="33" t="s">
        <v>65</v>
      </c>
      <c r="C38" s="34">
        <v>2</v>
      </c>
      <c r="D38" s="33" t="s">
        <v>11</v>
      </c>
      <c r="E38" s="247" t="s">
        <v>3</v>
      </c>
      <c r="F38" s="247" t="s">
        <v>65</v>
      </c>
      <c r="G38" s="247">
        <v>-0.5</v>
      </c>
      <c r="H38" s="247" t="s">
        <v>11</v>
      </c>
      <c r="I38" s="85"/>
      <c r="J38" s="87" t="s">
        <v>3</v>
      </c>
      <c r="K38" s="87" t="s">
        <v>65</v>
      </c>
      <c r="L38" s="87">
        <v>2</v>
      </c>
      <c r="M38" s="87" t="s">
        <v>11</v>
      </c>
      <c r="N38" s="88" t="s">
        <v>3</v>
      </c>
      <c r="O38" s="88" t="s">
        <v>65</v>
      </c>
      <c r="P38" s="88">
        <v>-0.5</v>
      </c>
      <c r="Q38" s="88" t="s">
        <v>11</v>
      </c>
      <c r="W38" s="258"/>
      <c r="X38" s="258"/>
      <c r="Y38" s="258"/>
      <c r="Z38" s="258"/>
    </row>
    <row r="39" spans="1:26" ht="12.75">
      <c r="A39" s="36" t="s">
        <v>257</v>
      </c>
      <c r="B39" s="37">
        <v>6</v>
      </c>
      <c r="C39" s="304">
        <v>1</v>
      </c>
      <c r="D39" s="39">
        <f aca="true" t="shared" si="7" ref="D39:D63">B39+C39</f>
        <v>7</v>
      </c>
      <c r="E39" s="36" t="s">
        <v>326</v>
      </c>
      <c r="F39" s="37">
        <v>6</v>
      </c>
      <c r="G39" s="304">
        <v>-2</v>
      </c>
      <c r="H39" s="38">
        <f>F39+G39</f>
        <v>4</v>
      </c>
      <c r="I39" s="85"/>
      <c r="J39" s="36" t="s">
        <v>190</v>
      </c>
      <c r="K39" s="37">
        <v>6</v>
      </c>
      <c r="L39" s="304">
        <v>-1</v>
      </c>
      <c r="M39" s="39">
        <f aca="true" t="shared" si="8" ref="M39:M63">K39+L39</f>
        <v>5</v>
      </c>
      <c r="N39" s="36" t="s">
        <v>348</v>
      </c>
      <c r="O39" s="37">
        <v>5.5</v>
      </c>
      <c r="P39" s="304">
        <v>-0.5</v>
      </c>
      <c r="Q39" s="38">
        <f>O39+P39</f>
        <v>5</v>
      </c>
      <c r="W39" s="259"/>
      <c r="X39" s="259"/>
      <c r="Y39" s="259"/>
      <c r="Z39" s="259"/>
    </row>
    <row r="40" spans="1:26" ht="12.75">
      <c r="A40" s="40" t="s">
        <v>258</v>
      </c>
      <c r="B40" s="41">
        <v>6</v>
      </c>
      <c r="C40" s="305">
        <v>0</v>
      </c>
      <c r="D40" s="39">
        <f t="shared" si="7"/>
        <v>6</v>
      </c>
      <c r="E40" s="40" t="s">
        <v>305</v>
      </c>
      <c r="F40" s="41">
        <v>6.5</v>
      </c>
      <c r="G40" s="305">
        <v>0</v>
      </c>
      <c r="H40" s="39">
        <f aca="true" t="shared" si="9" ref="H40:H63">F40+G40</f>
        <v>6.5</v>
      </c>
      <c r="I40" s="85"/>
      <c r="J40" s="40" t="s">
        <v>191</v>
      </c>
      <c r="K40" s="41">
        <v>5.5</v>
      </c>
      <c r="L40" s="305">
        <v>0</v>
      </c>
      <c r="M40" s="39">
        <f t="shared" si="8"/>
        <v>5.5</v>
      </c>
      <c r="N40" s="40" t="s">
        <v>327</v>
      </c>
      <c r="O40" s="41">
        <v>7</v>
      </c>
      <c r="P40" s="305">
        <v>1</v>
      </c>
      <c r="Q40" s="39">
        <f aca="true" t="shared" si="10" ref="Q40:Q63">O40+P40</f>
        <v>8</v>
      </c>
      <c r="W40" s="259"/>
      <c r="X40" s="259"/>
      <c r="Y40" s="259"/>
      <c r="Z40" s="259"/>
    </row>
    <row r="41" spans="1:26" ht="12.75">
      <c r="A41" s="40" t="s">
        <v>259</v>
      </c>
      <c r="B41" s="41">
        <v>5.5</v>
      </c>
      <c r="C41" s="305">
        <v>0</v>
      </c>
      <c r="D41" s="39">
        <f t="shared" si="7"/>
        <v>5.5</v>
      </c>
      <c r="E41" s="40" t="s">
        <v>306</v>
      </c>
      <c r="F41" s="41">
        <v>6</v>
      </c>
      <c r="G41" s="305">
        <v>0</v>
      </c>
      <c r="H41" s="39">
        <f t="shared" si="9"/>
        <v>6</v>
      </c>
      <c r="I41" s="85"/>
      <c r="J41" s="40" t="s">
        <v>192</v>
      </c>
      <c r="K41" s="41">
        <v>6.5</v>
      </c>
      <c r="L41" s="305">
        <v>-0.5</v>
      </c>
      <c r="M41" s="39">
        <f t="shared" si="8"/>
        <v>6</v>
      </c>
      <c r="N41" s="40" t="s">
        <v>328</v>
      </c>
      <c r="O41" s="41">
        <v>5.5</v>
      </c>
      <c r="P41" s="305">
        <v>0</v>
      </c>
      <c r="Q41" s="39">
        <f t="shared" si="10"/>
        <v>5.5</v>
      </c>
      <c r="W41" s="259"/>
      <c r="X41" s="259"/>
      <c r="Y41" s="259"/>
      <c r="Z41" s="259"/>
    </row>
    <row r="42" spans="1:26" ht="12.75">
      <c r="A42" s="40" t="s">
        <v>260</v>
      </c>
      <c r="B42" s="129">
        <v>6.5</v>
      </c>
      <c r="C42" s="305">
        <v>0</v>
      </c>
      <c r="D42" s="39">
        <f t="shared" si="7"/>
        <v>6.5</v>
      </c>
      <c r="E42" s="40" t="s">
        <v>307</v>
      </c>
      <c r="F42" s="129">
        <v>5.5</v>
      </c>
      <c r="G42" s="305">
        <v>1</v>
      </c>
      <c r="H42" s="39">
        <f t="shared" si="9"/>
        <v>6.5</v>
      </c>
      <c r="I42" s="85"/>
      <c r="J42" s="40" t="s">
        <v>356</v>
      </c>
      <c r="K42" s="129">
        <v>6</v>
      </c>
      <c r="L42" s="305">
        <v>-0.5</v>
      </c>
      <c r="M42" s="39">
        <f t="shared" si="8"/>
        <v>5.5</v>
      </c>
      <c r="N42" s="40" t="s">
        <v>329</v>
      </c>
      <c r="O42" s="129">
        <v>6</v>
      </c>
      <c r="P42" s="305">
        <v>0</v>
      </c>
      <c r="Q42" s="39">
        <f t="shared" si="10"/>
        <v>6</v>
      </c>
      <c r="W42" s="259"/>
      <c r="X42" s="259"/>
      <c r="Y42" s="259"/>
      <c r="Z42" s="259"/>
    </row>
    <row r="43" spans="1:26" ht="12.75">
      <c r="A43" s="40" t="s">
        <v>261</v>
      </c>
      <c r="B43" s="41">
        <v>6</v>
      </c>
      <c r="C43" s="305">
        <v>0</v>
      </c>
      <c r="D43" s="39">
        <f t="shared" si="7"/>
        <v>6</v>
      </c>
      <c r="E43" s="40" t="s">
        <v>308</v>
      </c>
      <c r="F43" s="41">
        <v>6.5</v>
      </c>
      <c r="G43" s="305">
        <v>0</v>
      </c>
      <c r="H43" s="39">
        <f t="shared" si="9"/>
        <v>6.5</v>
      </c>
      <c r="I43" s="85"/>
      <c r="J43" s="40" t="s">
        <v>193</v>
      </c>
      <c r="K43" s="41">
        <v>6.5</v>
      </c>
      <c r="L43" s="305">
        <v>0</v>
      </c>
      <c r="M43" s="39">
        <f t="shared" si="8"/>
        <v>6.5</v>
      </c>
      <c r="N43" s="40" t="s">
        <v>330</v>
      </c>
      <c r="O43" s="41">
        <v>6.5</v>
      </c>
      <c r="P43" s="305">
        <v>0.5</v>
      </c>
      <c r="Q43" s="39">
        <f t="shared" si="10"/>
        <v>7</v>
      </c>
      <c r="W43" s="259"/>
      <c r="X43" s="259"/>
      <c r="Y43" s="259"/>
      <c r="Z43" s="259"/>
    </row>
    <row r="44" spans="1:26" ht="12.75">
      <c r="A44" s="40" t="s">
        <v>262</v>
      </c>
      <c r="B44" s="41">
        <v>6</v>
      </c>
      <c r="C44" s="305">
        <v>0</v>
      </c>
      <c r="D44" s="39">
        <f t="shared" si="7"/>
        <v>6</v>
      </c>
      <c r="E44" s="40" t="s">
        <v>309</v>
      </c>
      <c r="F44" s="41">
        <v>6.5</v>
      </c>
      <c r="G44" s="305">
        <v>0</v>
      </c>
      <c r="H44" s="39">
        <f t="shared" si="9"/>
        <v>6.5</v>
      </c>
      <c r="I44" s="85"/>
      <c r="J44" s="316" t="s">
        <v>204</v>
      </c>
      <c r="K44" s="317">
        <v>6</v>
      </c>
      <c r="L44" s="318">
        <v>0</v>
      </c>
      <c r="M44" s="319">
        <f t="shared" si="8"/>
        <v>6</v>
      </c>
      <c r="N44" s="40" t="s">
        <v>331</v>
      </c>
      <c r="O44" s="41">
        <v>5.5</v>
      </c>
      <c r="P44" s="305">
        <v>0</v>
      </c>
      <c r="Q44" s="39">
        <f t="shared" si="10"/>
        <v>5.5</v>
      </c>
      <c r="W44" s="259"/>
      <c r="X44" s="259"/>
      <c r="Y44" s="259"/>
      <c r="Z44" s="259"/>
    </row>
    <row r="45" spans="1:26" ht="12.75">
      <c r="A45" s="40" t="s">
        <v>263</v>
      </c>
      <c r="B45" s="41">
        <v>6.5</v>
      </c>
      <c r="C45" s="305">
        <v>0</v>
      </c>
      <c r="D45" s="39">
        <f t="shared" si="7"/>
        <v>6.5</v>
      </c>
      <c r="E45" s="40" t="s">
        <v>310</v>
      </c>
      <c r="F45" s="41">
        <v>5.5</v>
      </c>
      <c r="G45" s="305">
        <v>0</v>
      </c>
      <c r="H45" s="39">
        <f t="shared" si="9"/>
        <v>5.5</v>
      </c>
      <c r="I45" s="85"/>
      <c r="J45" s="40" t="s">
        <v>195</v>
      </c>
      <c r="K45" s="41">
        <v>5.5</v>
      </c>
      <c r="L45" s="305">
        <v>-0.5</v>
      </c>
      <c r="M45" s="39">
        <f t="shared" si="8"/>
        <v>5</v>
      </c>
      <c r="N45" s="40" t="s">
        <v>332</v>
      </c>
      <c r="O45" s="41">
        <v>6.5</v>
      </c>
      <c r="P45" s="305">
        <v>0</v>
      </c>
      <c r="Q45" s="39">
        <f t="shared" si="10"/>
        <v>6.5</v>
      </c>
      <c r="W45" s="259"/>
      <c r="X45" s="259"/>
      <c r="Y45" s="259"/>
      <c r="Z45" s="259"/>
    </row>
    <row r="46" spans="1:26" ht="12.75">
      <c r="A46" s="40" t="s">
        <v>264</v>
      </c>
      <c r="B46" s="41">
        <v>6.5</v>
      </c>
      <c r="C46" s="305">
        <v>0</v>
      </c>
      <c r="D46" s="39">
        <f t="shared" si="7"/>
        <v>6.5</v>
      </c>
      <c r="E46" s="40" t="s">
        <v>311</v>
      </c>
      <c r="F46" s="41">
        <v>6</v>
      </c>
      <c r="G46" s="305">
        <v>0.5</v>
      </c>
      <c r="H46" s="39">
        <f t="shared" si="9"/>
        <v>6.5</v>
      </c>
      <c r="I46" s="85"/>
      <c r="J46" s="40" t="s">
        <v>196</v>
      </c>
      <c r="K46" s="41">
        <v>7</v>
      </c>
      <c r="L46" s="305">
        <v>3</v>
      </c>
      <c r="M46" s="39">
        <f t="shared" si="8"/>
        <v>10</v>
      </c>
      <c r="N46" s="40" t="s">
        <v>333</v>
      </c>
      <c r="O46" s="41">
        <v>6.5</v>
      </c>
      <c r="P46" s="305">
        <v>1</v>
      </c>
      <c r="Q46" s="39">
        <f t="shared" si="10"/>
        <v>7.5</v>
      </c>
      <c r="W46" s="259"/>
      <c r="X46" s="259"/>
      <c r="Y46" s="259"/>
      <c r="Z46" s="259"/>
    </row>
    <row r="47" spans="1:26" ht="12.75">
      <c r="A47" s="40" t="s">
        <v>265</v>
      </c>
      <c r="B47" s="41">
        <v>6</v>
      </c>
      <c r="C47" s="305">
        <v>0</v>
      </c>
      <c r="D47" s="39">
        <f t="shared" si="7"/>
        <v>6</v>
      </c>
      <c r="E47" s="40" t="s">
        <v>312</v>
      </c>
      <c r="F47" s="41">
        <v>5.5</v>
      </c>
      <c r="G47" s="305">
        <v>0</v>
      </c>
      <c r="H47" s="39">
        <f t="shared" si="9"/>
        <v>5.5</v>
      </c>
      <c r="I47" s="85"/>
      <c r="J47" s="40" t="s">
        <v>197</v>
      </c>
      <c r="K47" s="41">
        <v>5</v>
      </c>
      <c r="L47" s="305">
        <v>0</v>
      </c>
      <c r="M47" s="39">
        <f t="shared" si="8"/>
        <v>5</v>
      </c>
      <c r="N47" s="40" t="s">
        <v>334</v>
      </c>
      <c r="O47" s="41">
        <v>6.5</v>
      </c>
      <c r="P47" s="305">
        <v>0</v>
      </c>
      <c r="Q47" s="39">
        <f t="shared" si="10"/>
        <v>6.5</v>
      </c>
      <c r="W47" s="259"/>
      <c r="X47" s="259"/>
      <c r="Y47" s="259"/>
      <c r="Z47" s="259"/>
    </row>
    <row r="48" spans="1:26" ht="12.75">
      <c r="A48" s="40" t="s">
        <v>266</v>
      </c>
      <c r="B48" s="41">
        <v>6</v>
      </c>
      <c r="C48" s="305">
        <v>1</v>
      </c>
      <c r="D48" s="39">
        <f t="shared" si="7"/>
        <v>7</v>
      </c>
      <c r="E48" s="40" t="s">
        <v>313</v>
      </c>
      <c r="F48" s="41">
        <v>6</v>
      </c>
      <c r="G48" s="305">
        <v>0</v>
      </c>
      <c r="H48" s="39">
        <f t="shared" si="9"/>
        <v>6</v>
      </c>
      <c r="I48" s="85"/>
      <c r="J48" s="40" t="s">
        <v>198</v>
      </c>
      <c r="K48" s="41">
        <v>6</v>
      </c>
      <c r="L48" s="305">
        <v>0</v>
      </c>
      <c r="M48" s="39">
        <f t="shared" si="8"/>
        <v>6</v>
      </c>
      <c r="N48" s="40" t="s">
        <v>335</v>
      </c>
      <c r="O48" s="41">
        <v>6</v>
      </c>
      <c r="P48" s="305">
        <v>0</v>
      </c>
      <c r="Q48" s="39">
        <f t="shared" si="10"/>
        <v>6</v>
      </c>
      <c r="W48" s="259"/>
      <c r="X48" s="259"/>
      <c r="Y48" s="259"/>
      <c r="Z48" s="259"/>
    </row>
    <row r="49" spans="1:26" ht="12.75" customHeight="1" thickBot="1">
      <c r="A49" s="44" t="s">
        <v>267</v>
      </c>
      <c r="B49" s="45">
        <v>6</v>
      </c>
      <c r="C49" s="238">
        <v>0</v>
      </c>
      <c r="D49" s="46">
        <f t="shared" si="7"/>
        <v>6</v>
      </c>
      <c r="E49" s="44" t="s">
        <v>314</v>
      </c>
      <c r="F49" s="45">
        <v>7</v>
      </c>
      <c r="G49" s="238">
        <v>3</v>
      </c>
      <c r="H49" s="46">
        <f t="shared" si="9"/>
        <v>10</v>
      </c>
      <c r="I49" s="85"/>
      <c r="J49" s="44" t="s">
        <v>199</v>
      </c>
      <c r="K49" s="45">
        <v>7</v>
      </c>
      <c r="L49" s="238">
        <v>3</v>
      </c>
      <c r="M49" s="46">
        <f t="shared" si="8"/>
        <v>10</v>
      </c>
      <c r="N49" s="44" t="s">
        <v>336</v>
      </c>
      <c r="O49" s="45">
        <v>5.5</v>
      </c>
      <c r="P49" s="238">
        <v>0</v>
      </c>
      <c r="Q49" s="46">
        <f t="shared" si="10"/>
        <v>5.5</v>
      </c>
      <c r="W49" s="259"/>
      <c r="X49" s="259"/>
      <c r="Y49" s="259"/>
      <c r="Z49" s="259"/>
    </row>
    <row r="50" spans="1:26" ht="13.5" thickBot="1">
      <c r="A50" s="47"/>
      <c r="B50" s="48"/>
      <c r="C50" s="48"/>
      <c r="D50" s="49"/>
      <c r="E50" s="47"/>
      <c r="F50" s="48"/>
      <c r="G50" s="48"/>
      <c r="H50" s="49"/>
      <c r="I50" s="85"/>
      <c r="J50" s="47"/>
      <c r="K50" s="48"/>
      <c r="L50" s="48"/>
      <c r="M50" s="49"/>
      <c r="N50" s="47"/>
      <c r="O50" s="48"/>
      <c r="P50" s="48"/>
      <c r="Q50" s="49"/>
      <c r="W50" s="259"/>
      <c r="X50" s="259"/>
      <c r="Y50" s="259"/>
      <c r="Z50" s="259"/>
    </row>
    <row r="51" spans="1:26" ht="12.75">
      <c r="A51" s="51" t="s">
        <v>268</v>
      </c>
      <c r="B51" s="52">
        <v>7</v>
      </c>
      <c r="C51" s="306">
        <v>-1</v>
      </c>
      <c r="D51" s="53">
        <f t="shared" si="7"/>
        <v>6</v>
      </c>
      <c r="E51" s="51" t="s">
        <v>315</v>
      </c>
      <c r="F51" s="52" t="s">
        <v>353</v>
      </c>
      <c r="G51" s="306" t="s">
        <v>353</v>
      </c>
      <c r="H51" s="53" t="s">
        <v>353</v>
      </c>
      <c r="I51" s="85"/>
      <c r="J51" s="51" t="s">
        <v>200</v>
      </c>
      <c r="K51" s="52">
        <v>6.5</v>
      </c>
      <c r="L51" s="306">
        <v>-2</v>
      </c>
      <c r="M51" s="53">
        <f t="shared" si="8"/>
        <v>4.5</v>
      </c>
      <c r="N51" s="51" t="s">
        <v>337</v>
      </c>
      <c r="O51" s="52" t="s">
        <v>353</v>
      </c>
      <c r="P51" s="306" t="s">
        <v>353</v>
      </c>
      <c r="Q51" s="53" t="s">
        <v>353</v>
      </c>
      <c r="W51" s="259"/>
      <c r="X51" s="259"/>
      <c r="Y51" s="259"/>
      <c r="Z51" s="259"/>
    </row>
    <row r="52" spans="1:26" ht="12.75">
      <c r="A52" s="54" t="s">
        <v>269</v>
      </c>
      <c r="B52" s="55">
        <v>6</v>
      </c>
      <c r="C52" s="49">
        <v>0</v>
      </c>
      <c r="D52" s="56">
        <f t="shared" si="7"/>
        <v>6</v>
      </c>
      <c r="E52" s="54" t="s">
        <v>316</v>
      </c>
      <c r="F52" s="55">
        <v>6</v>
      </c>
      <c r="G52" s="49">
        <v>0</v>
      </c>
      <c r="H52" s="56">
        <f t="shared" si="9"/>
        <v>6</v>
      </c>
      <c r="I52" s="85"/>
      <c r="J52" s="54" t="s">
        <v>201</v>
      </c>
      <c r="K52" s="55">
        <v>5.5</v>
      </c>
      <c r="L52" s="49">
        <v>0</v>
      </c>
      <c r="M52" s="56">
        <f t="shared" si="8"/>
        <v>5.5</v>
      </c>
      <c r="N52" s="54" t="s">
        <v>338</v>
      </c>
      <c r="O52" s="55">
        <v>5.5</v>
      </c>
      <c r="P52" s="49">
        <v>-0.5</v>
      </c>
      <c r="Q52" s="56">
        <f t="shared" si="10"/>
        <v>5</v>
      </c>
      <c r="W52" s="259"/>
      <c r="X52" s="259"/>
      <c r="Y52" s="259"/>
      <c r="Z52" s="259"/>
    </row>
    <row r="53" spans="1:26" ht="12.75">
      <c r="A53" s="54" t="s">
        <v>270</v>
      </c>
      <c r="B53" s="55" t="s">
        <v>353</v>
      </c>
      <c r="C53" s="49" t="s">
        <v>353</v>
      </c>
      <c r="D53" s="56" t="s">
        <v>353</v>
      </c>
      <c r="E53" s="54" t="s">
        <v>317</v>
      </c>
      <c r="F53" s="55">
        <v>7</v>
      </c>
      <c r="G53" s="49">
        <v>3</v>
      </c>
      <c r="H53" s="56">
        <f t="shared" si="9"/>
        <v>10</v>
      </c>
      <c r="I53" s="85"/>
      <c r="J53" s="54" t="s">
        <v>202</v>
      </c>
      <c r="K53" s="55" t="s">
        <v>353</v>
      </c>
      <c r="L53" s="49" t="s">
        <v>353</v>
      </c>
      <c r="M53" s="56" t="s">
        <v>353</v>
      </c>
      <c r="N53" s="54" t="s">
        <v>339</v>
      </c>
      <c r="O53" s="55">
        <v>5</v>
      </c>
      <c r="P53" s="49">
        <v>0</v>
      </c>
      <c r="Q53" s="56">
        <f t="shared" si="10"/>
        <v>5</v>
      </c>
      <c r="W53" s="259"/>
      <c r="X53" s="259"/>
      <c r="Y53" s="259"/>
      <c r="Z53" s="259"/>
    </row>
    <row r="54" spans="1:26" ht="12.75">
      <c r="A54" s="54" t="s">
        <v>271</v>
      </c>
      <c r="B54" s="55">
        <v>6</v>
      </c>
      <c r="C54" s="49">
        <v>0</v>
      </c>
      <c r="D54" s="56">
        <f t="shared" si="7"/>
        <v>6</v>
      </c>
      <c r="E54" s="54" t="s">
        <v>318</v>
      </c>
      <c r="F54" s="55">
        <v>6</v>
      </c>
      <c r="G54" s="49">
        <v>0</v>
      </c>
      <c r="H54" s="56">
        <f t="shared" si="9"/>
        <v>6</v>
      </c>
      <c r="I54" s="85"/>
      <c r="J54" s="54" t="s">
        <v>203</v>
      </c>
      <c r="K54" s="55">
        <v>6</v>
      </c>
      <c r="L54" s="49">
        <v>0</v>
      </c>
      <c r="M54" s="56">
        <f t="shared" si="8"/>
        <v>6</v>
      </c>
      <c r="N54" s="54" t="s">
        <v>340</v>
      </c>
      <c r="O54" s="55">
        <v>7</v>
      </c>
      <c r="P54" s="49">
        <v>3</v>
      </c>
      <c r="Q54" s="56">
        <f t="shared" si="10"/>
        <v>10</v>
      </c>
      <c r="W54" s="259"/>
      <c r="X54" s="259"/>
      <c r="Y54" s="259"/>
      <c r="Z54" s="259"/>
    </row>
    <row r="55" spans="1:26" ht="12.75">
      <c r="A55" s="54" t="s">
        <v>272</v>
      </c>
      <c r="B55" s="55">
        <v>6</v>
      </c>
      <c r="C55" s="49">
        <v>0</v>
      </c>
      <c r="D55" s="56">
        <f t="shared" si="7"/>
        <v>6</v>
      </c>
      <c r="E55" s="54" t="s">
        <v>319</v>
      </c>
      <c r="F55" s="55">
        <v>5</v>
      </c>
      <c r="G55" s="49">
        <v>0</v>
      </c>
      <c r="H55" s="56">
        <f t="shared" si="9"/>
        <v>5</v>
      </c>
      <c r="I55" s="85"/>
      <c r="J55" s="308" t="s">
        <v>194</v>
      </c>
      <c r="K55" s="309" t="s">
        <v>353</v>
      </c>
      <c r="L55" s="310" t="s">
        <v>353</v>
      </c>
      <c r="M55" s="311" t="s">
        <v>353</v>
      </c>
      <c r="N55" s="54" t="s">
        <v>341</v>
      </c>
      <c r="O55" s="55" t="s">
        <v>353</v>
      </c>
      <c r="P55" s="49" t="s">
        <v>353</v>
      </c>
      <c r="Q55" s="56" t="s">
        <v>353</v>
      </c>
      <c r="W55" s="259"/>
      <c r="X55" s="259"/>
      <c r="Y55" s="259"/>
      <c r="Z55" s="259"/>
    </row>
    <row r="56" spans="1:26" ht="12.75">
      <c r="A56" s="54" t="s">
        <v>273</v>
      </c>
      <c r="B56" s="55" t="s">
        <v>353</v>
      </c>
      <c r="C56" s="49" t="s">
        <v>353</v>
      </c>
      <c r="D56" s="56" t="s">
        <v>353</v>
      </c>
      <c r="E56" s="54" t="s">
        <v>320</v>
      </c>
      <c r="F56" s="55">
        <v>5</v>
      </c>
      <c r="G56" s="49">
        <v>-0.5</v>
      </c>
      <c r="H56" s="56">
        <f t="shared" si="9"/>
        <v>4.5</v>
      </c>
      <c r="I56" s="85"/>
      <c r="J56" s="54" t="s">
        <v>205</v>
      </c>
      <c r="K56" s="55">
        <v>6</v>
      </c>
      <c r="L56" s="49">
        <v>0</v>
      </c>
      <c r="M56" s="56">
        <f t="shared" si="8"/>
        <v>6</v>
      </c>
      <c r="N56" s="54" t="s">
        <v>342</v>
      </c>
      <c r="O56" s="55">
        <v>6.5</v>
      </c>
      <c r="P56" s="49">
        <v>0</v>
      </c>
      <c r="Q56" s="56">
        <f t="shared" si="10"/>
        <v>6.5</v>
      </c>
      <c r="W56" s="259"/>
      <c r="X56" s="259"/>
      <c r="Y56" s="259"/>
      <c r="Z56" s="259"/>
    </row>
    <row r="57" spans="1:26" ht="12.75">
      <c r="A57" s="54" t="s">
        <v>274</v>
      </c>
      <c r="B57" s="55">
        <v>6.5</v>
      </c>
      <c r="C57" s="49">
        <v>0</v>
      </c>
      <c r="D57" s="56">
        <f t="shared" si="7"/>
        <v>6.5</v>
      </c>
      <c r="E57" s="54" t="s">
        <v>321</v>
      </c>
      <c r="F57" s="55">
        <v>6.5</v>
      </c>
      <c r="G57" s="49">
        <v>0</v>
      </c>
      <c r="H57" s="56">
        <f t="shared" si="9"/>
        <v>6.5</v>
      </c>
      <c r="I57" s="85"/>
      <c r="J57" s="54" t="s">
        <v>206</v>
      </c>
      <c r="K57" s="55" t="s">
        <v>353</v>
      </c>
      <c r="L57" s="49" t="s">
        <v>353</v>
      </c>
      <c r="M57" s="56" t="s">
        <v>353</v>
      </c>
      <c r="N57" s="54" t="s">
        <v>343</v>
      </c>
      <c r="O57" s="55">
        <v>6</v>
      </c>
      <c r="P57" s="49">
        <v>0</v>
      </c>
      <c r="Q57" s="56">
        <f t="shared" si="10"/>
        <v>6</v>
      </c>
      <c r="W57" s="259"/>
      <c r="X57" s="259"/>
      <c r="Y57" s="259"/>
      <c r="Z57" s="259"/>
    </row>
    <row r="58" spans="1:26" ht="12.75">
      <c r="A58" s="54" t="s">
        <v>275</v>
      </c>
      <c r="B58" s="55" t="s">
        <v>353</v>
      </c>
      <c r="C58" s="49" t="s">
        <v>353</v>
      </c>
      <c r="D58" s="56" t="s">
        <v>353</v>
      </c>
      <c r="E58" s="54" t="s">
        <v>322</v>
      </c>
      <c r="F58" s="55" t="s">
        <v>353</v>
      </c>
      <c r="G58" s="49" t="s">
        <v>353</v>
      </c>
      <c r="H58" s="56" t="s">
        <v>353</v>
      </c>
      <c r="I58" s="85"/>
      <c r="J58" s="54" t="s">
        <v>207</v>
      </c>
      <c r="K58" s="55">
        <v>6</v>
      </c>
      <c r="L58" s="49">
        <v>-0.5</v>
      </c>
      <c r="M58" s="56">
        <f t="shared" si="8"/>
        <v>5.5</v>
      </c>
      <c r="N58" s="54" t="s">
        <v>344</v>
      </c>
      <c r="O58" s="55">
        <v>5</v>
      </c>
      <c r="P58" s="49">
        <v>0</v>
      </c>
      <c r="Q58" s="56">
        <f t="shared" si="10"/>
        <v>5</v>
      </c>
      <c r="W58" s="259"/>
      <c r="X58" s="259"/>
      <c r="Y58" s="259"/>
      <c r="Z58" s="259"/>
    </row>
    <row r="59" spans="1:26" ht="12.75">
      <c r="A59" s="54" t="s">
        <v>276</v>
      </c>
      <c r="B59" s="55">
        <v>5.5</v>
      </c>
      <c r="C59" s="49">
        <v>-0.5</v>
      </c>
      <c r="D59" s="56">
        <f t="shared" si="7"/>
        <v>5</v>
      </c>
      <c r="E59" s="54" t="s">
        <v>323</v>
      </c>
      <c r="F59" s="55">
        <v>4.5</v>
      </c>
      <c r="G59" s="49">
        <v>0</v>
      </c>
      <c r="H59" s="56">
        <f t="shared" si="9"/>
        <v>4.5</v>
      </c>
      <c r="I59" s="85"/>
      <c r="J59" s="54" t="s">
        <v>355</v>
      </c>
      <c r="K59" s="55">
        <v>6</v>
      </c>
      <c r="L59" s="49">
        <v>0</v>
      </c>
      <c r="M59" s="56">
        <f t="shared" si="8"/>
        <v>6</v>
      </c>
      <c r="N59" s="54" t="s">
        <v>358</v>
      </c>
      <c r="O59" s="55">
        <v>5</v>
      </c>
      <c r="P59" s="49">
        <v>0</v>
      </c>
      <c r="Q59" s="56">
        <f t="shared" si="10"/>
        <v>5</v>
      </c>
      <c r="W59" s="259"/>
      <c r="X59" s="259"/>
      <c r="Y59" s="259"/>
      <c r="Z59" s="259"/>
    </row>
    <row r="60" spans="1:26" ht="12.75">
      <c r="A60" s="54" t="s">
        <v>277</v>
      </c>
      <c r="B60" s="55">
        <v>6</v>
      </c>
      <c r="C60" s="49">
        <v>0</v>
      </c>
      <c r="D60" s="56">
        <f t="shared" si="7"/>
        <v>6</v>
      </c>
      <c r="E60" s="54" t="s">
        <v>324</v>
      </c>
      <c r="F60" s="55">
        <v>6</v>
      </c>
      <c r="G60" s="49">
        <v>0</v>
      </c>
      <c r="H60" s="56">
        <f t="shared" si="9"/>
        <v>6</v>
      </c>
      <c r="I60" s="85"/>
      <c r="J60" s="54" t="s">
        <v>208</v>
      </c>
      <c r="K60" s="55" t="s">
        <v>353</v>
      </c>
      <c r="L60" s="49" t="s">
        <v>353</v>
      </c>
      <c r="M60" s="56" t="s">
        <v>353</v>
      </c>
      <c r="N60" s="54" t="s">
        <v>346</v>
      </c>
      <c r="O60" s="55" t="s">
        <v>354</v>
      </c>
      <c r="P60" s="49" t="s">
        <v>354</v>
      </c>
      <c r="Q60" s="56" t="s">
        <v>354</v>
      </c>
      <c r="W60" s="259"/>
      <c r="X60" s="259"/>
      <c r="Y60" s="259"/>
      <c r="Z60" s="259"/>
    </row>
    <row r="61" spans="1:26" ht="12.75">
      <c r="A61" s="54" t="s">
        <v>278</v>
      </c>
      <c r="B61" s="55">
        <v>5</v>
      </c>
      <c r="C61" s="49">
        <v>-0.5</v>
      </c>
      <c r="D61" s="56">
        <f t="shared" si="7"/>
        <v>4.5</v>
      </c>
      <c r="E61" s="54" t="s">
        <v>303</v>
      </c>
      <c r="F61" s="55" t="s">
        <v>353</v>
      </c>
      <c r="G61" s="49" t="s">
        <v>353</v>
      </c>
      <c r="H61" s="56" t="s">
        <v>353</v>
      </c>
      <c r="I61" s="85"/>
      <c r="J61" s="54" t="s">
        <v>209</v>
      </c>
      <c r="K61" s="55">
        <v>6</v>
      </c>
      <c r="L61" s="49">
        <v>0</v>
      </c>
      <c r="M61" s="56">
        <f t="shared" si="8"/>
        <v>6</v>
      </c>
      <c r="N61" s="54" t="s">
        <v>303</v>
      </c>
      <c r="O61" s="55" t="s">
        <v>353</v>
      </c>
      <c r="P61" s="49" t="s">
        <v>353</v>
      </c>
      <c r="Q61" s="56" t="s">
        <v>353</v>
      </c>
      <c r="W61" s="259"/>
      <c r="X61" s="259"/>
      <c r="Y61" s="259"/>
      <c r="Z61" s="259"/>
    </row>
    <row r="62" spans="1:26" ht="12.75" customHeight="1" thickBot="1">
      <c r="A62" s="47" t="s">
        <v>279</v>
      </c>
      <c r="B62" s="59">
        <v>5.5</v>
      </c>
      <c r="C62" s="307">
        <v>0</v>
      </c>
      <c r="D62" s="56">
        <f t="shared" si="7"/>
        <v>5.5</v>
      </c>
      <c r="E62" s="47" t="s">
        <v>303</v>
      </c>
      <c r="F62" s="59" t="s">
        <v>353</v>
      </c>
      <c r="G62" s="307" t="s">
        <v>353</v>
      </c>
      <c r="H62" s="56" t="s">
        <v>353</v>
      </c>
      <c r="I62" s="85"/>
      <c r="J62" s="47" t="s">
        <v>210</v>
      </c>
      <c r="K62" s="59">
        <v>6</v>
      </c>
      <c r="L62" s="307">
        <v>0</v>
      </c>
      <c r="M62" s="56">
        <f t="shared" si="8"/>
        <v>6</v>
      </c>
      <c r="N62" s="47" t="s">
        <v>303</v>
      </c>
      <c r="O62" s="59" t="s">
        <v>353</v>
      </c>
      <c r="P62" s="307" t="s">
        <v>353</v>
      </c>
      <c r="Q62" s="56" t="s">
        <v>353</v>
      </c>
      <c r="W62" s="259"/>
      <c r="X62" s="259"/>
      <c r="Y62" s="259"/>
      <c r="Z62" s="259"/>
    </row>
    <row r="63" spans="1:26" ht="12.75" customHeight="1" thickBot="1">
      <c r="A63" s="44" t="s">
        <v>280</v>
      </c>
      <c r="B63" s="45">
        <v>0.5</v>
      </c>
      <c r="C63" s="238">
        <v>0</v>
      </c>
      <c r="D63" s="61">
        <f t="shared" si="7"/>
        <v>0.5</v>
      </c>
      <c r="E63" s="44" t="s">
        <v>325</v>
      </c>
      <c r="F63" s="45">
        <v>1.5</v>
      </c>
      <c r="G63" s="238">
        <v>0</v>
      </c>
      <c r="H63" s="61">
        <f t="shared" si="9"/>
        <v>1.5</v>
      </c>
      <c r="I63" s="85"/>
      <c r="J63" s="44" t="s">
        <v>211</v>
      </c>
      <c r="K63" s="45">
        <v>0</v>
      </c>
      <c r="L63" s="238">
        <v>0</v>
      </c>
      <c r="M63" s="61">
        <f t="shared" si="8"/>
        <v>0</v>
      </c>
      <c r="N63" s="44" t="s">
        <v>347</v>
      </c>
      <c r="O63" s="45">
        <v>1.5</v>
      </c>
      <c r="P63" s="238">
        <v>0</v>
      </c>
      <c r="Q63" s="61">
        <f t="shared" si="10"/>
        <v>1.5</v>
      </c>
      <c r="W63" s="259"/>
      <c r="X63" s="259"/>
      <c r="Y63" s="259"/>
      <c r="Z63" s="259"/>
    </row>
    <row r="64" spans="1:26" ht="12.75" customHeight="1" thickBot="1">
      <c r="A64" s="44" t="s">
        <v>84</v>
      </c>
      <c r="B64" s="230">
        <f>18.5/3</f>
        <v>6.166666666666667</v>
      </c>
      <c r="C64" s="238">
        <v>0</v>
      </c>
      <c r="D64" s="61">
        <f>C64</f>
        <v>0</v>
      </c>
      <c r="E64" s="44" t="s">
        <v>84</v>
      </c>
      <c r="F64" s="230">
        <f>18/3</f>
        <v>6</v>
      </c>
      <c r="G64" s="238">
        <v>0</v>
      </c>
      <c r="H64" s="61">
        <f>G64</f>
        <v>0</v>
      </c>
      <c r="I64" s="85"/>
      <c r="J64" s="44" t="s">
        <v>84</v>
      </c>
      <c r="K64" s="230">
        <f>19/3</f>
        <v>6.333333333333333</v>
      </c>
      <c r="L64" s="238">
        <v>0.5</v>
      </c>
      <c r="M64" s="61">
        <f>L64</f>
        <v>0.5</v>
      </c>
      <c r="N64" s="44" t="s">
        <v>84</v>
      </c>
      <c r="O64" s="230">
        <f>18.5/3</f>
        <v>6.166666666666667</v>
      </c>
      <c r="P64" s="238">
        <v>0</v>
      </c>
      <c r="Q64" s="61">
        <f>P64</f>
        <v>0</v>
      </c>
      <c r="W64" s="259"/>
      <c r="X64" s="259"/>
      <c r="Y64" s="259"/>
      <c r="Z64" s="259"/>
    </row>
    <row r="65" spans="1:26" ht="12.75">
      <c r="A65" s="63"/>
      <c r="B65" s="64"/>
      <c r="C65" s="64"/>
      <c r="D65" s="65"/>
      <c r="E65" s="63"/>
      <c r="F65" s="64"/>
      <c r="G65" s="64"/>
      <c r="H65" s="65"/>
      <c r="I65" s="85"/>
      <c r="J65" s="63"/>
      <c r="K65" s="64"/>
      <c r="L65" s="64"/>
      <c r="M65" s="65"/>
      <c r="N65" s="63"/>
      <c r="O65" s="64"/>
      <c r="P65" s="64"/>
      <c r="Q65" s="65"/>
      <c r="W65" s="259"/>
      <c r="X65" s="259"/>
      <c r="Y65" s="259"/>
      <c r="Z65" s="260"/>
    </row>
    <row r="66" spans="1:26" ht="13.5" customHeight="1">
      <c r="A66" s="67"/>
      <c r="B66" s="70">
        <f>B39+B40+B41+B42+B43+B44+B45+B46+B47+B48+B49+B63</f>
        <v>67.5</v>
      </c>
      <c r="C66" s="70">
        <f>C38+C39+C40+C41+C42+C43+C44+C45+C46+C47+C48+C49+C63+C64</f>
        <v>4</v>
      </c>
      <c r="D66" s="71">
        <f>B66+C66</f>
        <v>71.5</v>
      </c>
      <c r="E66" s="67"/>
      <c r="F66" s="251">
        <f>F39+F40+F41+F42+F43+F44+F45+F46+F47+F48+F49+F63</f>
        <v>68.5</v>
      </c>
      <c r="G66" s="251">
        <f>G38+G39+G40+G41+G42+G43+G44+G45+G46+G47+G48+G49+G63+G64</f>
        <v>2</v>
      </c>
      <c r="H66" s="252">
        <f>F66+G66</f>
        <v>70.5</v>
      </c>
      <c r="I66" s="85"/>
      <c r="J66" s="67"/>
      <c r="K66" s="96">
        <f>K39+K40+K41+K42+K43+K44+K45+K46+K47+K48+K49+K63</f>
        <v>67</v>
      </c>
      <c r="L66" s="96">
        <f>L38+L39+L40+L41+L42+L43+L44+L45+L46+L47+L48+L49+L63+L64</f>
        <v>6</v>
      </c>
      <c r="M66" s="97">
        <f>K66+L66</f>
        <v>73</v>
      </c>
      <c r="N66" s="67"/>
      <c r="O66" s="98">
        <f>O39+O40+O41+O42+O43+O44+O45+O46+O47+O48+O49+O63</f>
        <v>68.5</v>
      </c>
      <c r="P66" s="98">
        <f>P38+P39+P40+P41+P42+P43+P44+P45+P46+P47+P48+P49+P63+P64</f>
        <v>1.5</v>
      </c>
      <c r="Q66" s="99">
        <f>O66+P66</f>
        <v>70</v>
      </c>
      <c r="W66" s="260"/>
      <c r="X66" s="261"/>
      <c r="Y66" s="261"/>
      <c r="Z66" s="261"/>
    </row>
    <row r="67" spans="1:26" ht="12.75" customHeight="1" thickBot="1">
      <c r="A67" s="73"/>
      <c r="B67" s="74"/>
      <c r="C67" s="74"/>
      <c r="D67" s="75"/>
      <c r="E67" s="73"/>
      <c r="F67" s="74"/>
      <c r="G67" s="74"/>
      <c r="H67" s="75"/>
      <c r="I67" s="85"/>
      <c r="J67" s="73"/>
      <c r="K67" s="74"/>
      <c r="L67" s="74"/>
      <c r="M67" s="75"/>
      <c r="N67" s="73"/>
      <c r="O67" s="74"/>
      <c r="P67" s="74"/>
      <c r="Q67" s="75"/>
      <c r="W67" s="260"/>
      <c r="X67" s="260"/>
      <c r="Y67" s="260"/>
      <c r="Z67" s="260"/>
    </row>
    <row r="68" spans="1:26" ht="18.75" thickBot="1">
      <c r="A68" s="80"/>
      <c r="B68" s="81"/>
      <c r="C68" s="81"/>
      <c r="D68" s="82">
        <v>2</v>
      </c>
      <c r="E68" s="248"/>
      <c r="F68" s="249"/>
      <c r="G68" s="249"/>
      <c r="H68" s="250">
        <v>1</v>
      </c>
      <c r="I68" s="110"/>
      <c r="J68" s="104"/>
      <c r="K68" s="105"/>
      <c r="L68" s="105"/>
      <c r="M68" s="106">
        <v>2</v>
      </c>
      <c r="N68" s="107"/>
      <c r="O68" s="108"/>
      <c r="P68" s="108"/>
      <c r="Q68" s="109">
        <v>1</v>
      </c>
      <c r="W68" s="262"/>
      <c r="X68" s="262"/>
      <c r="Y68" s="262"/>
      <c r="Z68" s="263"/>
    </row>
    <row r="69" spans="1:26" ht="6" customHeight="1" thickBot="1">
      <c r="A69" s="2"/>
      <c r="B69" s="2"/>
      <c r="C69" s="2"/>
      <c r="D69" s="2"/>
      <c r="E69" s="117"/>
      <c r="F69" s="118"/>
      <c r="G69" s="118"/>
      <c r="H69" s="118"/>
      <c r="I69" s="85"/>
      <c r="J69" s="118"/>
      <c r="K69" s="118"/>
      <c r="L69" s="118"/>
      <c r="M69" s="119"/>
      <c r="N69" s="2"/>
      <c r="O69" s="2"/>
      <c r="P69" s="2"/>
      <c r="Q69" s="2"/>
      <c r="V69" s="264"/>
      <c r="W69" s="264"/>
      <c r="X69" s="264"/>
      <c r="Y69" s="264"/>
      <c r="Z69" s="264"/>
    </row>
    <row r="70" spans="1:26" ht="15" thickBot="1">
      <c r="A70" s="2"/>
      <c r="B70" s="2"/>
      <c r="C70" s="2"/>
      <c r="D70" s="2"/>
      <c r="E70" s="701" t="s">
        <v>61</v>
      </c>
      <c r="F70" s="702"/>
      <c r="G70" s="702"/>
      <c r="H70" s="702"/>
      <c r="I70" s="702"/>
      <c r="J70" s="702"/>
      <c r="K70" s="702"/>
      <c r="L70" s="702"/>
      <c r="M70" s="703"/>
      <c r="N70" s="2"/>
      <c r="O70" s="2"/>
      <c r="P70" s="2"/>
      <c r="Q70" s="2"/>
      <c r="V70" s="264"/>
      <c r="W70" s="264"/>
      <c r="X70" s="264"/>
      <c r="Y70" s="264"/>
      <c r="Z70" s="264"/>
    </row>
    <row r="71" spans="1:22" ht="15" customHeight="1" thickBot="1">
      <c r="A71" s="2"/>
      <c r="B71" s="2"/>
      <c r="C71" s="2"/>
      <c r="D71" s="2"/>
      <c r="E71" s="755" t="s">
        <v>115</v>
      </c>
      <c r="F71" s="756"/>
      <c r="G71" s="756"/>
      <c r="H71" s="757"/>
      <c r="I71" s="254"/>
      <c r="J71" s="749" t="s">
        <v>109</v>
      </c>
      <c r="K71" s="750"/>
      <c r="L71" s="750"/>
      <c r="M71" s="751"/>
      <c r="V71" s="264"/>
    </row>
    <row r="72" spans="1:13" ht="13.5" thickBot="1">
      <c r="A72" s="2"/>
      <c r="B72" s="2"/>
      <c r="C72" s="2"/>
      <c r="D72" s="2"/>
      <c r="E72" s="31" t="s">
        <v>3</v>
      </c>
      <c r="F72" s="31" t="s">
        <v>65</v>
      </c>
      <c r="G72" s="31">
        <v>2</v>
      </c>
      <c r="H72" s="31" t="s">
        <v>11</v>
      </c>
      <c r="I72" s="143"/>
      <c r="J72" s="92" t="s">
        <v>3</v>
      </c>
      <c r="K72" s="93" t="s">
        <v>65</v>
      </c>
      <c r="L72" s="94">
        <v>0</v>
      </c>
      <c r="M72" s="93" t="s">
        <v>11</v>
      </c>
    </row>
    <row r="73" spans="1:13" ht="12.75">
      <c r="A73" s="2"/>
      <c r="B73" s="2"/>
      <c r="C73" s="2"/>
      <c r="D73" s="2"/>
      <c r="E73" s="36" t="s">
        <v>212</v>
      </c>
      <c r="F73" s="37">
        <v>5</v>
      </c>
      <c r="G73" s="304">
        <v>-3</v>
      </c>
      <c r="H73" s="38">
        <f aca="true" t="shared" si="11" ref="H73:H83">F73+G73</f>
        <v>2</v>
      </c>
      <c r="I73" s="143"/>
      <c r="J73" s="36" t="s">
        <v>142</v>
      </c>
      <c r="K73" s="37">
        <v>7</v>
      </c>
      <c r="L73" s="304">
        <v>1</v>
      </c>
      <c r="M73" s="38">
        <f>K73+L73</f>
        <v>8</v>
      </c>
    </row>
    <row r="74" spans="1:13" ht="12.75">
      <c r="A74" s="2"/>
      <c r="B74" s="2"/>
      <c r="C74" s="2"/>
      <c r="D74" s="2"/>
      <c r="E74" s="40" t="s">
        <v>213</v>
      </c>
      <c r="F74" s="41">
        <v>6</v>
      </c>
      <c r="G74" s="305">
        <v>0</v>
      </c>
      <c r="H74" s="39">
        <f t="shared" si="11"/>
        <v>6</v>
      </c>
      <c r="I74" s="143"/>
      <c r="J74" s="40" t="s">
        <v>143</v>
      </c>
      <c r="K74" s="41">
        <v>5.5</v>
      </c>
      <c r="L74" s="305">
        <v>0</v>
      </c>
      <c r="M74" s="39">
        <f>K74+L74</f>
        <v>5.5</v>
      </c>
    </row>
    <row r="75" spans="1:13" ht="12.75">
      <c r="A75" s="2"/>
      <c r="B75" s="2"/>
      <c r="C75" s="2"/>
      <c r="D75" s="2"/>
      <c r="E75" s="40" t="s">
        <v>214</v>
      </c>
      <c r="F75" s="41">
        <v>5.5</v>
      </c>
      <c r="G75" s="305">
        <v>-0.5</v>
      </c>
      <c r="H75" s="39">
        <f t="shared" si="11"/>
        <v>5</v>
      </c>
      <c r="I75" s="143"/>
      <c r="J75" s="40" t="s">
        <v>144</v>
      </c>
      <c r="K75" s="41">
        <v>6.5</v>
      </c>
      <c r="L75" s="305">
        <v>0</v>
      </c>
      <c r="M75" s="39">
        <f>K75+L75</f>
        <v>6.5</v>
      </c>
    </row>
    <row r="76" spans="1:13" ht="12.75">
      <c r="A76" s="2"/>
      <c r="B76" s="2"/>
      <c r="C76" s="2"/>
      <c r="D76" s="2"/>
      <c r="E76" s="40" t="s">
        <v>215</v>
      </c>
      <c r="F76" s="129">
        <v>5.5</v>
      </c>
      <c r="G76" s="305">
        <v>0</v>
      </c>
      <c r="H76" s="39">
        <f t="shared" si="11"/>
        <v>5.5</v>
      </c>
      <c r="I76" s="143"/>
      <c r="J76" s="40" t="s">
        <v>145</v>
      </c>
      <c r="K76" s="129">
        <v>5.5</v>
      </c>
      <c r="L76" s="305">
        <v>0</v>
      </c>
      <c r="M76" s="39">
        <f>K76+L76</f>
        <v>5.5</v>
      </c>
    </row>
    <row r="77" spans="1:13" ht="12.75">
      <c r="A77" s="2"/>
      <c r="B77" s="2"/>
      <c r="C77" s="2"/>
      <c r="D77" s="2"/>
      <c r="E77" s="40" t="s">
        <v>216</v>
      </c>
      <c r="F77" s="41">
        <v>6</v>
      </c>
      <c r="G77" s="305">
        <v>0</v>
      </c>
      <c r="H77" s="39">
        <f t="shared" si="11"/>
        <v>6</v>
      </c>
      <c r="I77" s="143"/>
      <c r="J77" s="40" t="s">
        <v>146</v>
      </c>
      <c r="K77" s="41">
        <v>6.5</v>
      </c>
      <c r="L77" s="305">
        <v>-0.5</v>
      </c>
      <c r="M77" s="39">
        <f aca="true" t="shared" si="12" ref="M77:M82">K77+L77</f>
        <v>6</v>
      </c>
    </row>
    <row r="78" spans="1:13" ht="12.75">
      <c r="A78" s="2"/>
      <c r="B78" s="2"/>
      <c r="C78" s="2"/>
      <c r="D78" s="2"/>
      <c r="E78" s="40" t="s">
        <v>217</v>
      </c>
      <c r="F78" s="41">
        <v>6.5</v>
      </c>
      <c r="G78" s="305">
        <v>0</v>
      </c>
      <c r="H78" s="39">
        <f t="shared" si="11"/>
        <v>6.5</v>
      </c>
      <c r="I78" s="143"/>
      <c r="J78" s="40" t="s">
        <v>147</v>
      </c>
      <c r="K78" s="41">
        <v>6.5</v>
      </c>
      <c r="L78" s="305">
        <v>0</v>
      </c>
      <c r="M78" s="39">
        <f t="shared" si="12"/>
        <v>6.5</v>
      </c>
    </row>
    <row r="79" spans="1:13" ht="12.75">
      <c r="A79" s="2"/>
      <c r="B79" s="2"/>
      <c r="C79" s="2"/>
      <c r="D79" s="2"/>
      <c r="E79" s="40" t="s">
        <v>218</v>
      </c>
      <c r="F79" s="41">
        <v>7</v>
      </c>
      <c r="G79" s="305">
        <v>0.5</v>
      </c>
      <c r="H79" s="39">
        <f t="shared" si="11"/>
        <v>7.5</v>
      </c>
      <c r="I79" s="143"/>
      <c r="J79" s="40" t="s">
        <v>148</v>
      </c>
      <c r="K79" s="41">
        <v>6.5</v>
      </c>
      <c r="L79" s="305">
        <v>1</v>
      </c>
      <c r="M79" s="39">
        <f t="shared" si="12"/>
        <v>7.5</v>
      </c>
    </row>
    <row r="80" spans="1:13" ht="12.75">
      <c r="A80" s="2"/>
      <c r="B80" s="2"/>
      <c r="C80" s="2"/>
      <c r="D80" s="2"/>
      <c r="E80" s="40" t="s">
        <v>219</v>
      </c>
      <c r="F80" s="41">
        <v>7</v>
      </c>
      <c r="G80" s="305">
        <v>2.5</v>
      </c>
      <c r="H80" s="39">
        <f t="shared" si="11"/>
        <v>9.5</v>
      </c>
      <c r="I80" s="143"/>
      <c r="J80" s="40" t="s">
        <v>149</v>
      </c>
      <c r="K80" s="41">
        <v>5.5</v>
      </c>
      <c r="L80" s="305">
        <v>0</v>
      </c>
      <c r="M80" s="39">
        <f t="shared" si="12"/>
        <v>5.5</v>
      </c>
    </row>
    <row r="81" spans="1:13" ht="12.75">
      <c r="A81" s="2"/>
      <c r="B81" s="2"/>
      <c r="C81" s="2"/>
      <c r="D81" s="2"/>
      <c r="E81" s="40" t="s">
        <v>220</v>
      </c>
      <c r="F81" s="41">
        <v>7</v>
      </c>
      <c r="G81" s="305">
        <v>0</v>
      </c>
      <c r="H81" s="39">
        <f t="shared" si="11"/>
        <v>7</v>
      </c>
      <c r="I81" s="143"/>
      <c r="J81" s="40" t="s">
        <v>150</v>
      </c>
      <c r="K81" s="41">
        <v>7.5</v>
      </c>
      <c r="L81" s="305">
        <v>3</v>
      </c>
      <c r="M81" s="39">
        <f t="shared" si="12"/>
        <v>10.5</v>
      </c>
    </row>
    <row r="82" spans="1:13" ht="12.75">
      <c r="A82" s="2"/>
      <c r="B82" s="2"/>
      <c r="C82" s="2"/>
      <c r="D82" s="2"/>
      <c r="E82" s="316" t="s">
        <v>224</v>
      </c>
      <c r="F82" s="317">
        <v>6</v>
      </c>
      <c r="G82" s="318">
        <v>0</v>
      </c>
      <c r="H82" s="319">
        <f t="shared" si="11"/>
        <v>6</v>
      </c>
      <c r="I82" s="143"/>
      <c r="J82" s="40" t="s">
        <v>151</v>
      </c>
      <c r="K82" s="41">
        <v>5.5</v>
      </c>
      <c r="L82" s="305">
        <v>0</v>
      </c>
      <c r="M82" s="39">
        <f t="shared" si="12"/>
        <v>5.5</v>
      </c>
    </row>
    <row r="83" spans="1:13" ht="12.75" customHeight="1" thickBot="1">
      <c r="A83" s="2"/>
      <c r="B83" s="2"/>
      <c r="C83" s="2"/>
      <c r="D83" s="2"/>
      <c r="E83" s="44" t="s">
        <v>222</v>
      </c>
      <c r="F83" s="45">
        <v>7</v>
      </c>
      <c r="G83" s="238">
        <v>1.5</v>
      </c>
      <c r="H83" s="46">
        <f t="shared" si="11"/>
        <v>8.5</v>
      </c>
      <c r="I83" s="143"/>
      <c r="J83" s="44" t="s">
        <v>152</v>
      </c>
      <c r="K83" s="45">
        <v>7.5</v>
      </c>
      <c r="L83" s="238">
        <v>6</v>
      </c>
      <c r="M83" s="46">
        <f>K83+L83</f>
        <v>13.5</v>
      </c>
    </row>
    <row r="84" spans="1:13" ht="13.5" thickBot="1">
      <c r="A84" s="2"/>
      <c r="B84" s="2"/>
      <c r="C84" s="2"/>
      <c r="D84" s="2"/>
      <c r="E84" s="47"/>
      <c r="F84" s="48"/>
      <c r="G84" s="48"/>
      <c r="H84" s="49"/>
      <c r="I84" s="143"/>
      <c r="J84" s="47"/>
      <c r="K84" s="48"/>
      <c r="L84" s="48"/>
      <c r="M84" s="49"/>
    </row>
    <row r="85" spans="1:13" ht="12.75">
      <c r="A85" s="2"/>
      <c r="B85" s="2"/>
      <c r="C85" s="2"/>
      <c r="D85" s="2"/>
      <c r="E85" s="51" t="s">
        <v>223</v>
      </c>
      <c r="F85" s="52" t="s">
        <v>353</v>
      </c>
      <c r="G85" s="306" t="s">
        <v>353</v>
      </c>
      <c r="H85" s="53" t="s">
        <v>353</v>
      </c>
      <c r="I85" s="143"/>
      <c r="J85" s="51" t="s">
        <v>153</v>
      </c>
      <c r="K85" s="52">
        <v>6</v>
      </c>
      <c r="L85" s="306">
        <v>-2</v>
      </c>
      <c r="M85" s="53">
        <f>K85+L85</f>
        <v>4</v>
      </c>
    </row>
    <row r="86" spans="1:13" ht="12.75">
      <c r="A86" s="2"/>
      <c r="B86" s="2"/>
      <c r="C86" s="2"/>
      <c r="D86" s="2"/>
      <c r="E86" s="308" t="s">
        <v>221</v>
      </c>
      <c r="F86" s="309" t="s">
        <v>353</v>
      </c>
      <c r="G86" s="310" t="s">
        <v>353</v>
      </c>
      <c r="H86" s="311" t="s">
        <v>353</v>
      </c>
      <c r="I86" s="143"/>
      <c r="J86" s="54" t="s">
        <v>154</v>
      </c>
      <c r="K86" s="55">
        <v>6.5</v>
      </c>
      <c r="L86" s="49">
        <v>0</v>
      </c>
      <c r="M86" s="56">
        <f>K86+L86</f>
        <v>6.5</v>
      </c>
    </row>
    <row r="87" spans="1:13" ht="12.75">
      <c r="A87" s="2"/>
      <c r="B87" s="2"/>
      <c r="C87" s="2"/>
      <c r="D87" s="2"/>
      <c r="E87" s="54" t="s">
        <v>225</v>
      </c>
      <c r="F87" s="55">
        <v>5.5</v>
      </c>
      <c r="G87" s="49">
        <v>0</v>
      </c>
      <c r="H87" s="56">
        <f aca="true" t="shared" si="13" ref="H87:H97">F87+G87</f>
        <v>5.5</v>
      </c>
      <c r="I87" s="143"/>
      <c r="J87" s="54" t="s">
        <v>155</v>
      </c>
      <c r="K87" s="55">
        <v>5.5</v>
      </c>
      <c r="L87" s="49">
        <v>0</v>
      </c>
      <c r="M87" s="56">
        <f>K87+L87</f>
        <v>5.5</v>
      </c>
    </row>
    <row r="88" spans="1:13" ht="12.75">
      <c r="A88" s="2"/>
      <c r="B88" s="2"/>
      <c r="C88" s="2"/>
      <c r="D88" s="2"/>
      <c r="E88" s="54" t="s">
        <v>226</v>
      </c>
      <c r="F88" s="55">
        <v>6</v>
      </c>
      <c r="G88" s="49">
        <v>0</v>
      </c>
      <c r="H88" s="56">
        <f t="shared" si="13"/>
        <v>6</v>
      </c>
      <c r="I88" s="143"/>
      <c r="J88" s="54" t="s">
        <v>156</v>
      </c>
      <c r="K88" s="55" t="s">
        <v>353</v>
      </c>
      <c r="L88" s="49" t="s">
        <v>353</v>
      </c>
      <c r="M88" s="56" t="s">
        <v>353</v>
      </c>
    </row>
    <row r="89" spans="1:13" ht="12.75">
      <c r="A89" s="2"/>
      <c r="B89" s="2"/>
      <c r="C89" s="2"/>
      <c r="D89" s="2"/>
      <c r="E89" s="54" t="s">
        <v>227</v>
      </c>
      <c r="F89" s="55">
        <v>6.5</v>
      </c>
      <c r="G89" s="49">
        <v>3</v>
      </c>
      <c r="H89" s="56">
        <f t="shared" si="13"/>
        <v>9.5</v>
      </c>
      <c r="I89" s="143"/>
      <c r="J89" s="54" t="s">
        <v>157</v>
      </c>
      <c r="K89" s="55" t="s">
        <v>354</v>
      </c>
      <c r="L89" s="49" t="s">
        <v>354</v>
      </c>
      <c r="M89" s="56" t="s">
        <v>354</v>
      </c>
    </row>
    <row r="90" spans="1:13" ht="12.75">
      <c r="A90" s="2"/>
      <c r="B90" s="2"/>
      <c r="C90" s="2"/>
      <c r="D90" s="2"/>
      <c r="E90" s="54" t="s">
        <v>228</v>
      </c>
      <c r="F90" s="55">
        <v>6</v>
      </c>
      <c r="G90" s="49">
        <v>0</v>
      </c>
      <c r="H90" s="56">
        <f t="shared" si="13"/>
        <v>6</v>
      </c>
      <c r="I90" s="143"/>
      <c r="J90" s="54" t="s">
        <v>158</v>
      </c>
      <c r="K90" s="55" t="s">
        <v>353</v>
      </c>
      <c r="L90" s="49" t="s">
        <v>353</v>
      </c>
      <c r="M90" s="56" t="s">
        <v>353</v>
      </c>
    </row>
    <row r="91" spans="1:13" ht="12.75">
      <c r="A91" s="2"/>
      <c r="B91" s="2"/>
      <c r="C91" s="2"/>
      <c r="D91" s="2"/>
      <c r="E91" s="54" t="s">
        <v>229</v>
      </c>
      <c r="F91" s="55">
        <v>6.5</v>
      </c>
      <c r="G91" s="49">
        <v>0</v>
      </c>
      <c r="H91" s="56">
        <f t="shared" si="13"/>
        <v>6.5</v>
      </c>
      <c r="I91" s="143"/>
      <c r="J91" s="54" t="s">
        <v>159</v>
      </c>
      <c r="K91" s="55">
        <v>6.5</v>
      </c>
      <c r="L91" s="49">
        <v>2.5</v>
      </c>
      <c r="M91" s="56">
        <f>K91+L91</f>
        <v>9</v>
      </c>
    </row>
    <row r="92" spans="1:13" ht="12.75">
      <c r="A92" s="2"/>
      <c r="B92" s="2"/>
      <c r="C92" s="2"/>
      <c r="D92" s="2"/>
      <c r="E92" s="54" t="s">
        <v>230</v>
      </c>
      <c r="F92" s="55">
        <v>6.5</v>
      </c>
      <c r="G92" s="49">
        <v>0</v>
      </c>
      <c r="H92" s="56">
        <f t="shared" si="13"/>
        <v>6.5</v>
      </c>
      <c r="I92" s="143"/>
      <c r="J92" s="54" t="s">
        <v>160</v>
      </c>
      <c r="K92" s="55">
        <v>6</v>
      </c>
      <c r="L92" s="49">
        <v>0</v>
      </c>
      <c r="M92" s="56">
        <f>K92+L92</f>
        <v>6</v>
      </c>
    </row>
    <row r="93" spans="1:13" ht="12.75">
      <c r="A93" s="2"/>
      <c r="B93" s="2"/>
      <c r="C93" s="2"/>
      <c r="D93" s="2"/>
      <c r="E93" s="54" t="s">
        <v>231</v>
      </c>
      <c r="F93" s="55">
        <v>6</v>
      </c>
      <c r="G93" s="49">
        <v>0</v>
      </c>
      <c r="H93" s="56">
        <f t="shared" si="13"/>
        <v>6</v>
      </c>
      <c r="I93" s="143"/>
      <c r="J93" s="54" t="s">
        <v>161</v>
      </c>
      <c r="K93" s="55" t="s">
        <v>354</v>
      </c>
      <c r="L93" s="49" t="s">
        <v>354</v>
      </c>
      <c r="M93" s="56" t="s">
        <v>354</v>
      </c>
    </row>
    <row r="94" spans="1:13" ht="12.75">
      <c r="A94" s="143"/>
      <c r="B94" s="143"/>
      <c r="C94" s="143"/>
      <c r="D94" s="143"/>
      <c r="E94" s="54" t="s">
        <v>232</v>
      </c>
      <c r="F94" s="55">
        <v>6</v>
      </c>
      <c r="G94" s="49">
        <v>0</v>
      </c>
      <c r="H94" s="56">
        <f t="shared" si="13"/>
        <v>6</v>
      </c>
      <c r="I94" s="143"/>
      <c r="J94" s="95" t="s">
        <v>162</v>
      </c>
      <c r="K94" s="55" t="s">
        <v>353</v>
      </c>
      <c r="L94" s="49" t="s">
        <v>353</v>
      </c>
      <c r="M94" s="56" t="s">
        <v>353</v>
      </c>
    </row>
    <row r="95" spans="1:13" ht="12.75">
      <c r="A95" s="143"/>
      <c r="B95" s="143"/>
      <c r="C95" s="143"/>
      <c r="D95" s="143"/>
      <c r="E95" s="54" t="s">
        <v>233</v>
      </c>
      <c r="F95" s="55">
        <v>6</v>
      </c>
      <c r="G95" s="49">
        <v>0</v>
      </c>
      <c r="H95" s="56">
        <f t="shared" si="13"/>
        <v>6</v>
      </c>
      <c r="I95" s="143"/>
      <c r="J95" s="54" t="s">
        <v>163</v>
      </c>
      <c r="K95" s="55">
        <v>5.5</v>
      </c>
      <c r="L95" s="49">
        <v>0</v>
      </c>
      <c r="M95" s="56">
        <f>K95+L95</f>
        <v>5.5</v>
      </c>
    </row>
    <row r="96" spans="1:13" ht="12.75" customHeight="1" thickBot="1">
      <c r="A96" s="142"/>
      <c r="B96" s="142"/>
      <c r="C96" s="142"/>
      <c r="D96" s="142"/>
      <c r="E96" s="47" t="s">
        <v>234</v>
      </c>
      <c r="F96" s="59">
        <v>6</v>
      </c>
      <c r="G96" s="307">
        <v>0</v>
      </c>
      <c r="H96" s="56">
        <f t="shared" si="13"/>
        <v>6</v>
      </c>
      <c r="I96" s="142"/>
      <c r="J96" s="47" t="s">
        <v>164</v>
      </c>
      <c r="K96" s="59">
        <v>6</v>
      </c>
      <c r="L96" s="307">
        <v>-0.5</v>
      </c>
      <c r="M96" s="56">
        <f>K96+L96</f>
        <v>5.5</v>
      </c>
    </row>
    <row r="97" spans="1:13" ht="12.75" customHeight="1" thickBot="1">
      <c r="A97" s="265"/>
      <c r="B97" s="265"/>
      <c r="C97" s="265"/>
      <c r="D97" s="265"/>
      <c r="E97" s="44" t="s">
        <v>235</v>
      </c>
      <c r="F97" s="45">
        <v>-1.5</v>
      </c>
      <c r="G97" s="238">
        <v>0</v>
      </c>
      <c r="H97" s="61">
        <f t="shared" si="13"/>
        <v>-1.5</v>
      </c>
      <c r="I97" s="275"/>
      <c r="J97" s="44" t="s">
        <v>165</v>
      </c>
      <c r="K97" s="45">
        <v>0</v>
      </c>
      <c r="L97" s="238">
        <v>0</v>
      </c>
      <c r="M97" s="61">
        <f>K97+L97</f>
        <v>0</v>
      </c>
    </row>
    <row r="98" spans="1:13" ht="12.75" customHeight="1" thickBot="1">
      <c r="A98" s="265"/>
      <c r="B98" s="265"/>
      <c r="C98" s="265"/>
      <c r="D98" s="265"/>
      <c r="E98" s="60" t="s">
        <v>84</v>
      </c>
      <c r="F98" s="230">
        <f>17/3</f>
        <v>5.666666666666667</v>
      </c>
      <c r="G98" s="238">
        <v>0</v>
      </c>
      <c r="H98" s="61">
        <f>G98</f>
        <v>0</v>
      </c>
      <c r="I98" s="275"/>
      <c r="J98" s="44" t="s">
        <v>84</v>
      </c>
      <c r="K98" s="230">
        <f>17.5/3</f>
        <v>5.833333333333333</v>
      </c>
      <c r="L98" s="238">
        <v>0</v>
      </c>
      <c r="M98" s="61">
        <f>L98</f>
        <v>0</v>
      </c>
    </row>
    <row r="99" spans="1:13" ht="12.75">
      <c r="A99" s="270"/>
      <c r="B99" s="270"/>
      <c r="C99" s="270"/>
      <c r="D99" s="266"/>
      <c r="E99" s="63"/>
      <c r="F99" s="64"/>
      <c r="G99" s="64"/>
      <c r="H99" s="65"/>
      <c r="I99" s="275"/>
      <c r="J99" s="63"/>
      <c r="K99" s="64"/>
      <c r="L99" s="64"/>
      <c r="M99" s="65"/>
    </row>
    <row r="100" spans="1:13" ht="13.5" customHeight="1">
      <c r="A100" s="271"/>
      <c r="B100" s="271"/>
      <c r="C100" s="271"/>
      <c r="D100" s="267"/>
      <c r="E100" s="67"/>
      <c r="F100" s="68">
        <f>F73+F74+F75+F76+F77+F78+F79+F80+F81+F82+F83+F97</f>
        <v>67</v>
      </c>
      <c r="G100" s="68">
        <f>G72+G73+G74+G75+G76+G77+G78+G79+G80+G81+G82+G83+G97+G98</f>
        <v>3</v>
      </c>
      <c r="H100" s="69">
        <f>F100+G100</f>
        <v>70</v>
      </c>
      <c r="I100" s="276"/>
      <c r="J100" s="67"/>
      <c r="K100" s="102">
        <f>K73+K74+K75+K76+K77+K78+K79+K80+K81+K82+K83+K97</f>
        <v>70</v>
      </c>
      <c r="L100" s="102">
        <f>L72+L73+L74+L75+L76+L77+L78+L79+L80+L81+L82+L83+L97+L98</f>
        <v>10.5</v>
      </c>
      <c r="M100" s="103">
        <f>K100+L100</f>
        <v>80.5</v>
      </c>
    </row>
    <row r="101" spans="1:13" ht="12.75" customHeight="1" thickBot="1">
      <c r="A101" s="269"/>
      <c r="B101" s="269"/>
      <c r="C101" s="269"/>
      <c r="D101" s="268"/>
      <c r="E101" s="73"/>
      <c r="F101" s="74"/>
      <c r="G101" s="74"/>
      <c r="H101" s="75"/>
      <c r="I101" s="155"/>
      <c r="J101" s="73"/>
      <c r="K101" s="74"/>
      <c r="L101" s="74"/>
      <c r="M101" s="75"/>
    </row>
    <row r="102" spans="1:13" ht="18.75" thickBot="1">
      <c r="A102" s="269"/>
      <c r="B102" s="269"/>
      <c r="C102" s="269"/>
      <c r="D102" s="268"/>
      <c r="E102" s="77"/>
      <c r="F102" s="78"/>
      <c r="G102" s="78"/>
      <c r="H102" s="79">
        <v>1</v>
      </c>
      <c r="I102" s="277"/>
      <c r="J102" s="114"/>
      <c r="K102" s="115"/>
      <c r="L102" s="115"/>
      <c r="M102" s="116">
        <v>3</v>
      </c>
    </row>
    <row r="103" spans="1:13" s="2" customFormat="1" ht="12.75">
      <c r="A103" s="269"/>
      <c r="B103" s="269"/>
      <c r="C103" s="269"/>
      <c r="D103" s="268"/>
      <c r="E103" s="269"/>
      <c r="F103" s="269"/>
      <c r="G103" s="269"/>
      <c r="H103" s="155"/>
      <c r="I103" s="155"/>
      <c r="J103" s="269"/>
      <c r="K103" s="269"/>
      <c r="L103" s="269"/>
      <c r="M103" s="268"/>
    </row>
    <row r="104" spans="1:22" s="2" customFormat="1" ht="14.25">
      <c r="A104" s="269"/>
      <c r="B104" s="269"/>
      <c r="C104" s="269"/>
      <c r="D104" s="268"/>
      <c r="E104" s="269"/>
      <c r="F104" s="269"/>
      <c r="G104" s="269"/>
      <c r="H104" s="155"/>
      <c r="I104" s="155"/>
      <c r="J104" s="269"/>
      <c r="K104" s="269"/>
      <c r="L104" s="269"/>
      <c r="M104" s="268"/>
      <c r="V104" s="142"/>
    </row>
    <row r="105" spans="1:22" s="2" customFormat="1" ht="12.75">
      <c r="A105" s="269"/>
      <c r="B105" s="269"/>
      <c r="C105" s="269"/>
      <c r="D105" s="268"/>
      <c r="E105" s="269"/>
      <c r="F105" s="269"/>
      <c r="G105" s="269"/>
      <c r="H105" s="155"/>
      <c r="I105" s="155"/>
      <c r="J105" s="269"/>
      <c r="K105" s="269"/>
      <c r="L105" s="269"/>
      <c r="M105" s="268"/>
      <c r="V105" s="265"/>
    </row>
    <row r="106" spans="1:22" s="2" customFormat="1" ht="12.75">
      <c r="A106" s="269"/>
      <c r="B106" s="269"/>
      <c r="C106" s="269"/>
      <c r="D106" s="268"/>
      <c r="E106" s="269"/>
      <c r="F106" s="269"/>
      <c r="G106" s="269"/>
      <c r="H106" s="155"/>
      <c r="I106" s="155"/>
      <c r="J106" s="269"/>
      <c r="K106" s="269"/>
      <c r="L106" s="269"/>
      <c r="M106" s="268"/>
      <c r="V106" s="266"/>
    </row>
    <row r="107" spans="1:22" s="2" customFormat="1" ht="12.75">
      <c r="A107" s="269"/>
      <c r="B107" s="269"/>
      <c r="C107" s="269"/>
      <c r="D107" s="268"/>
      <c r="E107" s="269"/>
      <c r="F107" s="269"/>
      <c r="G107" s="269"/>
      <c r="H107" s="155"/>
      <c r="I107" s="155"/>
      <c r="J107" s="269"/>
      <c r="K107" s="269"/>
      <c r="L107" s="269"/>
      <c r="M107" s="268"/>
      <c r="V107" s="267"/>
    </row>
    <row r="108" spans="1:22" s="2" customFormat="1" ht="12.75">
      <c r="A108" s="269"/>
      <c r="B108" s="269"/>
      <c r="C108" s="269"/>
      <c r="D108" s="268"/>
      <c r="E108" s="269"/>
      <c r="F108" s="269"/>
      <c r="G108" s="269"/>
      <c r="H108" s="155"/>
      <c r="I108" s="155"/>
      <c r="J108" s="269"/>
      <c r="K108" s="269"/>
      <c r="L108" s="269"/>
      <c r="M108" s="268"/>
      <c r="V108" s="268"/>
    </row>
    <row r="109" spans="1:22" s="2" customFormat="1" ht="12.75">
      <c r="A109" s="269"/>
      <c r="B109" s="269"/>
      <c r="C109" s="269"/>
      <c r="D109" s="268"/>
      <c r="E109" s="269"/>
      <c r="F109" s="269"/>
      <c r="G109" s="269"/>
      <c r="H109" s="155"/>
      <c r="I109" s="155"/>
      <c r="J109" s="269"/>
      <c r="K109" s="269"/>
      <c r="L109" s="269"/>
      <c r="M109" s="268"/>
      <c r="V109" s="268"/>
    </row>
    <row r="110" spans="1:25" s="2" customFormat="1" ht="12.75">
      <c r="A110" s="269"/>
      <c r="B110" s="269"/>
      <c r="C110" s="269"/>
      <c r="D110" s="268"/>
      <c r="E110" s="269"/>
      <c r="F110" s="269"/>
      <c r="G110" s="269"/>
      <c r="H110" s="155"/>
      <c r="I110" s="155"/>
      <c r="J110" s="269"/>
      <c r="K110" s="269"/>
      <c r="L110" s="269"/>
      <c r="M110" s="268"/>
      <c r="V110" s="268"/>
      <c r="W110" s="143"/>
      <c r="X110" s="269"/>
      <c r="Y110" s="155"/>
    </row>
    <row r="111" spans="1:25" s="2" customFormat="1" ht="12.75">
      <c r="A111" s="269"/>
      <c r="B111" s="269"/>
      <c r="C111" s="269"/>
      <c r="D111" s="268"/>
      <c r="E111" s="269"/>
      <c r="F111" s="269"/>
      <c r="G111" s="269"/>
      <c r="H111" s="155"/>
      <c r="I111" s="155"/>
      <c r="J111" s="269"/>
      <c r="K111" s="269"/>
      <c r="L111" s="269"/>
      <c r="M111" s="268"/>
      <c r="V111" s="268"/>
      <c r="W111" s="143"/>
      <c r="X111" s="269"/>
      <c r="Y111" s="155"/>
    </row>
    <row r="112" spans="1:25" s="2" customFormat="1" ht="12.75">
      <c r="A112" s="173"/>
      <c r="B112" s="173"/>
      <c r="C112" s="173"/>
      <c r="D112" s="272"/>
      <c r="E112" s="273"/>
      <c r="F112" s="273"/>
      <c r="G112" s="273"/>
      <c r="H112" s="173"/>
      <c r="I112" s="173"/>
      <c r="J112" s="173"/>
      <c r="K112" s="173"/>
      <c r="L112" s="173"/>
      <c r="M112" s="272"/>
      <c r="V112" s="268"/>
      <c r="W112" s="143"/>
      <c r="X112" s="269"/>
      <c r="Y112" s="155"/>
    </row>
    <row r="113" spans="1:25" s="2" customFormat="1" ht="12.75">
      <c r="A113" s="274"/>
      <c r="B113" s="274"/>
      <c r="C113" s="274"/>
      <c r="D113" s="272"/>
      <c r="E113" s="273"/>
      <c r="F113" s="273"/>
      <c r="G113" s="273"/>
      <c r="H113" s="173"/>
      <c r="I113" s="173"/>
      <c r="J113" s="273"/>
      <c r="K113" s="273"/>
      <c r="L113" s="273"/>
      <c r="M113" s="272"/>
      <c r="V113" s="268"/>
      <c r="W113" s="143"/>
      <c r="X113" s="269"/>
      <c r="Y113" s="155"/>
    </row>
    <row r="114" spans="1:25" s="2" customFormat="1" ht="12.75">
      <c r="A114" s="273"/>
      <c r="B114" s="273"/>
      <c r="C114" s="273"/>
      <c r="D114" s="272"/>
      <c r="E114" s="273"/>
      <c r="F114" s="273"/>
      <c r="G114" s="273"/>
      <c r="H114" s="173"/>
      <c r="I114" s="173"/>
      <c r="J114" s="273"/>
      <c r="K114" s="273"/>
      <c r="L114" s="273"/>
      <c r="M114" s="272"/>
      <c r="V114" s="268"/>
      <c r="W114" s="143"/>
      <c r="X114" s="269"/>
      <c r="Y114" s="155"/>
    </row>
    <row r="115" spans="1:25" s="2" customFormat="1" ht="12.75">
      <c r="A115" s="273"/>
      <c r="B115" s="273"/>
      <c r="C115" s="273"/>
      <c r="D115" s="173"/>
      <c r="E115" s="273"/>
      <c r="F115" s="273"/>
      <c r="G115" s="273"/>
      <c r="H115" s="173"/>
      <c r="I115" s="173"/>
      <c r="J115" s="273"/>
      <c r="K115" s="273"/>
      <c r="L115" s="273"/>
      <c r="M115" s="272"/>
      <c r="V115" s="268"/>
      <c r="W115" s="143"/>
      <c r="X115" s="269"/>
      <c r="Y115" s="155"/>
    </row>
    <row r="116" spans="1:25" s="2" customFormat="1" ht="12.75">
      <c r="A116" s="269"/>
      <c r="B116" s="269"/>
      <c r="C116" s="269"/>
      <c r="D116" s="155"/>
      <c r="E116" s="273"/>
      <c r="F116" s="273"/>
      <c r="G116" s="273"/>
      <c r="H116" s="173"/>
      <c r="I116" s="173"/>
      <c r="J116" s="273"/>
      <c r="K116" s="273"/>
      <c r="L116" s="273"/>
      <c r="M116" s="272"/>
      <c r="V116" s="268"/>
      <c r="W116" s="143"/>
      <c r="X116" s="269"/>
      <c r="Y116" s="155"/>
    </row>
    <row r="117" spans="1:25" s="2" customFormat="1" ht="12.75">
      <c r="A117" s="273"/>
      <c r="B117" s="273"/>
      <c r="C117" s="273"/>
      <c r="D117" s="173"/>
      <c r="E117" s="273"/>
      <c r="F117" s="273"/>
      <c r="G117" s="273"/>
      <c r="H117" s="173"/>
      <c r="I117" s="173"/>
      <c r="J117" s="273"/>
      <c r="K117" s="273"/>
      <c r="L117" s="273"/>
      <c r="M117" s="173"/>
      <c r="V117" s="268"/>
      <c r="W117" s="143"/>
      <c r="X117" s="269"/>
      <c r="Y117" s="155"/>
    </row>
    <row r="118" spans="1:25" s="2" customFormat="1" ht="12.75">
      <c r="A118" s="273"/>
      <c r="B118" s="273"/>
      <c r="C118" s="273"/>
      <c r="D118" s="173"/>
      <c r="E118" s="273"/>
      <c r="F118" s="273"/>
      <c r="G118" s="273"/>
      <c r="H118" s="173"/>
      <c r="I118" s="173"/>
      <c r="J118" s="273"/>
      <c r="K118" s="273"/>
      <c r="L118" s="273"/>
      <c r="M118" s="173"/>
      <c r="V118" s="268"/>
      <c r="W118" s="143"/>
      <c r="X118" s="269"/>
      <c r="Y118" s="155"/>
    </row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4">
    <mergeCell ref="J71:M71"/>
    <mergeCell ref="E70:M70"/>
    <mergeCell ref="E3:H3"/>
    <mergeCell ref="E71:H71"/>
    <mergeCell ref="A36:Q36"/>
    <mergeCell ref="A3:D3"/>
    <mergeCell ref="N37:Q37"/>
    <mergeCell ref="A1:Q1"/>
    <mergeCell ref="A2:Q2"/>
    <mergeCell ref="N3:Q3"/>
    <mergeCell ref="J3:M3"/>
    <mergeCell ref="A37:D37"/>
    <mergeCell ref="J37:M37"/>
    <mergeCell ref="E37:H3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8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19.7109375" style="3" customWidth="1"/>
    <col min="2" max="3" width="5.7109375" style="3" customWidth="1"/>
    <col min="4" max="4" width="6.7109375" style="3" customWidth="1"/>
    <col min="5" max="5" width="19.7109375" style="3" customWidth="1"/>
    <col min="6" max="7" width="5.7109375" style="3" customWidth="1"/>
    <col min="8" max="8" width="6.7109375" style="3" customWidth="1"/>
    <col min="9" max="9" width="1.1484375" style="3" customWidth="1"/>
    <col min="10" max="10" width="19.7109375" style="3" customWidth="1"/>
    <col min="11" max="12" width="5.7109375" style="3" customWidth="1"/>
    <col min="13" max="13" width="6.7109375" style="3" customWidth="1"/>
    <col min="14" max="14" width="19.7109375" style="3" customWidth="1"/>
    <col min="15" max="16" width="5.7109375" style="3" customWidth="1"/>
    <col min="17" max="17" width="6.7109375" style="3" customWidth="1"/>
    <col min="18" max="27" width="9.140625" style="2" customWidth="1"/>
    <col min="28" max="16384" width="9.140625" style="3" customWidth="1"/>
  </cols>
  <sheetData>
    <row r="1" spans="1:17" ht="15" thickBot="1">
      <c r="A1" s="701" t="s">
        <v>90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3"/>
    </row>
    <row r="2" spans="1:17" ht="15" thickBot="1">
      <c r="A2" s="701" t="s">
        <v>36</v>
      </c>
      <c r="B2" s="702"/>
      <c r="C2" s="702"/>
      <c r="D2" s="702"/>
      <c r="E2" s="702"/>
      <c r="F2" s="702"/>
      <c r="G2" s="702"/>
      <c r="H2" s="702"/>
      <c r="I2" s="737"/>
      <c r="J2" s="702"/>
      <c r="K2" s="702"/>
      <c r="L2" s="702"/>
      <c r="M2" s="702"/>
      <c r="N2" s="702"/>
      <c r="O2" s="702"/>
      <c r="P2" s="702"/>
      <c r="Q2" s="703"/>
    </row>
    <row r="3" spans="1:17" ht="15" customHeight="1" thickBot="1">
      <c r="A3" s="738" t="s">
        <v>352</v>
      </c>
      <c r="B3" s="739"/>
      <c r="C3" s="739"/>
      <c r="D3" s="740"/>
      <c r="E3" s="758" t="s">
        <v>113</v>
      </c>
      <c r="F3" s="759"/>
      <c r="G3" s="759"/>
      <c r="H3" s="760"/>
      <c r="I3" s="30"/>
      <c r="J3" s="752" t="s">
        <v>88</v>
      </c>
      <c r="K3" s="753"/>
      <c r="L3" s="753"/>
      <c r="M3" s="754"/>
      <c r="N3" s="755" t="s">
        <v>115</v>
      </c>
      <c r="O3" s="756"/>
      <c r="P3" s="756"/>
      <c r="Q3" s="757"/>
    </row>
    <row r="4" spans="1:17" ht="13.5" thickBot="1">
      <c r="A4" s="89" t="s">
        <v>3</v>
      </c>
      <c r="B4" s="90" t="s">
        <v>65</v>
      </c>
      <c r="C4" s="91">
        <v>2</v>
      </c>
      <c r="D4" s="90" t="s">
        <v>11</v>
      </c>
      <c r="E4" s="123" t="s">
        <v>3</v>
      </c>
      <c r="F4" s="124" t="s">
        <v>65</v>
      </c>
      <c r="G4" s="125">
        <v>-1</v>
      </c>
      <c r="H4" s="124" t="s">
        <v>11</v>
      </c>
      <c r="I4" s="35"/>
      <c r="J4" s="239" t="s">
        <v>3</v>
      </c>
      <c r="K4" s="240" t="s">
        <v>65</v>
      </c>
      <c r="L4" s="241">
        <v>2</v>
      </c>
      <c r="M4" s="240" t="s">
        <v>11</v>
      </c>
      <c r="N4" s="31" t="s">
        <v>3</v>
      </c>
      <c r="O4" s="31" t="s">
        <v>65</v>
      </c>
      <c r="P4" s="31">
        <v>0</v>
      </c>
      <c r="Q4" s="31" t="s">
        <v>11</v>
      </c>
    </row>
    <row r="5" spans="1:17" ht="12.75">
      <c r="A5" s="355" t="s">
        <v>254</v>
      </c>
      <c r="B5" s="356">
        <v>6.5</v>
      </c>
      <c r="C5" s="357">
        <v>1</v>
      </c>
      <c r="D5" s="319">
        <f aca="true" t="shared" si="0" ref="D5:D15">B5+C5</f>
        <v>7.5</v>
      </c>
      <c r="E5" s="36" t="s">
        <v>166</v>
      </c>
      <c r="F5" s="37">
        <v>6</v>
      </c>
      <c r="G5" s="304">
        <v>1</v>
      </c>
      <c r="H5" s="127">
        <f aca="true" t="shared" si="1" ref="H5:H15">F5+G5</f>
        <v>7</v>
      </c>
      <c r="I5" s="35"/>
      <c r="J5" s="36" t="s">
        <v>293</v>
      </c>
      <c r="K5" s="37">
        <v>7</v>
      </c>
      <c r="L5" s="304">
        <v>-1</v>
      </c>
      <c r="M5" s="153">
        <f aca="true" t="shared" si="2" ref="M5:M15">K5+L5</f>
        <v>6</v>
      </c>
      <c r="N5" s="36" t="s">
        <v>212</v>
      </c>
      <c r="O5" s="37">
        <v>6</v>
      </c>
      <c r="P5" s="304">
        <v>-2</v>
      </c>
      <c r="Q5" s="339">
        <f aca="true" t="shared" si="3" ref="Q5:Q15">O5+P5</f>
        <v>4</v>
      </c>
    </row>
    <row r="6" spans="1:17" ht="12.75">
      <c r="A6" s="40" t="s">
        <v>236</v>
      </c>
      <c r="B6" s="41">
        <v>6.5</v>
      </c>
      <c r="C6" s="305">
        <v>1</v>
      </c>
      <c r="D6" s="39">
        <f t="shared" si="0"/>
        <v>7.5</v>
      </c>
      <c r="E6" s="40" t="s">
        <v>186</v>
      </c>
      <c r="F6" s="41">
        <v>5.5</v>
      </c>
      <c r="G6" s="305">
        <v>0</v>
      </c>
      <c r="H6" s="127">
        <f t="shared" si="1"/>
        <v>5.5</v>
      </c>
      <c r="I6" s="35"/>
      <c r="J6" s="40" t="s">
        <v>375</v>
      </c>
      <c r="K6" s="41">
        <v>6.5</v>
      </c>
      <c r="L6" s="305">
        <v>0</v>
      </c>
      <c r="M6" s="157">
        <f t="shared" si="2"/>
        <v>6.5</v>
      </c>
      <c r="N6" s="40" t="s">
        <v>213</v>
      </c>
      <c r="O6" s="41">
        <v>6</v>
      </c>
      <c r="P6" s="305">
        <v>0.5</v>
      </c>
      <c r="Q6" s="340">
        <f t="shared" si="3"/>
        <v>6.5</v>
      </c>
    </row>
    <row r="7" spans="1:17" ht="12.75">
      <c r="A7" s="40" t="s">
        <v>255</v>
      </c>
      <c r="B7" s="41">
        <v>6</v>
      </c>
      <c r="C7" s="305">
        <v>0</v>
      </c>
      <c r="D7" s="39">
        <f t="shared" si="0"/>
        <v>6</v>
      </c>
      <c r="E7" s="40" t="s">
        <v>168</v>
      </c>
      <c r="F7" s="41">
        <v>6.5</v>
      </c>
      <c r="G7" s="305">
        <v>0</v>
      </c>
      <c r="H7" s="127">
        <f t="shared" si="1"/>
        <v>6.5</v>
      </c>
      <c r="I7" s="35"/>
      <c r="J7" s="40" t="s">
        <v>376</v>
      </c>
      <c r="K7" s="41">
        <v>6</v>
      </c>
      <c r="L7" s="305">
        <v>0</v>
      </c>
      <c r="M7" s="157">
        <f t="shared" si="2"/>
        <v>6</v>
      </c>
      <c r="N7" s="40" t="s">
        <v>214</v>
      </c>
      <c r="O7" s="41">
        <v>5.5</v>
      </c>
      <c r="P7" s="305">
        <v>-0.5</v>
      </c>
      <c r="Q7" s="340">
        <f t="shared" si="3"/>
        <v>5</v>
      </c>
    </row>
    <row r="8" spans="1:17" ht="12.75">
      <c r="A8" s="40" t="s">
        <v>238</v>
      </c>
      <c r="B8" s="41">
        <v>6</v>
      </c>
      <c r="C8" s="305">
        <v>0</v>
      </c>
      <c r="D8" s="39">
        <f t="shared" si="0"/>
        <v>6</v>
      </c>
      <c r="E8" s="320" t="s">
        <v>169</v>
      </c>
      <c r="F8" s="317">
        <v>6</v>
      </c>
      <c r="G8" s="318">
        <v>0</v>
      </c>
      <c r="H8" s="322">
        <f t="shared" si="1"/>
        <v>6</v>
      </c>
      <c r="I8" s="35"/>
      <c r="J8" s="40" t="s">
        <v>285</v>
      </c>
      <c r="K8" s="41">
        <v>5.5</v>
      </c>
      <c r="L8" s="305">
        <v>1</v>
      </c>
      <c r="M8" s="157">
        <f t="shared" si="2"/>
        <v>6.5</v>
      </c>
      <c r="N8" s="40" t="s">
        <v>230</v>
      </c>
      <c r="O8" s="41">
        <v>6.5</v>
      </c>
      <c r="P8" s="305">
        <v>0</v>
      </c>
      <c r="Q8" s="340">
        <f t="shared" si="3"/>
        <v>6.5</v>
      </c>
    </row>
    <row r="9" spans="1:17" ht="12.75">
      <c r="A9" s="40" t="s">
        <v>250</v>
      </c>
      <c r="B9" s="41">
        <v>6.5</v>
      </c>
      <c r="C9" s="305">
        <v>0</v>
      </c>
      <c r="D9" s="39">
        <f t="shared" si="0"/>
        <v>6.5</v>
      </c>
      <c r="E9" s="40" t="s">
        <v>170</v>
      </c>
      <c r="F9" s="41">
        <v>6.5</v>
      </c>
      <c r="G9" s="305">
        <v>0</v>
      </c>
      <c r="H9" s="39">
        <f t="shared" si="1"/>
        <v>6.5</v>
      </c>
      <c r="I9" s="35"/>
      <c r="J9" s="40" t="s">
        <v>296</v>
      </c>
      <c r="K9" s="41">
        <v>5.5</v>
      </c>
      <c r="L9" s="305">
        <v>0</v>
      </c>
      <c r="M9" s="157">
        <f t="shared" si="2"/>
        <v>5.5</v>
      </c>
      <c r="N9" s="40" t="s">
        <v>227</v>
      </c>
      <c r="O9" s="41">
        <v>6</v>
      </c>
      <c r="P9" s="305">
        <v>0</v>
      </c>
      <c r="Q9" s="340">
        <f t="shared" si="3"/>
        <v>6</v>
      </c>
    </row>
    <row r="10" spans="1:17" ht="12.75">
      <c r="A10" s="40" t="s">
        <v>357</v>
      </c>
      <c r="B10" s="41">
        <v>6.5</v>
      </c>
      <c r="C10" s="305">
        <v>1</v>
      </c>
      <c r="D10" s="39">
        <f t="shared" si="0"/>
        <v>7.5</v>
      </c>
      <c r="E10" s="40" t="s">
        <v>181</v>
      </c>
      <c r="F10" s="41">
        <v>6</v>
      </c>
      <c r="G10" s="305">
        <v>0</v>
      </c>
      <c r="H10" s="39">
        <f t="shared" si="1"/>
        <v>6</v>
      </c>
      <c r="I10" s="35"/>
      <c r="J10" s="40" t="s">
        <v>287</v>
      </c>
      <c r="K10" s="41">
        <v>6.5</v>
      </c>
      <c r="L10" s="305">
        <v>1</v>
      </c>
      <c r="M10" s="157">
        <f t="shared" si="2"/>
        <v>7.5</v>
      </c>
      <c r="N10" s="40" t="s">
        <v>217</v>
      </c>
      <c r="O10" s="41">
        <v>6</v>
      </c>
      <c r="P10" s="305">
        <v>0</v>
      </c>
      <c r="Q10" s="340">
        <f t="shared" si="3"/>
        <v>6</v>
      </c>
    </row>
    <row r="11" spans="1:17" ht="12.75">
      <c r="A11" s="40" t="s">
        <v>240</v>
      </c>
      <c r="B11" s="41">
        <v>6.5</v>
      </c>
      <c r="C11" s="305">
        <v>1</v>
      </c>
      <c r="D11" s="39">
        <f t="shared" si="0"/>
        <v>7.5</v>
      </c>
      <c r="E11" s="40" t="s">
        <v>183</v>
      </c>
      <c r="F11" s="41">
        <v>6.5</v>
      </c>
      <c r="G11" s="305">
        <v>0</v>
      </c>
      <c r="H11" s="39">
        <f t="shared" si="1"/>
        <v>6.5</v>
      </c>
      <c r="I11" s="35"/>
      <c r="J11" s="42" t="s">
        <v>288</v>
      </c>
      <c r="K11" s="41">
        <v>6.5</v>
      </c>
      <c r="L11" s="305">
        <v>0</v>
      </c>
      <c r="M11" s="157">
        <f t="shared" si="2"/>
        <v>6.5</v>
      </c>
      <c r="N11" s="40" t="s">
        <v>218</v>
      </c>
      <c r="O11" s="41">
        <v>6</v>
      </c>
      <c r="P11" s="305">
        <v>0</v>
      </c>
      <c r="Q11" s="340">
        <f t="shared" si="3"/>
        <v>6</v>
      </c>
    </row>
    <row r="12" spans="1:17" ht="12.75">
      <c r="A12" s="40" t="s">
        <v>241</v>
      </c>
      <c r="B12" s="43">
        <v>6</v>
      </c>
      <c r="C12" s="305">
        <v>0</v>
      </c>
      <c r="D12" s="39">
        <f t="shared" si="0"/>
        <v>6</v>
      </c>
      <c r="E12" s="40" t="s">
        <v>171</v>
      </c>
      <c r="F12" s="43">
        <v>6</v>
      </c>
      <c r="G12" s="305">
        <v>-0.5</v>
      </c>
      <c r="H12" s="39">
        <f t="shared" si="1"/>
        <v>5.5</v>
      </c>
      <c r="I12" s="35"/>
      <c r="J12" s="40" t="s">
        <v>298</v>
      </c>
      <c r="K12" s="43">
        <v>6.5</v>
      </c>
      <c r="L12" s="305">
        <v>0</v>
      </c>
      <c r="M12" s="157">
        <f t="shared" si="2"/>
        <v>6.5</v>
      </c>
      <c r="N12" s="40" t="s">
        <v>219</v>
      </c>
      <c r="O12" s="43">
        <v>6</v>
      </c>
      <c r="P12" s="305">
        <v>-0.5</v>
      </c>
      <c r="Q12" s="340">
        <f t="shared" si="3"/>
        <v>5.5</v>
      </c>
    </row>
    <row r="13" spans="1:17" ht="12.75">
      <c r="A13" s="40" t="s">
        <v>249</v>
      </c>
      <c r="B13" s="41">
        <v>5.5</v>
      </c>
      <c r="C13" s="305">
        <v>-0.5</v>
      </c>
      <c r="D13" s="39">
        <f t="shared" si="0"/>
        <v>5</v>
      </c>
      <c r="E13" s="40" t="s">
        <v>174</v>
      </c>
      <c r="F13" s="41">
        <v>5.5</v>
      </c>
      <c r="G13" s="305">
        <v>0</v>
      </c>
      <c r="H13" s="39">
        <f t="shared" si="1"/>
        <v>5.5</v>
      </c>
      <c r="I13" s="35"/>
      <c r="J13" s="40" t="s">
        <v>290</v>
      </c>
      <c r="K13" s="41">
        <v>6</v>
      </c>
      <c r="L13" s="305">
        <v>0</v>
      </c>
      <c r="M13" s="157">
        <f t="shared" si="2"/>
        <v>6</v>
      </c>
      <c r="N13" s="40" t="s">
        <v>220</v>
      </c>
      <c r="O13" s="41">
        <v>6</v>
      </c>
      <c r="P13" s="305">
        <v>0</v>
      </c>
      <c r="Q13" s="340">
        <f t="shared" si="3"/>
        <v>6</v>
      </c>
    </row>
    <row r="14" spans="1:17" ht="12.75">
      <c r="A14" s="40" t="s">
        <v>243</v>
      </c>
      <c r="B14" s="41">
        <v>8</v>
      </c>
      <c r="C14" s="305">
        <v>7</v>
      </c>
      <c r="D14" s="39">
        <f t="shared" si="0"/>
        <v>15</v>
      </c>
      <c r="E14" s="40" t="s">
        <v>178</v>
      </c>
      <c r="F14" s="41">
        <v>5.5</v>
      </c>
      <c r="G14" s="305">
        <v>0</v>
      </c>
      <c r="H14" s="39">
        <f t="shared" si="1"/>
        <v>5.5</v>
      </c>
      <c r="I14" s="35"/>
      <c r="J14" s="40" t="s">
        <v>291</v>
      </c>
      <c r="K14" s="41">
        <v>6</v>
      </c>
      <c r="L14" s="305">
        <v>0</v>
      </c>
      <c r="M14" s="157">
        <f t="shared" si="2"/>
        <v>6</v>
      </c>
      <c r="N14" s="40" t="s">
        <v>221</v>
      </c>
      <c r="O14" s="41">
        <v>6.5</v>
      </c>
      <c r="P14" s="305">
        <v>0</v>
      </c>
      <c r="Q14" s="340">
        <f t="shared" si="3"/>
        <v>6.5</v>
      </c>
    </row>
    <row r="15" spans="1:17" ht="13.5" thickBot="1">
      <c r="A15" s="44" t="s">
        <v>242</v>
      </c>
      <c r="B15" s="62">
        <v>6</v>
      </c>
      <c r="C15" s="238">
        <v>-0.5</v>
      </c>
      <c r="D15" s="46">
        <f t="shared" si="0"/>
        <v>5.5</v>
      </c>
      <c r="E15" s="44" t="s">
        <v>180</v>
      </c>
      <c r="F15" s="62">
        <v>7</v>
      </c>
      <c r="G15" s="238">
        <v>3</v>
      </c>
      <c r="H15" s="46">
        <f t="shared" si="1"/>
        <v>10</v>
      </c>
      <c r="I15" s="35"/>
      <c r="J15" s="44" t="s">
        <v>292</v>
      </c>
      <c r="K15" s="62">
        <v>5.5</v>
      </c>
      <c r="L15" s="238">
        <v>0</v>
      </c>
      <c r="M15" s="162">
        <f t="shared" si="2"/>
        <v>5.5</v>
      </c>
      <c r="N15" s="312" t="s">
        <v>387</v>
      </c>
      <c r="O15" s="347">
        <v>6</v>
      </c>
      <c r="P15" s="314">
        <v>0</v>
      </c>
      <c r="Q15" s="348">
        <f t="shared" si="3"/>
        <v>6</v>
      </c>
    </row>
    <row r="16" spans="1:17" ht="13.5" thickBot="1">
      <c r="A16" s="47"/>
      <c r="B16" s="48"/>
      <c r="C16" s="48"/>
      <c r="D16" s="49"/>
      <c r="E16" s="47"/>
      <c r="F16" s="48"/>
      <c r="G16" s="48"/>
      <c r="H16" s="49"/>
      <c r="I16" s="50"/>
      <c r="J16" s="47"/>
      <c r="K16" s="48"/>
      <c r="L16" s="48"/>
      <c r="M16" s="163"/>
      <c r="N16" s="47"/>
      <c r="O16" s="48"/>
      <c r="P16" s="48"/>
      <c r="Q16" s="163"/>
    </row>
    <row r="17" spans="1:17" ht="12.75">
      <c r="A17" s="351" t="s">
        <v>401</v>
      </c>
      <c r="B17" s="352" t="s">
        <v>353</v>
      </c>
      <c r="C17" s="353" t="s">
        <v>353</v>
      </c>
      <c r="D17" s="354" t="s">
        <v>353</v>
      </c>
      <c r="E17" s="51" t="s">
        <v>177</v>
      </c>
      <c r="F17" s="52">
        <v>6</v>
      </c>
      <c r="G17" s="306">
        <v>-1</v>
      </c>
      <c r="H17" s="53">
        <f aca="true" t="shared" si="4" ref="H17:H29">F17+G17</f>
        <v>5</v>
      </c>
      <c r="I17" s="50"/>
      <c r="J17" s="51" t="s">
        <v>282</v>
      </c>
      <c r="K17" s="52">
        <v>6.5</v>
      </c>
      <c r="L17" s="306">
        <v>-1</v>
      </c>
      <c r="M17" s="166">
        <f aca="true" t="shared" si="5" ref="M17:M29">K17+L17</f>
        <v>5.5</v>
      </c>
      <c r="N17" s="51" t="s">
        <v>386</v>
      </c>
      <c r="O17" s="52" t="s">
        <v>353</v>
      </c>
      <c r="P17" s="306" t="s">
        <v>353</v>
      </c>
      <c r="Q17" s="342" t="s">
        <v>353</v>
      </c>
    </row>
    <row r="18" spans="1:17" ht="12.75">
      <c r="A18" s="54" t="s">
        <v>350</v>
      </c>
      <c r="B18" s="55">
        <v>6</v>
      </c>
      <c r="C18" s="49">
        <v>0</v>
      </c>
      <c r="D18" s="56">
        <f aca="true" t="shared" si="6" ref="D18:D29">B18+C18</f>
        <v>6</v>
      </c>
      <c r="E18" s="54" t="s">
        <v>179</v>
      </c>
      <c r="F18" s="55" t="s">
        <v>353</v>
      </c>
      <c r="G18" s="49" t="s">
        <v>353</v>
      </c>
      <c r="H18" s="56" t="s">
        <v>353</v>
      </c>
      <c r="I18" s="50"/>
      <c r="J18" s="54" t="s">
        <v>294</v>
      </c>
      <c r="K18" s="55">
        <v>7</v>
      </c>
      <c r="L18" s="49">
        <v>1.5</v>
      </c>
      <c r="M18" s="168">
        <f t="shared" si="5"/>
        <v>8.5</v>
      </c>
      <c r="N18" s="308" t="s">
        <v>385</v>
      </c>
      <c r="O18" s="309" t="s">
        <v>353</v>
      </c>
      <c r="P18" s="310" t="s">
        <v>353</v>
      </c>
      <c r="Q18" s="346" t="s">
        <v>353</v>
      </c>
    </row>
    <row r="19" spans="1:17" ht="12.75">
      <c r="A19" s="54" t="s">
        <v>239</v>
      </c>
      <c r="B19" s="55" t="s">
        <v>353</v>
      </c>
      <c r="C19" s="49" t="s">
        <v>353</v>
      </c>
      <c r="D19" s="56" t="s">
        <v>353</v>
      </c>
      <c r="E19" s="54" t="s">
        <v>176</v>
      </c>
      <c r="F19" s="55">
        <v>5.5</v>
      </c>
      <c r="G19" s="49">
        <v>0</v>
      </c>
      <c r="H19" s="56">
        <f t="shared" si="4"/>
        <v>5.5</v>
      </c>
      <c r="I19" s="50"/>
      <c r="J19" s="54" t="s">
        <v>302</v>
      </c>
      <c r="K19" s="55">
        <v>6</v>
      </c>
      <c r="L19" s="49">
        <v>0</v>
      </c>
      <c r="M19" s="168">
        <f t="shared" si="5"/>
        <v>6</v>
      </c>
      <c r="N19" s="54" t="s">
        <v>224</v>
      </c>
      <c r="O19" s="55">
        <v>5</v>
      </c>
      <c r="P19" s="49">
        <v>0</v>
      </c>
      <c r="Q19" s="163">
        <f aca="true" t="shared" si="7" ref="Q19:Q29">O19+P19</f>
        <v>5</v>
      </c>
    </row>
    <row r="20" spans="1:17" ht="12.75">
      <c r="A20" s="54" t="s">
        <v>248</v>
      </c>
      <c r="B20" s="55" t="s">
        <v>353</v>
      </c>
      <c r="C20" s="49" t="s">
        <v>353</v>
      </c>
      <c r="D20" s="56" t="s">
        <v>353</v>
      </c>
      <c r="E20" s="54" t="s">
        <v>366</v>
      </c>
      <c r="F20" s="55" t="s">
        <v>353</v>
      </c>
      <c r="G20" s="49" t="s">
        <v>353</v>
      </c>
      <c r="H20" s="56" t="s">
        <v>353</v>
      </c>
      <c r="I20" s="50"/>
      <c r="J20" s="54" t="s">
        <v>295</v>
      </c>
      <c r="K20" s="55" t="s">
        <v>353</v>
      </c>
      <c r="L20" s="49" t="s">
        <v>353</v>
      </c>
      <c r="M20" s="168" t="s">
        <v>353</v>
      </c>
      <c r="N20" s="54" t="s">
        <v>225</v>
      </c>
      <c r="O20" s="55">
        <v>6</v>
      </c>
      <c r="P20" s="49">
        <v>0</v>
      </c>
      <c r="Q20" s="163">
        <f t="shared" si="7"/>
        <v>6</v>
      </c>
    </row>
    <row r="21" spans="1:17" ht="12.75">
      <c r="A21" s="54" t="s">
        <v>349</v>
      </c>
      <c r="B21" s="55">
        <v>6</v>
      </c>
      <c r="C21" s="49">
        <v>-0.5</v>
      </c>
      <c r="D21" s="56">
        <f t="shared" si="6"/>
        <v>5.5</v>
      </c>
      <c r="E21" s="54" t="s">
        <v>172</v>
      </c>
      <c r="F21" s="55">
        <v>7</v>
      </c>
      <c r="G21" s="49">
        <v>3</v>
      </c>
      <c r="H21" s="56">
        <f t="shared" si="4"/>
        <v>10</v>
      </c>
      <c r="I21" s="50"/>
      <c r="J21" s="54" t="s">
        <v>297</v>
      </c>
      <c r="K21" s="55">
        <v>6</v>
      </c>
      <c r="L21" s="49">
        <v>0</v>
      </c>
      <c r="M21" s="168">
        <f t="shared" si="5"/>
        <v>6</v>
      </c>
      <c r="N21" s="54" t="s">
        <v>388</v>
      </c>
      <c r="O21" s="55">
        <v>6</v>
      </c>
      <c r="P21" s="49">
        <v>0</v>
      </c>
      <c r="Q21" s="163">
        <f t="shared" si="7"/>
        <v>6</v>
      </c>
    </row>
    <row r="22" spans="1:17" ht="12.75">
      <c r="A22" s="54" t="s">
        <v>237</v>
      </c>
      <c r="B22" s="55">
        <v>6.5</v>
      </c>
      <c r="C22" s="49">
        <v>0</v>
      </c>
      <c r="D22" s="56">
        <f t="shared" si="6"/>
        <v>6.5</v>
      </c>
      <c r="E22" s="54" t="s">
        <v>182</v>
      </c>
      <c r="F22" s="55">
        <v>5.5</v>
      </c>
      <c r="G22" s="49">
        <v>-0.5</v>
      </c>
      <c r="H22" s="56">
        <f t="shared" si="4"/>
        <v>5</v>
      </c>
      <c r="I22" s="50"/>
      <c r="J22" s="54" t="s">
        <v>289</v>
      </c>
      <c r="K22" s="55">
        <v>6</v>
      </c>
      <c r="L22" s="49">
        <v>-0.5</v>
      </c>
      <c r="M22" s="168">
        <f t="shared" si="5"/>
        <v>5.5</v>
      </c>
      <c r="N22" s="54" t="s">
        <v>229</v>
      </c>
      <c r="O22" s="55">
        <v>5.5</v>
      </c>
      <c r="P22" s="49">
        <v>0</v>
      </c>
      <c r="Q22" s="163">
        <f t="shared" si="7"/>
        <v>5.5</v>
      </c>
    </row>
    <row r="23" spans="1:17" ht="12.75">
      <c r="A23" s="54" t="s">
        <v>256</v>
      </c>
      <c r="B23" s="55" t="s">
        <v>353</v>
      </c>
      <c r="C23" s="49" t="s">
        <v>353</v>
      </c>
      <c r="D23" s="56" t="s">
        <v>353</v>
      </c>
      <c r="E23" s="54" t="s">
        <v>367</v>
      </c>
      <c r="F23" s="55">
        <v>5.5</v>
      </c>
      <c r="G23" s="49">
        <v>0</v>
      </c>
      <c r="H23" s="56">
        <f t="shared" si="4"/>
        <v>5.5</v>
      </c>
      <c r="I23" s="50"/>
      <c r="J23" s="54" t="s">
        <v>377</v>
      </c>
      <c r="K23" s="55">
        <v>6.5</v>
      </c>
      <c r="L23" s="49">
        <v>3</v>
      </c>
      <c r="M23" s="168">
        <f t="shared" si="5"/>
        <v>9.5</v>
      </c>
      <c r="N23" s="54" t="s">
        <v>216</v>
      </c>
      <c r="O23" s="55">
        <v>6</v>
      </c>
      <c r="P23" s="49">
        <v>0</v>
      </c>
      <c r="Q23" s="163">
        <f t="shared" si="7"/>
        <v>6</v>
      </c>
    </row>
    <row r="24" spans="1:17" ht="12.75">
      <c r="A24" s="54" t="s">
        <v>402</v>
      </c>
      <c r="B24" s="55">
        <v>5.5</v>
      </c>
      <c r="C24" s="49">
        <v>-0.5</v>
      </c>
      <c r="D24" s="56">
        <f t="shared" si="6"/>
        <v>5</v>
      </c>
      <c r="E24" s="54" t="s">
        <v>173</v>
      </c>
      <c r="F24" s="55">
        <v>6</v>
      </c>
      <c r="G24" s="49">
        <v>-0.5</v>
      </c>
      <c r="H24" s="56">
        <f t="shared" si="4"/>
        <v>5.5</v>
      </c>
      <c r="I24" s="50"/>
      <c r="J24" s="54" t="s">
        <v>284</v>
      </c>
      <c r="K24" s="55">
        <v>6</v>
      </c>
      <c r="L24" s="49">
        <v>0</v>
      </c>
      <c r="M24" s="168">
        <f t="shared" si="5"/>
        <v>6</v>
      </c>
      <c r="N24" s="54" t="s">
        <v>226</v>
      </c>
      <c r="O24" s="55" t="s">
        <v>354</v>
      </c>
      <c r="P24" s="49" t="s">
        <v>354</v>
      </c>
      <c r="Q24" s="163" t="s">
        <v>354</v>
      </c>
    </row>
    <row r="25" spans="1:17" ht="12.75">
      <c r="A25" s="54" t="s">
        <v>400</v>
      </c>
      <c r="B25" s="55">
        <v>6</v>
      </c>
      <c r="C25" s="49">
        <v>0</v>
      </c>
      <c r="D25" s="56">
        <f t="shared" si="6"/>
        <v>6</v>
      </c>
      <c r="E25" s="54" t="s">
        <v>368</v>
      </c>
      <c r="F25" s="55" t="s">
        <v>354</v>
      </c>
      <c r="G25" s="49" t="s">
        <v>354</v>
      </c>
      <c r="H25" s="56" t="s">
        <v>354</v>
      </c>
      <c r="I25" s="50"/>
      <c r="J25" s="54" t="s">
        <v>283</v>
      </c>
      <c r="K25" s="55">
        <v>6</v>
      </c>
      <c r="L25" s="49">
        <v>-0.5</v>
      </c>
      <c r="M25" s="168">
        <f t="shared" si="5"/>
        <v>5.5</v>
      </c>
      <c r="N25" s="54" t="s">
        <v>389</v>
      </c>
      <c r="O25" s="55">
        <v>6</v>
      </c>
      <c r="P25" s="49">
        <v>0</v>
      </c>
      <c r="Q25" s="163">
        <f t="shared" si="7"/>
        <v>6</v>
      </c>
    </row>
    <row r="26" spans="1:17" ht="12.75">
      <c r="A26" s="54" t="s">
        <v>252</v>
      </c>
      <c r="B26" s="55">
        <v>5.5</v>
      </c>
      <c r="C26" s="49">
        <v>0</v>
      </c>
      <c r="D26" s="56">
        <f t="shared" si="6"/>
        <v>5.5</v>
      </c>
      <c r="E26" s="308" t="s">
        <v>365</v>
      </c>
      <c r="F26" s="309" t="s">
        <v>353</v>
      </c>
      <c r="G26" s="310" t="s">
        <v>353</v>
      </c>
      <c r="H26" s="311" t="s">
        <v>353</v>
      </c>
      <c r="I26" s="50"/>
      <c r="J26" s="54" t="s">
        <v>300</v>
      </c>
      <c r="K26" s="55">
        <v>5</v>
      </c>
      <c r="L26" s="49">
        <v>0</v>
      </c>
      <c r="M26" s="168">
        <f t="shared" si="5"/>
        <v>5</v>
      </c>
      <c r="N26" s="54" t="s">
        <v>215</v>
      </c>
      <c r="O26" s="55">
        <v>5</v>
      </c>
      <c r="P26" s="49">
        <v>-1</v>
      </c>
      <c r="Q26" s="163">
        <f t="shared" si="7"/>
        <v>4</v>
      </c>
    </row>
    <row r="27" spans="1:17" ht="12.75">
      <c r="A27" s="54" t="s">
        <v>247</v>
      </c>
      <c r="B27" s="57">
        <v>8.5</v>
      </c>
      <c r="C27" s="49">
        <v>7</v>
      </c>
      <c r="D27" s="56">
        <f t="shared" si="6"/>
        <v>15.5</v>
      </c>
      <c r="E27" s="54" t="s">
        <v>369</v>
      </c>
      <c r="F27" s="57">
        <v>7</v>
      </c>
      <c r="G27" s="49">
        <v>0</v>
      </c>
      <c r="H27" s="56">
        <f t="shared" si="4"/>
        <v>7</v>
      </c>
      <c r="I27" s="50"/>
      <c r="J27" s="54" t="s">
        <v>303</v>
      </c>
      <c r="K27" s="57" t="s">
        <v>353</v>
      </c>
      <c r="L27" s="49" t="s">
        <v>353</v>
      </c>
      <c r="M27" s="168" t="s">
        <v>353</v>
      </c>
      <c r="N27" s="54" t="s">
        <v>232</v>
      </c>
      <c r="O27" s="57">
        <v>5.5</v>
      </c>
      <c r="P27" s="49">
        <v>0</v>
      </c>
      <c r="Q27" s="163">
        <f t="shared" si="7"/>
        <v>5.5</v>
      </c>
    </row>
    <row r="28" spans="1:17" ht="12.75" customHeight="1" thickBot="1">
      <c r="A28" s="47" t="s">
        <v>399</v>
      </c>
      <c r="B28" s="59" t="s">
        <v>353</v>
      </c>
      <c r="C28" s="307" t="s">
        <v>353</v>
      </c>
      <c r="D28" s="56" t="s">
        <v>353</v>
      </c>
      <c r="E28" s="47" t="s">
        <v>370</v>
      </c>
      <c r="F28" s="59" t="s">
        <v>353</v>
      </c>
      <c r="G28" s="307" t="s">
        <v>353</v>
      </c>
      <c r="H28" s="56" t="s">
        <v>353</v>
      </c>
      <c r="I28" s="50"/>
      <c r="J28" s="47" t="s">
        <v>303</v>
      </c>
      <c r="K28" s="59" t="s">
        <v>353</v>
      </c>
      <c r="L28" s="307" t="s">
        <v>353</v>
      </c>
      <c r="M28" s="168" t="s">
        <v>353</v>
      </c>
      <c r="N28" s="47" t="s">
        <v>233</v>
      </c>
      <c r="O28" s="59">
        <v>6.5</v>
      </c>
      <c r="P28" s="307">
        <v>0</v>
      </c>
      <c r="Q28" s="163">
        <f t="shared" si="7"/>
        <v>6.5</v>
      </c>
    </row>
    <row r="29" spans="1:17" ht="12.75" customHeight="1" thickBot="1">
      <c r="A29" s="44" t="s">
        <v>253</v>
      </c>
      <c r="B29" s="45">
        <v>0</v>
      </c>
      <c r="C29" s="238">
        <v>0</v>
      </c>
      <c r="D29" s="61">
        <f t="shared" si="6"/>
        <v>0</v>
      </c>
      <c r="E29" s="44" t="s">
        <v>189</v>
      </c>
      <c r="F29" s="45">
        <v>1</v>
      </c>
      <c r="G29" s="238">
        <v>0</v>
      </c>
      <c r="H29" s="61">
        <f t="shared" si="4"/>
        <v>1</v>
      </c>
      <c r="I29" s="35"/>
      <c r="J29" s="44" t="s">
        <v>304</v>
      </c>
      <c r="K29" s="45">
        <v>0.5</v>
      </c>
      <c r="L29" s="238">
        <v>0</v>
      </c>
      <c r="M29" s="343">
        <f t="shared" si="5"/>
        <v>0.5</v>
      </c>
      <c r="N29" s="44" t="s">
        <v>235</v>
      </c>
      <c r="O29" s="45">
        <v>0</v>
      </c>
      <c r="P29" s="238">
        <v>0</v>
      </c>
      <c r="Q29" s="172">
        <f t="shared" si="7"/>
        <v>0</v>
      </c>
    </row>
    <row r="30" spans="1:17" ht="12.75" customHeight="1" thickBot="1">
      <c r="A30" s="60" t="s">
        <v>84</v>
      </c>
      <c r="B30" s="230">
        <f>19/3</f>
        <v>6.333333333333333</v>
      </c>
      <c r="C30" s="238">
        <v>0.5</v>
      </c>
      <c r="D30" s="61">
        <f>C30</f>
        <v>0.5</v>
      </c>
      <c r="E30" s="60" t="s">
        <v>84</v>
      </c>
      <c r="F30" s="230">
        <f>18/3</f>
        <v>6</v>
      </c>
      <c r="G30" s="238">
        <v>0</v>
      </c>
      <c r="H30" s="61">
        <f>G30</f>
        <v>0</v>
      </c>
      <c r="I30" s="35"/>
      <c r="J30" s="44" t="s">
        <v>84</v>
      </c>
      <c r="K30" s="230">
        <f>18/3</f>
        <v>6</v>
      </c>
      <c r="L30" s="238">
        <v>0</v>
      </c>
      <c r="M30" s="61">
        <f>L30</f>
        <v>0</v>
      </c>
      <c r="N30" s="60" t="s">
        <v>84</v>
      </c>
      <c r="O30" s="230">
        <f>18/3</f>
        <v>6</v>
      </c>
      <c r="P30" s="238">
        <v>0</v>
      </c>
      <c r="Q30" s="61">
        <f>P30</f>
        <v>0</v>
      </c>
    </row>
    <row r="31" spans="1:17" ht="12.75">
      <c r="A31" s="63"/>
      <c r="B31" s="64"/>
      <c r="C31" s="64"/>
      <c r="D31" s="65"/>
      <c r="E31" s="63"/>
      <c r="F31" s="64"/>
      <c r="G31" s="64"/>
      <c r="H31" s="131"/>
      <c r="I31" s="66"/>
      <c r="J31" s="63"/>
      <c r="K31" s="64"/>
      <c r="L31" s="64"/>
      <c r="M31" s="65"/>
      <c r="N31" s="63"/>
      <c r="O31" s="64"/>
      <c r="P31" s="64"/>
      <c r="Q31" s="65"/>
    </row>
    <row r="32" spans="1:17" ht="13.5" customHeight="1">
      <c r="A32" s="67"/>
      <c r="B32" s="100">
        <f>B5+B6+B7+B8+B9+B10+B11+B12+B13+B14+B15+B29</f>
        <v>70</v>
      </c>
      <c r="C32" s="100">
        <f>C4+C5+C6+C7+C8+C9+C10+C11+C12+C13+C14+C15+C29+C30</f>
        <v>12.5</v>
      </c>
      <c r="D32" s="101">
        <f>B32+C32</f>
        <v>82.5</v>
      </c>
      <c r="E32" s="67"/>
      <c r="F32" s="134">
        <f>F5+F6+F7+F8+F9+F10+F11+F12+F13+F14+F15+F29</f>
        <v>68</v>
      </c>
      <c r="G32" s="134">
        <f>G4+G5+G6+G7+G8+G9+G10+G11+G12+G13+G14+G15+G29+G30</f>
        <v>2.5</v>
      </c>
      <c r="H32" s="135">
        <f>F32+G32</f>
        <v>70.5</v>
      </c>
      <c r="I32" s="72"/>
      <c r="J32" s="67"/>
      <c r="K32" s="246">
        <f>K5+K6+K7+K8+K9+K10+K11+K12+K13+K14+K15+K29</f>
        <v>68</v>
      </c>
      <c r="L32" s="246">
        <f>L4+L5+L6+L7+L8+L9+L10+L11+L12+L13+L14+L15+L29+L30</f>
        <v>3</v>
      </c>
      <c r="M32" s="245">
        <f>K32+L32</f>
        <v>71</v>
      </c>
      <c r="N32" s="67"/>
      <c r="O32" s="68">
        <f>O5+O6+O7+O8+O9+O10+O11+O12+O13+O14+O15+O29</f>
        <v>66.5</v>
      </c>
      <c r="P32" s="68">
        <f>P4+P5+P6+P7+P8+P9+P10+P11+P12+P13+P14+P15+P29+P30</f>
        <v>-2.5</v>
      </c>
      <c r="Q32" s="69">
        <f>O32+P32</f>
        <v>64</v>
      </c>
    </row>
    <row r="33" spans="1:17" ht="12.75" customHeight="1" thickBot="1">
      <c r="A33" s="73"/>
      <c r="B33" s="74"/>
      <c r="C33" s="74"/>
      <c r="D33" s="75"/>
      <c r="E33" s="73"/>
      <c r="F33" s="74"/>
      <c r="G33" s="74"/>
      <c r="H33" s="75"/>
      <c r="I33" s="76"/>
      <c r="J33" s="73"/>
      <c r="K33" s="74"/>
      <c r="L33" s="74"/>
      <c r="M33" s="75"/>
      <c r="N33" s="73"/>
      <c r="O33" s="74"/>
      <c r="P33" s="74"/>
      <c r="Q33" s="75"/>
    </row>
    <row r="34" spans="1:17" ht="18.75" thickBot="1">
      <c r="A34" s="111"/>
      <c r="B34" s="112"/>
      <c r="C34" s="112"/>
      <c r="D34" s="113">
        <v>4</v>
      </c>
      <c r="E34" s="139"/>
      <c r="F34" s="140"/>
      <c r="G34" s="140"/>
      <c r="H34" s="141">
        <v>1</v>
      </c>
      <c r="I34" s="83"/>
      <c r="J34" s="242"/>
      <c r="K34" s="243"/>
      <c r="L34" s="243"/>
      <c r="M34" s="244">
        <v>2</v>
      </c>
      <c r="N34" s="77"/>
      <c r="O34" s="78"/>
      <c r="P34" s="78"/>
      <c r="Q34" s="79">
        <v>0</v>
      </c>
    </row>
    <row r="35" spans="1:17" ht="6" customHeight="1" thickBo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ht="15" thickBot="1">
      <c r="A36" s="701" t="s">
        <v>37</v>
      </c>
      <c r="B36" s="702"/>
      <c r="C36" s="702"/>
      <c r="D36" s="702"/>
      <c r="E36" s="702"/>
      <c r="F36" s="702"/>
      <c r="G36" s="702"/>
      <c r="H36" s="702"/>
      <c r="I36" s="737"/>
      <c r="J36" s="702"/>
      <c r="K36" s="702"/>
      <c r="L36" s="702"/>
      <c r="M36" s="702"/>
      <c r="N36" s="702"/>
      <c r="O36" s="702"/>
      <c r="P36" s="702"/>
      <c r="Q36" s="703"/>
    </row>
    <row r="37" spans="1:26" ht="15" customHeight="1" thickBot="1">
      <c r="A37" s="742" t="s">
        <v>281</v>
      </c>
      <c r="B37" s="743"/>
      <c r="C37" s="743"/>
      <c r="D37" s="744"/>
      <c r="E37" s="745" t="s">
        <v>359</v>
      </c>
      <c r="F37" s="746"/>
      <c r="G37" s="746"/>
      <c r="H37" s="747"/>
      <c r="I37" s="85"/>
      <c r="J37" s="724" t="s">
        <v>117</v>
      </c>
      <c r="K37" s="761"/>
      <c r="L37" s="761"/>
      <c r="M37" s="725"/>
      <c r="N37" s="749" t="s">
        <v>109</v>
      </c>
      <c r="O37" s="750"/>
      <c r="P37" s="750"/>
      <c r="Q37" s="751"/>
      <c r="W37" s="257"/>
      <c r="X37" s="257"/>
      <c r="Y37" s="257"/>
      <c r="Z37" s="257"/>
    </row>
    <row r="38" spans="1:26" ht="13.5" thickBot="1">
      <c r="A38" s="32" t="s">
        <v>3</v>
      </c>
      <c r="B38" s="33" t="s">
        <v>65</v>
      </c>
      <c r="C38" s="34">
        <v>1.5</v>
      </c>
      <c r="D38" s="33" t="s">
        <v>11</v>
      </c>
      <c r="E38" s="87" t="s">
        <v>3</v>
      </c>
      <c r="F38" s="87" t="s">
        <v>65</v>
      </c>
      <c r="G38" s="87">
        <v>-0.5</v>
      </c>
      <c r="H38" s="87" t="s">
        <v>11</v>
      </c>
      <c r="I38" s="85"/>
      <c r="J38" s="88" t="s">
        <v>3</v>
      </c>
      <c r="K38" s="88" t="s">
        <v>65</v>
      </c>
      <c r="L38" s="88">
        <v>2</v>
      </c>
      <c r="M38" s="88" t="s">
        <v>11</v>
      </c>
      <c r="N38" s="92" t="s">
        <v>3</v>
      </c>
      <c r="O38" s="93" t="s">
        <v>65</v>
      </c>
      <c r="P38" s="94">
        <v>0</v>
      </c>
      <c r="Q38" s="93" t="s">
        <v>11</v>
      </c>
      <c r="W38" s="258"/>
      <c r="X38" s="258"/>
      <c r="Y38" s="258"/>
      <c r="Z38" s="258"/>
    </row>
    <row r="39" spans="1:26" ht="12.75">
      <c r="A39" s="36" t="s">
        <v>257</v>
      </c>
      <c r="B39" s="37">
        <v>6</v>
      </c>
      <c r="C39" s="304">
        <v>1</v>
      </c>
      <c r="D39" s="339">
        <f aca="true" t="shared" si="8" ref="D39:D49">B39+C39</f>
        <v>7</v>
      </c>
      <c r="E39" s="36" t="s">
        <v>360</v>
      </c>
      <c r="F39" s="37">
        <v>6</v>
      </c>
      <c r="G39" s="304">
        <v>-3</v>
      </c>
      <c r="H39" s="39">
        <f aca="true" t="shared" si="9" ref="H39:H63">F39+G39</f>
        <v>3</v>
      </c>
      <c r="I39" s="85"/>
      <c r="J39" s="36" t="s">
        <v>348</v>
      </c>
      <c r="K39" s="37">
        <v>5.5</v>
      </c>
      <c r="L39" s="304">
        <v>-2</v>
      </c>
      <c r="M39" s="339">
        <f aca="true" t="shared" si="10" ref="M39:M49">K39+L39</f>
        <v>3.5</v>
      </c>
      <c r="N39" s="36" t="s">
        <v>142</v>
      </c>
      <c r="O39" s="37">
        <v>6.5</v>
      </c>
      <c r="P39" s="304">
        <v>-1</v>
      </c>
      <c r="Q39" s="339">
        <f aca="true" t="shared" si="11" ref="Q39:Q49">O39+P39</f>
        <v>5.5</v>
      </c>
      <c r="W39" s="259"/>
      <c r="X39" s="259"/>
      <c r="Y39" s="259"/>
      <c r="Z39" s="259"/>
    </row>
    <row r="40" spans="1:26" ht="12.75">
      <c r="A40" s="40" t="s">
        <v>276</v>
      </c>
      <c r="B40" s="41">
        <v>6</v>
      </c>
      <c r="C40" s="305">
        <v>0</v>
      </c>
      <c r="D40" s="340">
        <f t="shared" si="8"/>
        <v>6</v>
      </c>
      <c r="E40" s="40" t="s">
        <v>191</v>
      </c>
      <c r="F40" s="41">
        <v>6.5</v>
      </c>
      <c r="G40" s="305">
        <v>0</v>
      </c>
      <c r="H40" s="39">
        <f t="shared" si="9"/>
        <v>6.5</v>
      </c>
      <c r="I40" s="85"/>
      <c r="J40" s="316" t="s">
        <v>374</v>
      </c>
      <c r="K40" s="317">
        <v>6</v>
      </c>
      <c r="L40" s="318">
        <v>-0.5</v>
      </c>
      <c r="M40" s="345">
        <f t="shared" si="10"/>
        <v>5.5</v>
      </c>
      <c r="N40" s="40" t="s">
        <v>145</v>
      </c>
      <c r="O40" s="41">
        <v>6</v>
      </c>
      <c r="P40" s="305">
        <v>0</v>
      </c>
      <c r="Q40" s="340">
        <f t="shared" si="11"/>
        <v>6</v>
      </c>
      <c r="W40" s="259"/>
      <c r="X40" s="259"/>
      <c r="Y40" s="259"/>
      <c r="Z40" s="259"/>
    </row>
    <row r="41" spans="1:26" ht="12.75">
      <c r="A41" s="40" t="s">
        <v>275</v>
      </c>
      <c r="B41" s="41">
        <v>5.5</v>
      </c>
      <c r="C41" s="305">
        <v>0</v>
      </c>
      <c r="D41" s="340">
        <f t="shared" si="8"/>
        <v>5.5</v>
      </c>
      <c r="E41" s="40" t="s">
        <v>193</v>
      </c>
      <c r="F41" s="41">
        <v>6</v>
      </c>
      <c r="G41" s="305">
        <v>-0.5</v>
      </c>
      <c r="H41" s="39">
        <f t="shared" si="9"/>
        <v>5.5</v>
      </c>
      <c r="I41" s="85"/>
      <c r="J41" s="316" t="s">
        <v>344</v>
      </c>
      <c r="K41" s="317">
        <v>6</v>
      </c>
      <c r="L41" s="318">
        <v>0</v>
      </c>
      <c r="M41" s="345">
        <f t="shared" si="10"/>
        <v>6</v>
      </c>
      <c r="N41" s="40" t="s">
        <v>144</v>
      </c>
      <c r="O41" s="41">
        <v>6</v>
      </c>
      <c r="P41" s="305">
        <v>-0.5</v>
      </c>
      <c r="Q41" s="340">
        <f t="shared" si="11"/>
        <v>5.5</v>
      </c>
      <c r="W41" s="259"/>
      <c r="X41" s="259"/>
      <c r="Y41" s="259"/>
      <c r="Z41" s="259"/>
    </row>
    <row r="42" spans="1:26" ht="12.75">
      <c r="A42" s="40" t="s">
        <v>260</v>
      </c>
      <c r="B42" s="41">
        <v>6.5</v>
      </c>
      <c r="C42" s="305">
        <v>0</v>
      </c>
      <c r="D42" s="340">
        <f t="shared" si="8"/>
        <v>6.5</v>
      </c>
      <c r="E42" s="40" t="s">
        <v>355</v>
      </c>
      <c r="F42" s="41">
        <v>6.5</v>
      </c>
      <c r="G42" s="305">
        <v>1</v>
      </c>
      <c r="H42" s="39">
        <f t="shared" si="9"/>
        <v>7.5</v>
      </c>
      <c r="I42" s="85"/>
      <c r="J42" s="40" t="s">
        <v>346</v>
      </c>
      <c r="K42" s="41">
        <v>6.5</v>
      </c>
      <c r="L42" s="305">
        <v>0</v>
      </c>
      <c r="M42" s="340">
        <f t="shared" si="10"/>
        <v>6.5</v>
      </c>
      <c r="N42" s="40" t="s">
        <v>378</v>
      </c>
      <c r="O42" s="41">
        <v>5</v>
      </c>
      <c r="P42" s="305">
        <v>0</v>
      </c>
      <c r="Q42" s="340">
        <f t="shared" si="11"/>
        <v>5</v>
      </c>
      <c r="W42" s="259"/>
      <c r="X42" s="259"/>
      <c r="Y42" s="259"/>
      <c r="Z42" s="259"/>
    </row>
    <row r="43" spans="1:26" ht="12.75">
      <c r="A43" s="40" t="s">
        <v>395</v>
      </c>
      <c r="B43" s="41">
        <v>6</v>
      </c>
      <c r="C43" s="305">
        <v>0</v>
      </c>
      <c r="D43" s="340">
        <f t="shared" si="8"/>
        <v>6</v>
      </c>
      <c r="E43" s="40" t="s">
        <v>361</v>
      </c>
      <c r="F43" s="41">
        <v>7</v>
      </c>
      <c r="G43" s="305">
        <v>3</v>
      </c>
      <c r="H43" s="39">
        <f t="shared" si="9"/>
        <v>10</v>
      </c>
      <c r="I43" s="85"/>
      <c r="J43" s="40" t="s">
        <v>330</v>
      </c>
      <c r="K43" s="41">
        <v>6</v>
      </c>
      <c r="L43" s="305">
        <v>0</v>
      </c>
      <c r="M43" s="340">
        <f t="shared" si="10"/>
        <v>6</v>
      </c>
      <c r="N43" s="40" t="s">
        <v>160</v>
      </c>
      <c r="O43" s="41">
        <v>5.5</v>
      </c>
      <c r="P43" s="305">
        <v>0</v>
      </c>
      <c r="Q43" s="340">
        <f t="shared" si="11"/>
        <v>5.5</v>
      </c>
      <c r="W43" s="259"/>
      <c r="X43" s="259"/>
      <c r="Y43" s="259"/>
      <c r="Z43" s="259"/>
    </row>
    <row r="44" spans="1:26" ht="12.75">
      <c r="A44" s="40" t="s">
        <v>262</v>
      </c>
      <c r="B44" s="41">
        <v>7</v>
      </c>
      <c r="C44" s="305">
        <v>3</v>
      </c>
      <c r="D44" s="340">
        <f t="shared" si="8"/>
        <v>10</v>
      </c>
      <c r="E44" s="316" t="s">
        <v>362</v>
      </c>
      <c r="F44" s="317">
        <v>6</v>
      </c>
      <c r="G44" s="318">
        <v>0</v>
      </c>
      <c r="H44" s="319">
        <f t="shared" si="9"/>
        <v>6</v>
      </c>
      <c r="I44" s="85"/>
      <c r="J44" s="316" t="s">
        <v>341</v>
      </c>
      <c r="K44" s="317">
        <v>5.5</v>
      </c>
      <c r="L44" s="318">
        <v>0</v>
      </c>
      <c r="M44" s="345">
        <f t="shared" si="10"/>
        <v>5.5</v>
      </c>
      <c r="N44" s="40" t="s">
        <v>147</v>
      </c>
      <c r="O44" s="41">
        <v>6</v>
      </c>
      <c r="P44" s="305">
        <v>0</v>
      </c>
      <c r="Q44" s="340">
        <f t="shared" si="11"/>
        <v>6</v>
      </c>
      <c r="W44" s="259"/>
      <c r="X44" s="259"/>
      <c r="Y44" s="259"/>
      <c r="Z44" s="259"/>
    </row>
    <row r="45" spans="1:26" ht="12.75">
      <c r="A45" s="40" t="s">
        <v>263</v>
      </c>
      <c r="B45" s="41">
        <v>5.5</v>
      </c>
      <c r="C45" s="305">
        <v>-0.5</v>
      </c>
      <c r="D45" s="340">
        <f t="shared" si="8"/>
        <v>5</v>
      </c>
      <c r="E45" s="316" t="s">
        <v>204</v>
      </c>
      <c r="F45" s="317">
        <v>6</v>
      </c>
      <c r="G45" s="318">
        <v>0</v>
      </c>
      <c r="H45" s="319">
        <f t="shared" si="9"/>
        <v>6</v>
      </c>
      <c r="I45" s="85"/>
      <c r="J45" s="40" t="s">
        <v>332</v>
      </c>
      <c r="K45" s="41">
        <v>7</v>
      </c>
      <c r="L45" s="305">
        <v>3</v>
      </c>
      <c r="M45" s="340">
        <f t="shared" si="10"/>
        <v>10</v>
      </c>
      <c r="N45" s="40" t="s">
        <v>148</v>
      </c>
      <c r="O45" s="41">
        <v>7</v>
      </c>
      <c r="P45" s="305">
        <v>3</v>
      </c>
      <c r="Q45" s="340">
        <f t="shared" si="11"/>
        <v>10</v>
      </c>
      <c r="W45" s="259"/>
      <c r="X45" s="259"/>
      <c r="Y45" s="259"/>
      <c r="Z45" s="259"/>
    </row>
    <row r="46" spans="1:26" ht="12.75">
      <c r="A46" s="40" t="s">
        <v>272</v>
      </c>
      <c r="B46" s="43">
        <v>6</v>
      </c>
      <c r="C46" s="305">
        <v>0</v>
      </c>
      <c r="D46" s="340">
        <f t="shared" si="8"/>
        <v>6</v>
      </c>
      <c r="E46" s="40" t="s">
        <v>196</v>
      </c>
      <c r="F46" s="43">
        <v>7</v>
      </c>
      <c r="G46" s="305">
        <v>3</v>
      </c>
      <c r="H46" s="39">
        <f t="shared" si="9"/>
        <v>10</v>
      </c>
      <c r="I46" s="85"/>
      <c r="J46" s="40" t="s">
        <v>333</v>
      </c>
      <c r="K46" s="43">
        <v>6.5</v>
      </c>
      <c r="L46" s="305">
        <v>0</v>
      </c>
      <c r="M46" s="340">
        <f t="shared" si="10"/>
        <v>6.5</v>
      </c>
      <c r="N46" s="40" t="s">
        <v>149</v>
      </c>
      <c r="O46" s="43">
        <v>6.5</v>
      </c>
      <c r="P46" s="305">
        <v>0.5</v>
      </c>
      <c r="Q46" s="340">
        <f t="shared" si="11"/>
        <v>7</v>
      </c>
      <c r="W46" s="259"/>
      <c r="X46" s="259"/>
      <c r="Y46" s="259"/>
      <c r="Z46" s="259"/>
    </row>
    <row r="47" spans="1:26" ht="12.75">
      <c r="A47" s="40" t="s">
        <v>396</v>
      </c>
      <c r="B47" s="41">
        <v>6</v>
      </c>
      <c r="C47" s="305">
        <v>0</v>
      </c>
      <c r="D47" s="340">
        <f t="shared" si="8"/>
        <v>6</v>
      </c>
      <c r="E47" s="40" t="s">
        <v>197</v>
      </c>
      <c r="F47" s="41">
        <v>5.5</v>
      </c>
      <c r="G47" s="305">
        <v>0</v>
      </c>
      <c r="H47" s="39">
        <f t="shared" si="9"/>
        <v>5.5</v>
      </c>
      <c r="I47" s="85"/>
      <c r="J47" s="40" t="s">
        <v>334</v>
      </c>
      <c r="K47" s="41">
        <v>7.5</v>
      </c>
      <c r="L47" s="305">
        <v>6</v>
      </c>
      <c r="M47" s="340">
        <f t="shared" si="10"/>
        <v>13.5</v>
      </c>
      <c r="N47" s="40" t="s">
        <v>152</v>
      </c>
      <c r="O47" s="41">
        <v>5</v>
      </c>
      <c r="P47" s="305">
        <v>0</v>
      </c>
      <c r="Q47" s="340">
        <f t="shared" si="11"/>
        <v>5</v>
      </c>
      <c r="W47" s="259"/>
      <c r="X47" s="259"/>
      <c r="Y47" s="259"/>
      <c r="Z47" s="259"/>
    </row>
    <row r="48" spans="1:26" ht="12.75">
      <c r="A48" s="40" t="s">
        <v>266</v>
      </c>
      <c r="B48" s="41">
        <v>7</v>
      </c>
      <c r="C48" s="305">
        <v>3</v>
      </c>
      <c r="D48" s="340">
        <f t="shared" si="8"/>
        <v>10</v>
      </c>
      <c r="E48" s="40" t="s">
        <v>198</v>
      </c>
      <c r="F48" s="41">
        <v>5.5</v>
      </c>
      <c r="G48" s="305">
        <v>0</v>
      </c>
      <c r="H48" s="39">
        <f t="shared" si="9"/>
        <v>5.5</v>
      </c>
      <c r="I48" s="85"/>
      <c r="J48" s="40" t="s">
        <v>338</v>
      </c>
      <c r="K48" s="41">
        <v>6</v>
      </c>
      <c r="L48" s="305">
        <v>0</v>
      </c>
      <c r="M48" s="340">
        <f t="shared" si="10"/>
        <v>6</v>
      </c>
      <c r="N48" s="40" t="s">
        <v>151</v>
      </c>
      <c r="O48" s="41">
        <v>6</v>
      </c>
      <c r="P48" s="305">
        <v>0</v>
      </c>
      <c r="Q48" s="340">
        <f t="shared" si="11"/>
        <v>6</v>
      </c>
      <c r="W48" s="259"/>
      <c r="X48" s="259"/>
      <c r="Y48" s="259"/>
      <c r="Z48" s="259"/>
    </row>
    <row r="49" spans="1:26" ht="12.75" customHeight="1" thickBot="1">
      <c r="A49" s="44" t="s">
        <v>267</v>
      </c>
      <c r="B49" s="62">
        <v>6.5</v>
      </c>
      <c r="C49" s="238">
        <v>1</v>
      </c>
      <c r="D49" s="344">
        <f t="shared" si="8"/>
        <v>7.5</v>
      </c>
      <c r="E49" s="312" t="s">
        <v>199</v>
      </c>
      <c r="F49" s="347">
        <v>6.5</v>
      </c>
      <c r="G49" s="314">
        <v>0</v>
      </c>
      <c r="H49" s="315">
        <f t="shared" si="9"/>
        <v>6.5</v>
      </c>
      <c r="I49" s="85"/>
      <c r="J49" s="312" t="s">
        <v>336</v>
      </c>
      <c r="K49" s="347">
        <v>5.5</v>
      </c>
      <c r="L49" s="314">
        <v>0</v>
      </c>
      <c r="M49" s="348">
        <f t="shared" si="10"/>
        <v>5.5</v>
      </c>
      <c r="N49" s="44" t="s">
        <v>154</v>
      </c>
      <c r="O49" s="62">
        <v>6.5</v>
      </c>
      <c r="P49" s="238">
        <v>-0.5</v>
      </c>
      <c r="Q49" s="341">
        <f t="shared" si="11"/>
        <v>6</v>
      </c>
      <c r="W49" s="259"/>
      <c r="X49" s="259"/>
      <c r="Y49" s="259"/>
      <c r="Z49" s="259"/>
    </row>
    <row r="50" spans="1:26" ht="13.5" thickBot="1">
      <c r="A50" s="47"/>
      <c r="B50" s="48"/>
      <c r="C50" s="48"/>
      <c r="D50" s="163"/>
      <c r="E50" s="47"/>
      <c r="F50" s="48"/>
      <c r="G50" s="48"/>
      <c r="H50" s="49"/>
      <c r="I50" s="85"/>
      <c r="J50" s="47"/>
      <c r="K50" s="48"/>
      <c r="L50" s="48"/>
      <c r="M50" s="163"/>
      <c r="N50" s="47"/>
      <c r="O50" s="48"/>
      <c r="P50" s="48"/>
      <c r="Q50" s="163"/>
      <c r="W50" s="259"/>
      <c r="X50" s="259"/>
      <c r="Y50" s="259"/>
      <c r="Z50" s="259"/>
    </row>
    <row r="51" spans="1:26" ht="12.75">
      <c r="A51" s="51" t="s">
        <v>268</v>
      </c>
      <c r="B51" s="52">
        <v>6</v>
      </c>
      <c r="C51" s="306">
        <v>-1</v>
      </c>
      <c r="D51" s="342">
        <f aca="true" t="shared" si="12" ref="D51:D63">B51+C51</f>
        <v>5</v>
      </c>
      <c r="E51" s="51" t="s">
        <v>200</v>
      </c>
      <c r="F51" s="52">
        <v>6.5</v>
      </c>
      <c r="G51" s="306">
        <v>1</v>
      </c>
      <c r="H51" s="53">
        <f t="shared" si="9"/>
        <v>7.5</v>
      </c>
      <c r="I51" s="85"/>
      <c r="J51" s="51" t="s">
        <v>372</v>
      </c>
      <c r="K51" s="52" t="s">
        <v>353</v>
      </c>
      <c r="L51" s="306" t="s">
        <v>353</v>
      </c>
      <c r="M51" s="342" t="s">
        <v>353</v>
      </c>
      <c r="N51" s="51" t="s">
        <v>153</v>
      </c>
      <c r="O51" s="52">
        <v>6.5</v>
      </c>
      <c r="P51" s="306">
        <v>-1</v>
      </c>
      <c r="Q51" s="342">
        <f aca="true" t="shared" si="13" ref="Q51:Q63">O51+P51</f>
        <v>5.5</v>
      </c>
      <c r="W51" s="259"/>
      <c r="X51" s="259"/>
      <c r="Y51" s="259"/>
      <c r="Z51" s="259"/>
    </row>
    <row r="52" spans="1:26" ht="12.75">
      <c r="A52" s="54" t="s">
        <v>397</v>
      </c>
      <c r="B52" s="55">
        <v>6</v>
      </c>
      <c r="C52" s="49">
        <v>0</v>
      </c>
      <c r="D52" s="163">
        <f t="shared" si="12"/>
        <v>6</v>
      </c>
      <c r="E52" s="308" t="s">
        <v>203</v>
      </c>
      <c r="F52" s="309" t="s">
        <v>353</v>
      </c>
      <c r="G52" s="310" t="s">
        <v>353</v>
      </c>
      <c r="H52" s="311" t="s">
        <v>353</v>
      </c>
      <c r="I52" s="85"/>
      <c r="J52" s="308" t="s">
        <v>340</v>
      </c>
      <c r="K52" s="309" t="s">
        <v>354</v>
      </c>
      <c r="L52" s="310" t="s">
        <v>354</v>
      </c>
      <c r="M52" s="346" t="s">
        <v>354</v>
      </c>
      <c r="N52" s="54" t="s">
        <v>150</v>
      </c>
      <c r="O52" s="55">
        <v>7.5</v>
      </c>
      <c r="P52" s="49">
        <v>6</v>
      </c>
      <c r="Q52" s="163">
        <f t="shared" si="13"/>
        <v>13.5</v>
      </c>
      <c r="W52" s="259"/>
      <c r="X52" s="259"/>
      <c r="Y52" s="259"/>
      <c r="Z52" s="259"/>
    </row>
    <row r="53" spans="1:26" ht="12.75">
      <c r="A53" s="54" t="s">
        <v>269</v>
      </c>
      <c r="B53" s="55" t="s">
        <v>353</v>
      </c>
      <c r="C53" s="49" t="s">
        <v>353</v>
      </c>
      <c r="D53" s="163" t="s">
        <v>353</v>
      </c>
      <c r="E53" s="54" t="s">
        <v>404</v>
      </c>
      <c r="F53" s="55" t="s">
        <v>353</v>
      </c>
      <c r="G53" s="49" t="s">
        <v>353</v>
      </c>
      <c r="H53" s="56" t="s">
        <v>353</v>
      </c>
      <c r="I53" s="85"/>
      <c r="J53" s="54" t="s">
        <v>339</v>
      </c>
      <c r="K53" s="55">
        <v>5.5</v>
      </c>
      <c r="L53" s="49">
        <v>0</v>
      </c>
      <c r="M53" s="163">
        <f aca="true" t="shared" si="14" ref="M53:M63">K53+L53</f>
        <v>5.5</v>
      </c>
      <c r="N53" s="54" t="s">
        <v>156</v>
      </c>
      <c r="O53" s="55">
        <v>6.5</v>
      </c>
      <c r="P53" s="49">
        <v>0</v>
      </c>
      <c r="Q53" s="163">
        <f t="shared" si="13"/>
        <v>6.5</v>
      </c>
      <c r="W53" s="259"/>
      <c r="X53" s="259"/>
      <c r="Y53" s="259"/>
      <c r="Z53" s="259"/>
    </row>
    <row r="54" spans="1:26" ht="12.75">
      <c r="A54" s="54" t="s">
        <v>265</v>
      </c>
      <c r="B54" s="55">
        <v>5.5</v>
      </c>
      <c r="C54" s="49">
        <v>0</v>
      </c>
      <c r="D54" s="163">
        <f t="shared" si="12"/>
        <v>5.5</v>
      </c>
      <c r="E54" s="308" t="s">
        <v>194</v>
      </c>
      <c r="F54" s="309" t="s">
        <v>353</v>
      </c>
      <c r="G54" s="310" t="s">
        <v>353</v>
      </c>
      <c r="H54" s="311" t="s">
        <v>353</v>
      </c>
      <c r="I54" s="85"/>
      <c r="J54" s="308" t="s">
        <v>331</v>
      </c>
      <c r="K54" s="309" t="s">
        <v>353</v>
      </c>
      <c r="L54" s="310" t="s">
        <v>353</v>
      </c>
      <c r="M54" s="346" t="s">
        <v>353</v>
      </c>
      <c r="N54" s="54" t="s">
        <v>157</v>
      </c>
      <c r="O54" s="55" t="s">
        <v>354</v>
      </c>
      <c r="P54" s="49" t="s">
        <v>354</v>
      </c>
      <c r="Q54" s="163" t="s">
        <v>354</v>
      </c>
      <c r="W54" s="259"/>
      <c r="X54" s="259"/>
      <c r="Y54" s="259"/>
      <c r="Z54" s="259"/>
    </row>
    <row r="55" spans="1:26" ht="12.75">
      <c r="A55" s="54" t="s">
        <v>271</v>
      </c>
      <c r="B55" s="55">
        <v>6.5</v>
      </c>
      <c r="C55" s="49">
        <v>0</v>
      </c>
      <c r="D55" s="163">
        <f t="shared" si="12"/>
        <v>6.5</v>
      </c>
      <c r="E55" s="308" t="s">
        <v>195</v>
      </c>
      <c r="F55" s="309" t="s">
        <v>353</v>
      </c>
      <c r="G55" s="310" t="s">
        <v>353</v>
      </c>
      <c r="H55" s="311" t="s">
        <v>353</v>
      </c>
      <c r="I55" s="85"/>
      <c r="J55" s="54" t="s">
        <v>373</v>
      </c>
      <c r="K55" s="55">
        <v>6</v>
      </c>
      <c r="L55" s="49">
        <v>-0.5</v>
      </c>
      <c r="M55" s="163">
        <f t="shared" si="14"/>
        <v>5.5</v>
      </c>
      <c r="N55" s="54" t="s">
        <v>379</v>
      </c>
      <c r="O55" s="55" t="s">
        <v>353</v>
      </c>
      <c r="P55" s="49" t="s">
        <v>353</v>
      </c>
      <c r="Q55" s="163" t="s">
        <v>353</v>
      </c>
      <c r="W55" s="259"/>
      <c r="X55" s="259"/>
      <c r="Y55" s="259"/>
      <c r="Z55" s="259"/>
    </row>
    <row r="56" spans="1:26" ht="12.75">
      <c r="A56" s="54" t="s">
        <v>274</v>
      </c>
      <c r="B56" s="55">
        <v>5.5</v>
      </c>
      <c r="C56" s="49">
        <v>-0.5</v>
      </c>
      <c r="D56" s="163">
        <f t="shared" si="12"/>
        <v>5</v>
      </c>
      <c r="E56" s="54" t="s">
        <v>207</v>
      </c>
      <c r="F56" s="55">
        <v>6</v>
      </c>
      <c r="G56" s="49">
        <v>-0.5</v>
      </c>
      <c r="H56" s="56">
        <f t="shared" si="9"/>
        <v>5.5</v>
      </c>
      <c r="I56" s="85"/>
      <c r="J56" s="54" t="s">
        <v>343</v>
      </c>
      <c r="K56" s="55">
        <v>6.5</v>
      </c>
      <c r="L56" s="49">
        <v>1</v>
      </c>
      <c r="M56" s="163">
        <f t="shared" si="14"/>
        <v>7.5</v>
      </c>
      <c r="N56" s="54" t="s">
        <v>159</v>
      </c>
      <c r="O56" s="55" t="s">
        <v>354</v>
      </c>
      <c r="P56" s="49" t="s">
        <v>354</v>
      </c>
      <c r="Q56" s="163" t="s">
        <v>354</v>
      </c>
      <c r="W56" s="259"/>
      <c r="X56" s="259"/>
      <c r="Y56" s="259"/>
      <c r="Z56" s="259"/>
    </row>
    <row r="57" spans="1:26" ht="12.75">
      <c r="A57" s="54" t="s">
        <v>273</v>
      </c>
      <c r="B57" s="55">
        <v>5.5</v>
      </c>
      <c r="C57" s="49">
        <v>0</v>
      </c>
      <c r="D57" s="163">
        <f t="shared" si="12"/>
        <v>5.5</v>
      </c>
      <c r="E57" s="54" t="s">
        <v>363</v>
      </c>
      <c r="F57" s="55">
        <v>6</v>
      </c>
      <c r="G57" s="49">
        <v>0</v>
      </c>
      <c r="H57" s="56">
        <f t="shared" si="9"/>
        <v>6</v>
      </c>
      <c r="I57" s="85"/>
      <c r="J57" s="308" t="s">
        <v>327</v>
      </c>
      <c r="K57" s="309" t="s">
        <v>353</v>
      </c>
      <c r="L57" s="310" t="s">
        <v>353</v>
      </c>
      <c r="M57" s="346" t="s">
        <v>353</v>
      </c>
      <c r="N57" s="54" t="s">
        <v>380</v>
      </c>
      <c r="O57" s="55">
        <v>6</v>
      </c>
      <c r="P57" s="49">
        <v>0</v>
      </c>
      <c r="Q57" s="163">
        <f t="shared" si="13"/>
        <v>6</v>
      </c>
      <c r="W57" s="259"/>
      <c r="X57" s="259"/>
      <c r="Y57" s="259"/>
      <c r="Z57" s="259"/>
    </row>
    <row r="58" spans="1:26" ht="12.75">
      <c r="A58" s="54" t="s">
        <v>279</v>
      </c>
      <c r="B58" s="55">
        <v>6</v>
      </c>
      <c r="C58" s="49">
        <v>0</v>
      </c>
      <c r="D58" s="163">
        <f t="shared" si="12"/>
        <v>6</v>
      </c>
      <c r="E58" s="54" t="s">
        <v>205</v>
      </c>
      <c r="F58" s="55" t="s">
        <v>353</v>
      </c>
      <c r="G58" s="49" t="s">
        <v>353</v>
      </c>
      <c r="H58" s="56" t="s">
        <v>353</v>
      </c>
      <c r="I58" s="85"/>
      <c r="J58" s="308" t="s">
        <v>371</v>
      </c>
      <c r="K58" s="309" t="s">
        <v>353</v>
      </c>
      <c r="L58" s="310" t="s">
        <v>353</v>
      </c>
      <c r="M58" s="346" t="s">
        <v>353</v>
      </c>
      <c r="N58" s="54" t="s">
        <v>381</v>
      </c>
      <c r="O58" s="55">
        <v>5</v>
      </c>
      <c r="P58" s="49">
        <v>0</v>
      </c>
      <c r="Q58" s="163">
        <f t="shared" si="13"/>
        <v>5</v>
      </c>
      <c r="W58" s="259"/>
      <c r="X58" s="259"/>
      <c r="Y58" s="259"/>
      <c r="Z58" s="259"/>
    </row>
    <row r="59" spans="1:26" ht="12.75">
      <c r="A59" s="54" t="s">
        <v>259</v>
      </c>
      <c r="B59" s="55">
        <v>5</v>
      </c>
      <c r="C59" s="49">
        <v>0</v>
      </c>
      <c r="D59" s="163">
        <f t="shared" si="12"/>
        <v>5</v>
      </c>
      <c r="E59" s="54" t="s">
        <v>210</v>
      </c>
      <c r="F59" s="55">
        <v>6</v>
      </c>
      <c r="G59" s="49">
        <v>-0.5</v>
      </c>
      <c r="H59" s="56">
        <f t="shared" si="9"/>
        <v>5.5</v>
      </c>
      <c r="I59" s="85"/>
      <c r="J59" s="54" t="s">
        <v>328</v>
      </c>
      <c r="K59" s="55">
        <v>6.5</v>
      </c>
      <c r="L59" s="49">
        <v>0</v>
      </c>
      <c r="M59" s="163">
        <f t="shared" si="14"/>
        <v>6.5</v>
      </c>
      <c r="N59" s="54" t="s">
        <v>161</v>
      </c>
      <c r="O59" s="55">
        <v>6</v>
      </c>
      <c r="P59" s="49">
        <v>0</v>
      </c>
      <c r="Q59" s="163">
        <f t="shared" si="13"/>
        <v>6</v>
      </c>
      <c r="W59" s="259"/>
      <c r="X59" s="259"/>
      <c r="Y59" s="259"/>
      <c r="Z59" s="259"/>
    </row>
    <row r="60" spans="1:26" ht="12.75">
      <c r="A60" s="54" t="s">
        <v>258</v>
      </c>
      <c r="B60" s="55">
        <v>6.5</v>
      </c>
      <c r="C60" s="49">
        <v>-0.5</v>
      </c>
      <c r="D60" s="163">
        <f t="shared" si="12"/>
        <v>6</v>
      </c>
      <c r="E60" s="54" t="s">
        <v>192</v>
      </c>
      <c r="F60" s="55">
        <v>6.5</v>
      </c>
      <c r="G60" s="49">
        <v>0</v>
      </c>
      <c r="H60" s="56">
        <f t="shared" si="9"/>
        <v>6.5</v>
      </c>
      <c r="I60" s="85"/>
      <c r="J60" s="54" t="s">
        <v>345</v>
      </c>
      <c r="K60" s="55">
        <v>6.5</v>
      </c>
      <c r="L60" s="49">
        <v>0</v>
      </c>
      <c r="M60" s="163">
        <f t="shared" si="14"/>
        <v>6.5</v>
      </c>
      <c r="N60" s="95" t="s">
        <v>164</v>
      </c>
      <c r="O60" s="55">
        <v>5.5</v>
      </c>
      <c r="P60" s="49">
        <v>-0.5</v>
      </c>
      <c r="Q60" s="163">
        <f t="shared" si="13"/>
        <v>5</v>
      </c>
      <c r="W60" s="259"/>
      <c r="X60" s="259"/>
      <c r="Y60" s="259"/>
      <c r="Z60" s="259"/>
    </row>
    <row r="61" spans="1:26" ht="12.75">
      <c r="A61" s="54" t="s">
        <v>277</v>
      </c>
      <c r="B61" s="57">
        <v>6</v>
      </c>
      <c r="C61" s="49">
        <v>0</v>
      </c>
      <c r="D61" s="163">
        <f t="shared" si="12"/>
        <v>6</v>
      </c>
      <c r="E61" s="54" t="s">
        <v>364</v>
      </c>
      <c r="F61" s="57">
        <v>6</v>
      </c>
      <c r="G61" s="49">
        <v>0</v>
      </c>
      <c r="H61" s="56">
        <f t="shared" si="9"/>
        <v>6</v>
      </c>
      <c r="I61" s="85"/>
      <c r="J61" s="54" t="s">
        <v>303</v>
      </c>
      <c r="K61" s="57" t="s">
        <v>353</v>
      </c>
      <c r="L61" s="49" t="s">
        <v>353</v>
      </c>
      <c r="M61" s="163" t="s">
        <v>353</v>
      </c>
      <c r="N61" s="54" t="s">
        <v>162</v>
      </c>
      <c r="O61" s="57">
        <v>7</v>
      </c>
      <c r="P61" s="49">
        <v>1</v>
      </c>
      <c r="Q61" s="163">
        <f t="shared" si="13"/>
        <v>8</v>
      </c>
      <c r="W61" s="259"/>
      <c r="X61" s="259"/>
      <c r="Y61" s="259"/>
      <c r="Z61" s="259"/>
    </row>
    <row r="62" spans="1:26" ht="12.75" customHeight="1" thickBot="1">
      <c r="A62" s="47" t="s">
        <v>398</v>
      </c>
      <c r="B62" s="59" t="s">
        <v>354</v>
      </c>
      <c r="C62" s="307" t="s">
        <v>354</v>
      </c>
      <c r="D62" s="163" t="s">
        <v>354</v>
      </c>
      <c r="E62" s="47" t="s">
        <v>356</v>
      </c>
      <c r="F62" s="59" t="s">
        <v>354</v>
      </c>
      <c r="G62" s="307" t="s">
        <v>354</v>
      </c>
      <c r="H62" s="56" t="s">
        <v>354</v>
      </c>
      <c r="I62" s="85"/>
      <c r="J62" s="47" t="s">
        <v>303</v>
      </c>
      <c r="K62" s="59" t="s">
        <v>353</v>
      </c>
      <c r="L62" s="307" t="s">
        <v>353</v>
      </c>
      <c r="M62" s="163" t="s">
        <v>353</v>
      </c>
      <c r="N62" s="47" t="s">
        <v>163</v>
      </c>
      <c r="O62" s="59">
        <v>5.5</v>
      </c>
      <c r="P62" s="307">
        <v>0</v>
      </c>
      <c r="Q62" s="163">
        <f t="shared" si="13"/>
        <v>5.5</v>
      </c>
      <c r="W62" s="259"/>
      <c r="X62" s="259"/>
      <c r="Y62" s="259"/>
      <c r="Z62" s="259"/>
    </row>
    <row r="63" spans="1:26" ht="12.75" customHeight="1" thickBot="1">
      <c r="A63" s="44" t="s">
        <v>280</v>
      </c>
      <c r="B63" s="45">
        <v>0.5</v>
      </c>
      <c r="C63" s="238">
        <v>0</v>
      </c>
      <c r="D63" s="172">
        <f t="shared" si="12"/>
        <v>0.5</v>
      </c>
      <c r="E63" s="44" t="s">
        <v>211</v>
      </c>
      <c r="F63" s="45">
        <v>0</v>
      </c>
      <c r="G63" s="238">
        <v>0</v>
      </c>
      <c r="H63" s="61">
        <f t="shared" si="9"/>
        <v>0</v>
      </c>
      <c r="I63" s="85"/>
      <c r="J63" s="44" t="s">
        <v>347</v>
      </c>
      <c r="K63" s="45">
        <v>-0.5</v>
      </c>
      <c r="L63" s="238">
        <v>0</v>
      </c>
      <c r="M63" s="172">
        <f t="shared" si="14"/>
        <v>-0.5</v>
      </c>
      <c r="N63" s="44" t="s">
        <v>165</v>
      </c>
      <c r="O63" s="45">
        <v>1</v>
      </c>
      <c r="P63" s="238">
        <v>0</v>
      </c>
      <c r="Q63" s="172">
        <f t="shared" si="13"/>
        <v>1</v>
      </c>
      <c r="W63" s="259"/>
      <c r="X63" s="259"/>
      <c r="Y63" s="259"/>
      <c r="Z63" s="259"/>
    </row>
    <row r="64" spans="1:26" ht="12.75" customHeight="1" thickBot="1">
      <c r="A64" s="44" t="s">
        <v>84</v>
      </c>
      <c r="B64" s="230">
        <f>18.5/3</f>
        <v>6.166666666666667</v>
      </c>
      <c r="C64" s="238">
        <v>0</v>
      </c>
      <c r="D64" s="61">
        <f>C64</f>
        <v>0</v>
      </c>
      <c r="E64" s="44" t="s">
        <v>84</v>
      </c>
      <c r="F64" s="230">
        <f>20/3</f>
        <v>6.666666666666667</v>
      </c>
      <c r="G64" s="238">
        <v>1</v>
      </c>
      <c r="H64" s="61">
        <f>G64</f>
        <v>1</v>
      </c>
      <c r="I64" s="85"/>
      <c r="J64" s="44" t="s">
        <v>84</v>
      </c>
      <c r="K64" s="230">
        <f>18.5/3</f>
        <v>6.166666666666667</v>
      </c>
      <c r="L64" s="238">
        <v>0</v>
      </c>
      <c r="M64" s="61">
        <f>L64</f>
        <v>0</v>
      </c>
      <c r="N64" s="44" t="s">
        <v>84</v>
      </c>
      <c r="O64" s="230">
        <f>17/3</f>
        <v>5.666666666666667</v>
      </c>
      <c r="P64" s="238">
        <v>0</v>
      </c>
      <c r="Q64" s="61">
        <f>P64</f>
        <v>0</v>
      </c>
      <c r="W64" s="259"/>
      <c r="X64" s="259"/>
      <c r="Y64" s="259"/>
      <c r="Z64" s="259"/>
    </row>
    <row r="65" spans="1:26" ht="12.75">
      <c r="A65" s="63"/>
      <c r="B65" s="64"/>
      <c r="C65" s="64"/>
      <c r="D65" s="65"/>
      <c r="E65" s="63"/>
      <c r="F65" s="64"/>
      <c r="G65" s="64"/>
      <c r="H65" s="65"/>
      <c r="I65" s="85"/>
      <c r="J65" s="63"/>
      <c r="K65" s="64"/>
      <c r="L65" s="64"/>
      <c r="M65" s="65"/>
      <c r="N65" s="63"/>
      <c r="O65" s="64"/>
      <c r="P65" s="64"/>
      <c r="Q65" s="65"/>
      <c r="W65" s="259"/>
      <c r="X65" s="259"/>
      <c r="Y65" s="259"/>
      <c r="Z65" s="260"/>
    </row>
    <row r="66" spans="1:26" ht="13.5" customHeight="1">
      <c r="A66" s="67"/>
      <c r="B66" s="70">
        <f>B39+B40+B41+B42+B43+B44+B45+B46+B47+B48+B49+B63</f>
        <v>68.5</v>
      </c>
      <c r="C66" s="70">
        <f>C38+C39+C40+C41+C42+C43+C44+C45+C46+C47+C48+C49+C63+C64</f>
        <v>9</v>
      </c>
      <c r="D66" s="71">
        <f>B66+C66</f>
        <v>77.5</v>
      </c>
      <c r="E66" s="67"/>
      <c r="F66" s="96">
        <f>F39+F40+F41+F42+F43+F44+F45+F46+F47+F48+F49+F63</f>
        <v>68.5</v>
      </c>
      <c r="G66" s="96">
        <f>G38+G39+G40+G41+G42+G43+G44+G45+G46+G47+G48+G49+G63+G64</f>
        <v>4</v>
      </c>
      <c r="H66" s="97">
        <f>F66+G66</f>
        <v>72.5</v>
      </c>
      <c r="I66" s="85"/>
      <c r="J66" s="67"/>
      <c r="K66" s="98">
        <f>K39+K40+K41+K42+K43+K44+K45+K46+K47+K48+K49+K63</f>
        <v>67.5</v>
      </c>
      <c r="L66" s="98">
        <f>L38+L39+L40+L41+L42+L43+L44+L45+L46+L47+L48+L49+L63+L64</f>
        <v>8.5</v>
      </c>
      <c r="M66" s="99">
        <f>K66+L66</f>
        <v>76</v>
      </c>
      <c r="N66" s="67"/>
      <c r="O66" s="102">
        <f>O39+O40+O41+O42+O43+O44+O45+O46+O47+O48+O49+O63</f>
        <v>67</v>
      </c>
      <c r="P66" s="102">
        <f>P38+P39+P40+P41+P42+P43+P44+P45+P46+P47+P48+P49+P63+P64</f>
        <v>1.5</v>
      </c>
      <c r="Q66" s="103">
        <f>O66+P66</f>
        <v>68.5</v>
      </c>
      <c r="W66" s="260"/>
      <c r="X66" s="261"/>
      <c r="Y66" s="261"/>
      <c r="Z66" s="261"/>
    </row>
    <row r="67" spans="1:26" ht="12.75" customHeight="1" thickBot="1">
      <c r="A67" s="73"/>
      <c r="B67" s="74"/>
      <c r="C67" s="74"/>
      <c r="D67" s="75"/>
      <c r="E67" s="73"/>
      <c r="F67" s="74"/>
      <c r="G67" s="74"/>
      <c r="H67" s="75"/>
      <c r="I67" s="85"/>
      <c r="J67" s="73"/>
      <c r="K67" s="74"/>
      <c r="L67" s="74"/>
      <c r="M67" s="75"/>
      <c r="N67" s="73"/>
      <c r="O67" s="74"/>
      <c r="P67" s="74"/>
      <c r="Q67" s="75"/>
      <c r="W67" s="260"/>
      <c r="X67" s="260"/>
      <c r="Y67" s="260"/>
      <c r="Z67" s="260"/>
    </row>
    <row r="68" spans="1:26" ht="18.75" thickBot="1">
      <c r="A68" s="80"/>
      <c r="B68" s="81"/>
      <c r="C68" s="81"/>
      <c r="D68" s="82">
        <v>3</v>
      </c>
      <c r="E68" s="104"/>
      <c r="F68" s="105"/>
      <c r="G68" s="105"/>
      <c r="H68" s="106">
        <v>2</v>
      </c>
      <c r="I68" s="110"/>
      <c r="J68" s="107"/>
      <c r="K68" s="108"/>
      <c r="L68" s="108"/>
      <c r="M68" s="109">
        <v>3</v>
      </c>
      <c r="N68" s="114"/>
      <c r="O68" s="115"/>
      <c r="P68" s="115"/>
      <c r="Q68" s="116">
        <v>1</v>
      </c>
      <c r="W68" s="262"/>
      <c r="X68" s="262"/>
      <c r="Y68" s="262"/>
      <c r="Z68" s="263"/>
    </row>
    <row r="69" spans="1:26" ht="6" customHeight="1" thickBot="1">
      <c r="A69" s="2"/>
      <c r="B69" s="2"/>
      <c r="C69" s="2"/>
      <c r="D69" s="2"/>
      <c r="E69" s="117"/>
      <c r="F69" s="118"/>
      <c r="G69" s="118"/>
      <c r="H69" s="118"/>
      <c r="I69" s="85"/>
      <c r="J69" s="118"/>
      <c r="K69" s="118"/>
      <c r="L69" s="118"/>
      <c r="M69" s="119"/>
      <c r="N69" s="2"/>
      <c r="O69" s="2"/>
      <c r="P69" s="2"/>
      <c r="Q69" s="2"/>
      <c r="W69" s="264"/>
      <c r="X69" s="264"/>
      <c r="Y69" s="264"/>
      <c r="Z69" s="264"/>
    </row>
    <row r="70" spans="1:26" ht="15" thickBot="1">
      <c r="A70" s="2"/>
      <c r="B70" s="2"/>
      <c r="C70" s="2"/>
      <c r="D70" s="2"/>
      <c r="E70" s="701" t="s">
        <v>61</v>
      </c>
      <c r="F70" s="702"/>
      <c r="G70" s="702"/>
      <c r="H70" s="702"/>
      <c r="I70" s="702"/>
      <c r="J70" s="702"/>
      <c r="K70" s="702"/>
      <c r="L70" s="702"/>
      <c r="M70" s="703"/>
      <c r="N70" s="2"/>
      <c r="O70" s="2"/>
      <c r="P70" s="2"/>
      <c r="Q70" s="2"/>
      <c r="V70" s="264"/>
      <c r="W70" s="264"/>
      <c r="X70" s="264"/>
      <c r="Y70" s="264"/>
      <c r="Z70" s="264"/>
    </row>
    <row r="71" spans="1:22" ht="15" customHeight="1" thickBot="1">
      <c r="A71" s="2"/>
      <c r="B71" s="2"/>
      <c r="C71" s="2"/>
      <c r="D71" s="2"/>
      <c r="E71" s="722" t="s">
        <v>403</v>
      </c>
      <c r="F71" s="748"/>
      <c r="G71" s="748"/>
      <c r="H71" s="723"/>
      <c r="I71" s="254"/>
      <c r="J71" s="693" t="s">
        <v>108</v>
      </c>
      <c r="K71" s="741"/>
      <c r="L71" s="741"/>
      <c r="M71" s="694"/>
      <c r="V71" s="264"/>
    </row>
    <row r="72" spans="1:13" ht="13.5" thickBot="1">
      <c r="A72" s="2"/>
      <c r="B72" s="2"/>
      <c r="C72" s="2"/>
      <c r="D72" s="2"/>
      <c r="E72" s="247" t="s">
        <v>3</v>
      </c>
      <c r="F72" s="247" t="s">
        <v>65</v>
      </c>
      <c r="G72" s="247">
        <v>2</v>
      </c>
      <c r="H72" s="247" t="s">
        <v>11</v>
      </c>
      <c r="I72" s="143"/>
      <c r="J72" s="120" t="s">
        <v>3</v>
      </c>
      <c r="K72" s="121" t="s">
        <v>65</v>
      </c>
      <c r="L72" s="122">
        <v>-0.5</v>
      </c>
      <c r="M72" s="121" t="s">
        <v>11</v>
      </c>
    </row>
    <row r="73" spans="1:13" ht="12.75">
      <c r="A73" s="2"/>
      <c r="B73" s="2"/>
      <c r="C73" s="2"/>
      <c r="D73" s="2"/>
      <c r="E73" s="36" t="s">
        <v>326</v>
      </c>
      <c r="F73" s="37">
        <v>6.5</v>
      </c>
      <c r="G73" s="304">
        <v>1</v>
      </c>
      <c r="H73" s="153">
        <f>F73+G73</f>
        <v>7.5</v>
      </c>
      <c r="I73" s="143"/>
      <c r="J73" s="36" t="s">
        <v>390</v>
      </c>
      <c r="K73" s="37">
        <v>6</v>
      </c>
      <c r="L73" s="304">
        <v>1</v>
      </c>
      <c r="M73" s="153">
        <f aca="true" t="shared" si="15" ref="M73:M83">K73+L73</f>
        <v>7</v>
      </c>
    </row>
    <row r="74" spans="1:13" ht="12.75">
      <c r="A74" s="2"/>
      <c r="B74" s="2"/>
      <c r="C74" s="2"/>
      <c r="D74" s="2"/>
      <c r="E74" s="40" t="s">
        <v>305</v>
      </c>
      <c r="F74" s="41">
        <v>6.5</v>
      </c>
      <c r="G74" s="305">
        <v>1</v>
      </c>
      <c r="H74" s="157">
        <f aca="true" t="shared" si="16" ref="H74:H97">F74+G74</f>
        <v>7.5</v>
      </c>
      <c r="I74" s="143"/>
      <c r="J74" s="40" t="s">
        <v>140</v>
      </c>
      <c r="K74" s="41">
        <v>6</v>
      </c>
      <c r="L74" s="305">
        <v>0</v>
      </c>
      <c r="M74" s="157">
        <f t="shared" si="15"/>
        <v>6</v>
      </c>
    </row>
    <row r="75" spans="1:13" ht="12.75">
      <c r="A75" s="2"/>
      <c r="B75" s="2"/>
      <c r="C75" s="2"/>
      <c r="D75" s="2"/>
      <c r="E75" s="40" t="s">
        <v>306</v>
      </c>
      <c r="F75" s="41">
        <v>6</v>
      </c>
      <c r="G75" s="305">
        <v>-0.5</v>
      </c>
      <c r="H75" s="157">
        <f t="shared" si="16"/>
        <v>5.5</v>
      </c>
      <c r="I75" s="143"/>
      <c r="J75" s="40" t="s">
        <v>138</v>
      </c>
      <c r="K75" s="41">
        <v>6.5</v>
      </c>
      <c r="L75" s="305">
        <v>0</v>
      </c>
      <c r="M75" s="157">
        <f t="shared" si="15"/>
        <v>6.5</v>
      </c>
    </row>
    <row r="76" spans="1:13" ht="12.75">
      <c r="A76" s="2"/>
      <c r="B76" s="2"/>
      <c r="C76" s="2"/>
      <c r="D76" s="2"/>
      <c r="E76" s="40" t="s">
        <v>307</v>
      </c>
      <c r="F76" s="41">
        <v>5.5</v>
      </c>
      <c r="G76" s="305">
        <v>0</v>
      </c>
      <c r="H76" s="157">
        <f t="shared" si="16"/>
        <v>5.5</v>
      </c>
      <c r="I76" s="143"/>
      <c r="J76" s="40" t="s">
        <v>120</v>
      </c>
      <c r="K76" s="41">
        <v>6.5</v>
      </c>
      <c r="L76" s="305">
        <v>0</v>
      </c>
      <c r="M76" s="157">
        <f t="shared" si="15"/>
        <v>6.5</v>
      </c>
    </row>
    <row r="77" spans="1:13" ht="12.75">
      <c r="A77" s="2"/>
      <c r="B77" s="2"/>
      <c r="C77" s="2"/>
      <c r="D77" s="2"/>
      <c r="E77" s="40" t="s">
        <v>308</v>
      </c>
      <c r="F77" s="41">
        <v>6</v>
      </c>
      <c r="G77" s="305">
        <v>0</v>
      </c>
      <c r="H77" s="157">
        <f t="shared" si="16"/>
        <v>6</v>
      </c>
      <c r="I77" s="143"/>
      <c r="J77" s="40" t="s">
        <v>122</v>
      </c>
      <c r="K77" s="41">
        <v>6.5</v>
      </c>
      <c r="L77" s="305">
        <v>0</v>
      </c>
      <c r="M77" s="157">
        <f t="shared" si="15"/>
        <v>6.5</v>
      </c>
    </row>
    <row r="78" spans="1:13" ht="12.75">
      <c r="A78" s="2"/>
      <c r="B78" s="2"/>
      <c r="C78" s="2"/>
      <c r="D78" s="2"/>
      <c r="E78" s="40" t="s">
        <v>309</v>
      </c>
      <c r="F78" s="41">
        <v>5.5</v>
      </c>
      <c r="G78" s="305">
        <v>0</v>
      </c>
      <c r="H78" s="157">
        <f t="shared" si="16"/>
        <v>5.5</v>
      </c>
      <c r="I78" s="143"/>
      <c r="J78" s="40" t="s">
        <v>123</v>
      </c>
      <c r="K78" s="41">
        <v>5.5</v>
      </c>
      <c r="L78" s="305">
        <v>0</v>
      </c>
      <c r="M78" s="157">
        <f t="shared" si="15"/>
        <v>5.5</v>
      </c>
    </row>
    <row r="79" spans="1:13" ht="12.75">
      <c r="A79" s="2"/>
      <c r="B79" s="2"/>
      <c r="C79" s="2"/>
      <c r="D79" s="2"/>
      <c r="E79" s="40" t="s">
        <v>310</v>
      </c>
      <c r="F79" s="41">
        <v>6</v>
      </c>
      <c r="G79" s="305">
        <v>0</v>
      </c>
      <c r="H79" s="157">
        <f t="shared" si="16"/>
        <v>6</v>
      </c>
      <c r="I79" s="143"/>
      <c r="J79" s="316" t="s">
        <v>124</v>
      </c>
      <c r="K79" s="317">
        <v>5.5</v>
      </c>
      <c r="L79" s="318">
        <v>0</v>
      </c>
      <c r="M79" s="349">
        <f t="shared" si="15"/>
        <v>5.5</v>
      </c>
    </row>
    <row r="80" spans="1:13" ht="12.75">
      <c r="A80" s="2"/>
      <c r="B80" s="2"/>
      <c r="C80" s="2"/>
      <c r="D80" s="2"/>
      <c r="E80" s="40" t="s">
        <v>311</v>
      </c>
      <c r="F80" s="43">
        <v>6.5</v>
      </c>
      <c r="G80" s="305">
        <v>-0.5</v>
      </c>
      <c r="H80" s="157">
        <f t="shared" si="16"/>
        <v>6</v>
      </c>
      <c r="I80" s="143"/>
      <c r="J80" s="40" t="s">
        <v>125</v>
      </c>
      <c r="K80" s="43">
        <v>6</v>
      </c>
      <c r="L80" s="305">
        <v>0</v>
      </c>
      <c r="M80" s="157">
        <f t="shared" si="15"/>
        <v>6</v>
      </c>
    </row>
    <row r="81" spans="1:13" ht="12.75">
      <c r="A81" s="2"/>
      <c r="B81" s="2"/>
      <c r="C81" s="2"/>
      <c r="D81" s="2"/>
      <c r="E81" s="40" t="s">
        <v>319</v>
      </c>
      <c r="F81" s="41">
        <v>6</v>
      </c>
      <c r="G81" s="305">
        <v>0</v>
      </c>
      <c r="H81" s="157">
        <f t="shared" si="16"/>
        <v>6</v>
      </c>
      <c r="I81" s="143"/>
      <c r="J81" s="40" t="s">
        <v>130</v>
      </c>
      <c r="K81" s="41">
        <v>5.5</v>
      </c>
      <c r="L81" s="305">
        <v>0</v>
      </c>
      <c r="M81" s="157">
        <f t="shared" si="15"/>
        <v>5.5</v>
      </c>
    </row>
    <row r="82" spans="1:13" ht="12.75">
      <c r="A82" s="2"/>
      <c r="B82" s="2"/>
      <c r="C82" s="2"/>
      <c r="D82" s="2"/>
      <c r="E82" s="40" t="s">
        <v>317</v>
      </c>
      <c r="F82" s="41">
        <v>5.5</v>
      </c>
      <c r="G82" s="305">
        <v>-0.5</v>
      </c>
      <c r="H82" s="157">
        <f t="shared" si="16"/>
        <v>5</v>
      </c>
      <c r="I82" s="143"/>
      <c r="J82" s="40" t="s">
        <v>127</v>
      </c>
      <c r="K82" s="41">
        <v>6</v>
      </c>
      <c r="L82" s="305">
        <v>0</v>
      </c>
      <c r="M82" s="157">
        <f t="shared" si="15"/>
        <v>6</v>
      </c>
    </row>
    <row r="83" spans="1:13" ht="12.75" customHeight="1" thickBot="1">
      <c r="A83" s="2"/>
      <c r="B83" s="2"/>
      <c r="C83" s="2"/>
      <c r="D83" s="2"/>
      <c r="E83" s="312" t="s">
        <v>312</v>
      </c>
      <c r="F83" s="347">
        <v>6</v>
      </c>
      <c r="G83" s="314">
        <v>0</v>
      </c>
      <c r="H83" s="358">
        <f t="shared" si="16"/>
        <v>6</v>
      </c>
      <c r="I83" s="143"/>
      <c r="J83" s="44" t="s">
        <v>128</v>
      </c>
      <c r="K83" s="62">
        <v>5.5</v>
      </c>
      <c r="L83" s="238">
        <v>0</v>
      </c>
      <c r="M83" s="162">
        <f t="shared" si="15"/>
        <v>5.5</v>
      </c>
    </row>
    <row r="84" spans="1:13" ht="13.5" thickBot="1">
      <c r="A84" s="2"/>
      <c r="B84" s="2"/>
      <c r="C84" s="2"/>
      <c r="D84" s="2"/>
      <c r="E84" s="47"/>
      <c r="F84" s="48"/>
      <c r="G84" s="48"/>
      <c r="H84" s="163"/>
      <c r="I84" s="143"/>
      <c r="J84" s="47"/>
      <c r="K84" s="48"/>
      <c r="L84" s="48"/>
      <c r="M84" s="163"/>
    </row>
    <row r="85" spans="1:13" ht="12.75">
      <c r="A85" s="2"/>
      <c r="B85" s="2"/>
      <c r="C85" s="2"/>
      <c r="D85" s="2"/>
      <c r="E85" s="51" t="s">
        <v>315</v>
      </c>
      <c r="F85" s="52" t="s">
        <v>353</v>
      </c>
      <c r="G85" s="306" t="s">
        <v>353</v>
      </c>
      <c r="H85" s="166" t="s">
        <v>353</v>
      </c>
      <c r="I85" s="143"/>
      <c r="J85" s="51" t="s">
        <v>118</v>
      </c>
      <c r="K85" s="52">
        <v>5.5</v>
      </c>
      <c r="L85" s="306">
        <v>-3</v>
      </c>
      <c r="M85" s="166">
        <f aca="true" t="shared" si="17" ref="M85:M96">K85+L85</f>
        <v>2.5</v>
      </c>
    </row>
    <row r="86" spans="1:13" ht="12.75">
      <c r="A86" s="2"/>
      <c r="B86" s="2"/>
      <c r="C86" s="2"/>
      <c r="D86" s="2"/>
      <c r="E86" s="308" t="s">
        <v>312</v>
      </c>
      <c r="F86" s="309" t="s">
        <v>353</v>
      </c>
      <c r="G86" s="310" t="s">
        <v>353</v>
      </c>
      <c r="H86" s="350" t="s">
        <v>353</v>
      </c>
      <c r="I86" s="143"/>
      <c r="J86" s="54" t="s">
        <v>132</v>
      </c>
      <c r="K86" s="55">
        <v>7</v>
      </c>
      <c r="L86" s="49">
        <v>3</v>
      </c>
      <c r="M86" s="168">
        <f t="shared" si="17"/>
        <v>10</v>
      </c>
    </row>
    <row r="87" spans="1:13" ht="12.75">
      <c r="A87" s="2"/>
      <c r="B87" s="2"/>
      <c r="C87" s="2"/>
      <c r="D87" s="2"/>
      <c r="E87" s="54" t="s">
        <v>316</v>
      </c>
      <c r="F87" s="55" t="s">
        <v>353</v>
      </c>
      <c r="G87" s="49" t="s">
        <v>353</v>
      </c>
      <c r="H87" s="168" t="s">
        <v>353</v>
      </c>
      <c r="I87" s="143"/>
      <c r="J87" s="54" t="s">
        <v>392</v>
      </c>
      <c r="K87" s="55">
        <v>6</v>
      </c>
      <c r="L87" s="49">
        <v>0</v>
      </c>
      <c r="M87" s="168">
        <f t="shared" si="17"/>
        <v>6</v>
      </c>
    </row>
    <row r="88" spans="1:13" ht="12.75">
      <c r="A88" s="2"/>
      <c r="B88" s="2"/>
      <c r="C88" s="2"/>
      <c r="D88" s="2"/>
      <c r="E88" s="54" t="s">
        <v>382</v>
      </c>
      <c r="F88" s="55" t="s">
        <v>354</v>
      </c>
      <c r="G88" s="49" t="s">
        <v>354</v>
      </c>
      <c r="H88" s="168" t="s">
        <v>354</v>
      </c>
      <c r="I88" s="143"/>
      <c r="J88" s="54" t="s">
        <v>131</v>
      </c>
      <c r="K88" s="55">
        <v>7</v>
      </c>
      <c r="L88" s="49">
        <v>3</v>
      </c>
      <c r="M88" s="168">
        <f t="shared" si="17"/>
        <v>10</v>
      </c>
    </row>
    <row r="89" spans="1:13" ht="12.75">
      <c r="A89" s="2"/>
      <c r="B89" s="2"/>
      <c r="C89" s="2"/>
      <c r="D89" s="2"/>
      <c r="E89" s="54" t="s">
        <v>383</v>
      </c>
      <c r="F89" s="55">
        <v>5</v>
      </c>
      <c r="G89" s="49">
        <v>0</v>
      </c>
      <c r="H89" s="168">
        <f t="shared" si="16"/>
        <v>5</v>
      </c>
      <c r="I89" s="143"/>
      <c r="J89" s="308" t="s">
        <v>391</v>
      </c>
      <c r="K89" s="309" t="s">
        <v>353</v>
      </c>
      <c r="L89" s="310" t="s">
        <v>353</v>
      </c>
      <c r="M89" s="350" t="s">
        <v>353</v>
      </c>
    </row>
    <row r="90" spans="1:13" ht="12.75">
      <c r="A90" s="2"/>
      <c r="B90" s="2"/>
      <c r="C90" s="2"/>
      <c r="D90" s="2"/>
      <c r="E90" s="54" t="s">
        <v>321</v>
      </c>
      <c r="F90" s="55">
        <v>6</v>
      </c>
      <c r="G90" s="49">
        <v>0</v>
      </c>
      <c r="H90" s="168">
        <f t="shared" si="16"/>
        <v>6</v>
      </c>
      <c r="I90" s="143"/>
      <c r="J90" s="54" t="s">
        <v>133</v>
      </c>
      <c r="K90" s="55">
        <v>5</v>
      </c>
      <c r="L90" s="49">
        <v>-0.5</v>
      </c>
      <c r="M90" s="168">
        <f t="shared" si="17"/>
        <v>4.5</v>
      </c>
    </row>
    <row r="91" spans="1:13" ht="12.75">
      <c r="A91" s="2"/>
      <c r="B91" s="2"/>
      <c r="C91" s="2"/>
      <c r="D91" s="2"/>
      <c r="E91" s="54" t="s">
        <v>322</v>
      </c>
      <c r="F91" s="55">
        <v>6.5</v>
      </c>
      <c r="G91" s="49">
        <v>0</v>
      </c>
      <c r="H91" s="168">
        <f t="shared" si="16"/>
        <v>6.5</v>
      </c>
      <c r="I91" s="143"/>
      <c r="J91" s="54" t="s">
        <v>136</v>
      </c>
      <c r="K91" s="55">
        <v>6</v>
      </c>
      <c r="L91" s="49">
        <v>-0.5</v>
      </c>
      <c r="M91" s="168">
        <f t="shared" si="17"/>
        <v>5.5</v>
      </c>
    </row>
    <row r="92" spans="1:13" ht="12.75">
      <c r="A92" s="2"/>
      <c r="B92" s="2"/>
      <c r="C92" s="2"/>
      <c r="D92" s="2"/>
      <c r="E92" s="54" t="s">
        <v>384</v>
      </c>
      <c r="F92" s="55">
        <v>6</v>
      </c>
      <c r="G92" s="49">
        <v>0</v>
      </c>
      <c r="H92" s="168">
        <f t="shared" si="16"/>
        <v>6</v>
      </c>
      <c r="I92" s="143"/>
      <c r="J92" s="54" t="s">
        <v>393</v>
      </c>
      <c r="K92" s="55">
        <v>5.5</v>
      </c>
      <c r="L92" s="49">
        <v>0</v>
      </c>
      <c r="M92" s="168">
        <f t="shared" si="17"/>
        <v>5.5</v>
      </c>
    </row>
    <row r="93" spans="1:13" ht="12.75">
      <c r="A93" s="2"/>
      <c r="B93" s="2"/>
      <c r="C93" s="2"/>
      <c r="D93" s="2"/>
      <c r="E93" s="54" t="s">
        <v>324</v>
      </c>
      <c r="F93" s="55">
        <v>5.5</v>
      </c>
      <c r="G93" s="49">
        <v>0</v>
      </c>
      <c r="H93" s="168">
        <f t="shared" si="16"/>
        <v>5.5</v>
      </c>
      <c r="I93" s="143"/>
      <c r="J93" s="54" t="s">
        <v>121</v>
      </c>
      <c r="K93" s="55">
        <v>5</v>
      </c>
      <c r="L93" s="49">
        <v>0</v>
      </c>
      <c r="M93" s="168">
        <f t="shared" si="17"/>
        <v>5</v>
      </c>
    </row>
    <row r="94" spans="1:13" ht="12.75">
      <c r="A94" s="143"/>
      <c r="B94" s="143"/>
      <c r="C94" s="143"/>
      <c r="D94" s="143"/>
      <c r="E94" s="54" t="s">
        <v>303</v>
      </c>
      <c r="F94" s="55" t="s">
        <v>353</v>
      </c>
      <c r="G94" s="49" t="s">
        <v>353</v>
      </c>
      <c r="H94" s="168" t="s">
        <v>353</v>
      </c>
      <c r="I94" s="143"/>
      <c r="J94" s="54" t="s">
        <v>139</v>
      </c>
      <c r="K94" s="55">
        <v>6</v>
      </c>
      <c r="L94" s="49">
        <v>0</v>
      </c>
      <c r="M94" s="168">
        <f t="shared" si="17"/>
        <v>6</v>
      </c>
    </row>
    <row r="95" spans="1:13" ht="12.75">
      <c r="A95" s="143"/>
      <c r="B95" s="143"/>
      <c r="C95" s="143"/>
      <c r="D95" s="143"/>
      <c r="E95" s="54" t="s">
        <v>303</v>
      </c>
      <c r="F95" s="57" t="s">
        <v>353</v>
      </c>
      <c r="G95" s="49" t="s">
        <v>353</v>
      </c>
      <c r="H95" s="168" t="s">
        <v>353</v>
      </c>
      <c r="I95" s="143"/>
      <c r="J95" s="54" t="s">
        <v>394</v>
      </c>
      <c r="K95" s="57">
        <v>6</v>
      </c>
      <c r="L95" s="49">
        <v>0</v>
      </c>
      <c r="M95" s="168">
        <f t="shared" si="17"/>
        <v>6</v>
      </c>
    </row>
    <row r="96" spans="1:13" ht="12.75" customHeight="1" thickBot="1">
      <c r="A96" s="142"/>
      <c r="B96" s="142"/>
      <c r="C96" s="142"/>
      <c r="D96" s="142"/>
      <c r="E96" s="47" t="s">
        <v>303</v>
      </c>
      <c r="F96" s="59" t="s">
        <v>353</v>
      </c>
      <c r="G96" s="307" t="s">
        <v>353</v>
      </c>
      <c r="H96" s="168" t="s">
        <v>353</v>
      </c>
      <c r="I96" s="142"/>
      <c r="J96" s="47" t="s">
        <v>126</v>
      </c>
      <c r="K96" s="59">
        <v>5</v>
      </c>
      <c r="L96" s="307">
        <v>0</v>
      </c>
      <c r="M96" s="168">
        <f t="shared" si="17"/>
        <v>5</v>
      </c>
    </row>
    <row r="97" spans="1:13" ht="12.75" customHeight="1" thickBot="1">
      <c r="A97" s="265"/>
      <c r="B97" s="265"/>
      <c r="C97" s="265"/>
      <c r="D97" s="265"/>
      <c r="E97" s="44" t="s">
        <v>325</v>
      </c>
      <c r="F97" s="45">
        <v>0</v>
      </c>
      <c r="G97" s="238">
        <v>0</v>
      </c>
      <c r="H97" s="172">
        <f t="shared" si="16"/>
        <v>0</v>
      </c>
      <c r="I97" s="275"/>
      <c r="J97" s="44" t="s">
        <v>141</v>
      </c>
      <c r="K97" s="45">
        <v>0.5</v>
      </c>
      <c r="L97" s="238">
        <v>0</v>
      </c>
      <c r="M97" s="61">
        <f>K97+L97</f>
        <v>0.5</v>
      </c>
    </row>
    <row r="98" spans="1:13" ht="12.75" customHeight="1" thickBot="1">
      <c r="A98" s="265"/>
      <c r="B98" s="265"/>
      <c r="C98" s="265"/>
      <c r="D98" s="265"/>
      <c r="E98" s="44" t="s">
        <v>84</v>
      </c>
      <c r="F98" s="230">
        <f>18/3</f>
        <v>6</v>
      </c>
      <c r="G98" s="238">
        <v>0</v>
      </c>
      <c r="H98" s="61">
        <f>G98</f>
        <v>0</v>
      </c>
      <c r="I98" s="275"/>
      <c r="J98" s="60" t="s">
        <v>84</v>
      </c>
      <c r="K98" s="230">
        <f>19/3</f>
        <v>6.333333333333333</v>
      </c>
      <c r="L98" s="238">
        <v>0.5</v>
      </c>
      <c r="M98" s="61">
        <f>L97</f>
        <v>0</v>
      </c>
    </row>
    <row r="99" spans="1:13" ht="12.75">
      <c r="A99" s="270"/>
      <c r="B99" s="270"/>
      <c r="C99" s="270"/>
      <c r="D99" s="266"/>
      <c r="E99" s="63"/>
      <c r="F99" s="64"/>
      <c r="G99" s="64"/>
      <c r="H99" s="65"/>
      <c r="I99" s="275"/>
      <c r="J99" s="63"/>
      <c r="K99" s="64"/>
      <c r="L99" s="64"/>
      <c r="M99" s="65"/>
    </row>
    <row r="100" spans="1:13" ht="13.5" customHeight="1">
      <c r="A100" s="271"/>
      <c r="B100" s="271"/>
      <c r="C100" s="271"/>
      <c r="D100" s="267"/>
      <c r="E100" s="67"/>
      <c r="F100" s="251">
        <f>F73+F74+F75+F76+F77+F78+F79+F80+F81+F82+F83+F97</f>
        <v>66</v>
      </c>
      <c r="G100" s="251">
        <f>G72+G73+G74+G75+G76+G77+G78+G79+G80+G81+G82+G83+G97+G98</f>
        <v>2.5</v>
      </c>
      <c r="H100" s="252">
        <f>F100+G100</f>
        <v>68.5</v>
      </c>
      <c r="I100" s="276"/>
      <c r="J100" s="67"/>
      <c r="K100" s="132">
        <f>K73+K74+K75+K76+K77+K78+K79+K80+K81+K82+K83+K97</f>
        <v>66</v>
      </c>
      <c r="L100" s="132">
        <f>L72+L73+L74+L75+L76+L77+L78+L79+L80+L81+L82+L83+L97+L98</f>
        <v>1</v>
      </c>
      <c r="M100" s="133">
        <f>K100+L100</f>
        <v>67</v>
      </c>
    </row>
    <row r="101" spans="1:13" ht="12.75" customHeight="1" thickBot="1">
      <c r="A101" s="269"/>
      <c r="B101" s="269"/>
      <c r="C101" s="269"/>
      <c r="D101" s="268"/>
      <c r="E101" s="73"/>
      <c r="F101" s="74"/>
      <c r="G101" s="74"/>
      <c r="H101" s="75"/>
      <c r="I101" s="155"/>
      <c r="J101" s="73"/>
      <c r="K101" s="74"/>
      <c r="L101" s="74"/>
      <c r="M101" s="75"/>
    </row>
    <row r="102" spans="1:13" ht="18.75" thickBot="1">
      <c r="A102" s="269"/>
      <c r="B102" s="269"/>
      <c r="C102" s="269"/>
      <c r="D102" s="268"/>
      <c r="E102" s="248"/>
      <c r="F102" s="249"/>
      <c r="G102" s="249"/>
      <c r="H102" s="250">
        <v>1</v>
      </c>
      <c r="I102" s="277"/>
      <c r="J102" s="136"/>
      <c r="K102" s="137"/>
      <c r="L102" s="137"/>
      <c r="M102" s="138">
        <v>1</v>
      </c>
    </row>
    <row r="103" spans="1:13" s="2" customFormat="1" ht="12.75">
      <c r="A103" s="269"/>
      <c r="B103" s="269"/>
      <c r="C103" s="269"/>
      <c r="D103" s="268"/>
      <c r="E103" s="269"/>
      <c r="F103" s="269"/>
      <c r="G103" s="269"/>
      <c r="H103" s="155"/>
      <c r="I103" s="155"/>
      <c r="J103" s="269"/>
      <c r="K103" s="269"/>
      <c r="L103" s="269"/>
      <c r="M103" s="268"/>
    </row>
    <row r="104" spans="1:22" s="2" customFormat="1" ht="14.25">
      <c r="A104" s="269"/>
      <c r="B104" s="269"/>
      <c r="C104" s="269"/>
      <c r="D104" s="268"/>
      <c r="E104" s="269"/>
      <c r="F104" s="269"/>
      <c r="G104" s="269"/>
      <c r="H104" s="155"/>
      <c r="I104" s="155"/>
      <c r="J104" s="269"/>
      <c r="K104" s="269"/>
      <c r="L104" s="269"/>
      <c r="M104" s="268"/>
      <c r="V104" s="142"/>
    </row>
    <row r="105" spans="1:22" s="2" customFormat="1" ht="12.75">
      <c r="A105" s="269"/>
      <c r="B105" s="269"/>
      <c r="C105" s="269"/>
      <c r="D105" s="268"/>
      <c r="E105" s="269"/>
      <c r="F105" s="269"/>
      <c r="G105" s="269"/>
      <c r="H105" s="155"/>
      <c r="I105" s="155"/>
      <c r="J105" s="269"/>
      <c r="K105" s="269"/>
      <c r="L105" s="269"/>
      <c r="M105" s="268"/>
      <c r="V105" s="265"/>
    </row>
    <row r="106" spans="1:22" s="2" customFormat="1" ht="12.75">
      <c r="A106" s="269"/>
      <c r="B106" s="269"/>
      <c r="C106" s="269"/>
      <c r="D106" s="268"/>
      <c r="E106" s="269"/>
      <c r="F106" s="269"/>
      <c r="G106" s="269"/>
      <c r="H106" s="155"/>
      <c r="I106" s="155"/>
      <c r="J106" s="269"/>
      <c r="K106" s="269"/>
      <c r="L106" s="269"/>
      <c r="M106" s="268"/>
      <c r="V106" s="266"/>
    </row>
    <row r="107" spans="1:22" s="2" customFormat="1" ht="12.75">
      <c r="A107" s="269"/>
      <c r="B107" s="269"/>
      <c r="C107" s="269"/>
      <c r="D107" s="268"/>
      <c r="E107" s="269"/>
      <c r="F107" s="269"/>
      <c r="G107" s="269"/>
      <c r="H107" s="155"/>
      <c r="I107" s="155"/>
      <c r="J107" s="269"/>
      <c r="K107" s="269"/>
      <c r="L107" s="269"/>
      <c r="M107" s="268"/>
      <c r="V107" s="267"/>
    </row>
    <row r="108" spans="1:22" s="2" customFormat="1" ht="12.75">
      <c r="A108" s="269"/>
      <c r="B108" s="269"/>
      <c r="C108" s="269"/>
      <c r="D108" s="268"/>
      <c r="E108" s="269"/>
      <c r="F108" s="269"/>
      <c r="G108" s="269"/>
      <c r="H108" s="155"/>
      <c r="I108" s="155"/>
      <c r="J108" s="269"/>
      <c r="K108" s="269"/>
      <c r="L108" s="269"/>
      <c r="M108" s="268"/>
      <c r="V108" s="268"/>
    </row>
    <row r="109" spans="1:22" s="2" customFormat="1" ht="12.75">
      <c r="A109" s="269"/>
      <c r="B109" s="269"/>
      <c r="C109" s="269"/>
      <c r="D109" s="268"/>
      <c r="E109" s="269"/>
      <c r="F109" s="269"/>
      <c r="G109" s="269"/>
      <c r="H109" s="155"/>
      <c r="I109" s="155"/>
      <c r="J109" s="269"/>
      <c r="K109" s="269"/>
      <c r="L109" s="269"/>
      <c r="M109" s="268"/>
      <c r="V109" s="268"/>
    </row>
    <row r="110" spans="1:25" s="2" customFormat="1" ht="12.75">
      <c r="A110" s="269"/>
      <c r="B110" s="269"/>
      <c r="C110" s="269"/>
      <c r="D110" s="268"/>
      <c r="E110" s="269"/>
      <c r="F110" s="269"/>
      <c r="G110" s="269"/>
      <c r="H110" s="155"/>
      <c r="I110" s="155"/>
      <c r="J110" s="269"/>
      <c r="K110" s="269"/>
      <c r="L110" s="269"/>
      <c r="M110" s="268"/>
      <c r="V110" s="268"/>
      <c r="W110" s="143"/>
      <c r="X110" s="269"/>
      <c r="Y110" s="155"/>
    </row>
    <row r="111" spans="1:25" s="2" customFormat="1" ht="12.75">
      <c r="A111" s="269"/>
      <c r="B111" s="269"/>
      <c r="C111" s="269"/>
      <c r="D111" s="268"/>
      <c r="E111" s="269"/>
      <c r="F111" s="269"/>
      <c r="G111" s="269"/>
      <c r="H111" s="155"/>
      <c r="I111" s="155"/>
      <c r="J111" s="269"/>
      <c r="K111" s="269"/>
      <c r="L111" s="269"/>
      <c r="M111" s="268"/>
      <c r="V111" s="268"/>
      <c r="W111" s="143"/>
      <c r="X111" s="269"/>
      <c r="Y111" s="155"/>
    </row>
    <row r="112" spans="1:25" s="2" customFormat="1" ht="12.75">
      <c r="A112" s="173"/>
      <c r="B112" s="173"/>
      <c r="C112" s="173"/>
      <c r="D112" s="272"/>
      <c r="E112" s="273"/>
      <c r="F112" s="273"/>
      <c r="G112" s="273"/>
      <c r="H112" s="173"/>
      <c r="I112" s="173"/>
      <c r="J112" s="173"/>
      <c r="K112" s="173"/>
      <c r="L112" s="173"/>
      <c r="M112" s="272"/>
      <c r="V112" s="268"/>
      <c r="W112" s="143"/>
      <c r="X112" s="269"/>
      <c r="Y112" s="155"/>
    </row>
    <row r="113" spans="1:25" s="2" customFormat="1" ht="12.75">
      <c r="A113" s="274"/>
      <c r="B113" s="274"/>
      <c r="C113" s="274"/>
      <c r="D113" s="272"/>
      <c r="E113" s="273"/>
      <c r="F113" s="273"/>
      <c r="G113" s="273"/>
      <c r="H113" s="173"/>
      <c r="I113" s="173"/>
      <c r="J113" s="273"/>
      <c r="K113" s="273"/>
      <c r="L113" s="273"/>
      <c r="M113" s="272"/>
      <c r="V113" s="268"/>
      <c r="W113" s="143"/>
      <c r="X113" s="269"/>
      <c r="Y113" s="155"/>
    </row>
    <row r="114" spans="1:25" s="2" customFormat="1" ht="12.75">
      <c r="A114" s="273"/>
      <c r="B114" s="273"/>
      <c r="C114" s="273"/>
      <c r="D114" s="272"/>
      <c r="E114" s="273"/>
      <c r="F114" s="273"/>
      <c r="G114" s="273"/>
      <c r="H114" s="173"/>
      <c r="I114" s="173"/>
      <c r="J114" s="273"/>
      <c r="K114" s="273"/>
      <c r="L114" s="273"/>
      <c r="M114" s="272"/>
      <c r="V114" s="268"/>
      <c r="W114" s="143"/>
      <c r="X114" s="269"/>
      <c r="Y114" s="155"/>
    </row>
    <row r="115" spans="1:25" s="2" customFormat="1" ht="12.75">
      <c r="A115" s="273"/>
      <c r="B115" s="273"/>
      <c r="C115" s="273"/>
      <c r="D115" s="173"/>
      <c r="E115" s="273"/>
      <c r="F115" s="273"/>
      <c r="G115" s="273"/>
      <c r="H115" s="173"/>
      <c r="I115" s="173"/>
      <c r="J115" s="273"/>
      <c r="K115" s="273"/>
      <c r="L115" s="273"/>
      <c r="M115" s="272"/>
      <c r="V115" s="268"/>
      <c r="W115" s="143"/>
      <c r="X115" s="269"/>
      <c r="Y115" s="155"/>
    </row>
    <row r="116" spans="1:25" s="2" customFormat="1" ht="12.75">
      <c r="A116" s="269"/>
      <c r="B116" s="269"/>
      <c r="C116" s="269"/>
      <c r="D116" s="155"/>
      <c r="E116" s="273"/>
      <c r="F116" s="273"/>
      <c r="G116" s="273"/>
      <c r="H116" s="173"/>
      <c r="I116" s="173"/>
      <c r="J116" s="273"/>
      <c r="K116" s="273"/>
      <c r="L116" s="273"/>
      <c r="M116" s="272"/>
      <c r="V116" s="268"/>
      <c r="W116" s="143"/>
      <c r="X116" s="269"/>
      <c r="Y116" s="155"/>
    </row>
    <row r="117" spans="1:25" s="2" customFormat="1" ht="12.75">
      <c r="A117" s="273"/>
      <c r="B117" s="273"/>
      <c r="C117" s="273"/>
      <c r="D117" s="173"/>
      <c r="E117" s="273"/>
      <c r="F117" s="273"/>
      <c r="G117" s="273"/>
      <c r="H117" s="173"/>
      <c r="I117" s="173"/>
      <c r="J117" s="273"/>
      <c r="K117" s="273"/>
      <c r="L117" s="273"/>
      <c r="M117" s="173"/>
      <c r="V117" s="268"/>
      <c r="W117" s="143"/>
      <c r="X117" s="269"/>
      <c r="Y117" s="155"/>
    </row>
    <row r="118" spans="1:25" s="2" customFormat="1" ht="12.75">
      <c r="A118" s="273"/>
      <c r="B118" s="273"/>
      <c r="C118" s="273"/>
      <c r="D118" s="173"/>
      <c r="E118" s="273"/>
      <c r="F118" s="273"/>
      <c r="G118" s="273"/>
      <c r="H118" s="173"/>
      <c r="I118" s="173"/>
      <c r="J118" s="273"/>
      <c r="K118" s="273"/>
      <c r="L118" s="273"/>
      <c r="M118" s="173"/>
      <c r="V118" s="268"/>
      <c r="W118" s="143"/>
      <c r="X118" s="269"/>
      <c r="Y118" s="155"/>
    </row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4">
    <mergeCell ref="J37:M37"/>
    <mergeCell ref="E3:H3"/>
    <mergeCell ref="A36:Q36"/>
    <mergeCell ref="A3:D3"/>
    <mergeCell ref="J3:M3"/>
    <mergeCell ref="E37:H37"/>
    <mergeCell ref="E71:H71"/>
    <mergeCell ref="E70:M70"/>
    <mergeCell ref="A1:Q1"/>
    <mergeCell ref="A2:Q2"/>
    <mergeCell ref="A37:D37"/>
    <mergeCell ref="N3:Q3"/>
    <mergeCell ref="N37:Q37"/>
    <mergeCell ref="J71:M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8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19.7109375" style="3" customWidth="1"/>
    <col min="2" max="3" width="5.7109375" style="3" customWidth="1"/>
    <col min="4" max="4" width="6.7109375" style="3" customWidth="1"/>
    <col min="5" max="5" width="19.7109375" style="3" customWidth="1"/>
    <col min="6" max="7" width="5.7109375" style="3" customWidth="1"/>
    <col min="8" max="8" width="6.7109375" style="3" customWidth="1"/>
    <col min="9" max="9" width="1.1484375" style="3" customWidth="1"/>
    <col min="10" max="10" width="19.7109375" style="3" customWidth="1"/>
    <col min="11" max="12" width="5.7109375" style="3" customWidth="1"/>
    <col min="13" max="13" width="6.7109375" style="3" customWidth="1"/>
    <col min="14" max="14" width="19.7109375" style="3" customWidth="1"/>
    <col min="15" max="16" width="5.7109375" style="3" customWidth="1"/>
    <col min="17" max="17" width="6.7109375" style="3" customWidth="1"/>
    <col min="18" max="27" width="9.140625" style="2" customWidth="1"/>
    <col min="28" max="16384" width="9.140625" style="3" customWidth="1"/>
  </cols>
  <sheetData>
    <row r="1" spans="1:17" ht="15" thickBot="1">
      <c r="A1" s="701" t="s">
        <v>91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3"/>
    </row>
    <row r="2" spans="1:17" ht="15" thickBot="1">
      <c r="A2" s="701" t="s">
        <v>36</v>
      </c>
      <c r="B2" s="702"/>
      <c r="C2" s="702"/>
      <c r="D2" s="702"/>
      <c r="E2" s="702"/>
      <c r="F2" s="702"/>
      <c r="G2" s="702"/>
      <c r="H2" s="702"/>
      <c r="I2" s="737"/>
      <c r="J2" s="702"/>
      <c r="K2" s="702"/>
      <c r="L2" s="702"/>
      <c r="M2" s="702"/>
      <c r="N2" s="702"/>
      <c r="O2" s="702"/>
      <c r="P2" s="702"/>
      <c r="Q2" s="703"/>
    </row>
    <row r="3" spans="1:17" ht="15" customHeight="1" thickBot="1">
      <c r="A3" s="755" t="s">
        <v>115</v>
      </c>
      <c r="B3" s="756"/>
      <c r="C3" s="756"/>
      <c r="D3" s="757"/>
      <c r="E3" s="758" t="s">
        <v>113</v>
      </c>
      <c r="F3" s="759"/>
      <c r="G3" s="759"/>
      <c r="H3" s="760"/>
      <c r="I3" s="30"/>
      <c r="J3" s="693" t="s">
        <v>108</v>
      </c>
      <c r="K3" s="741"/>
      <c r="L3" s="741"/>
      <c r="M3" s="694"/>
      <c r="N3" s="752" t="s">
        <v>88</v>
      </c>
      <c r="O3" s="753"/>
      <c r="P3" s="753"/>
      <c r="Q3" s="754"/>
    </row>
    <row r="4" spans="1:17" ht="13.5" thickBot="1">
      <c r="A4" s="31" t="s">
        <v>3</v>
      </c>
      <c r="B4" s="31" t="s">
        <v>65</v>
      </c>
      <c r="C4" s="31">
        <v>2</v>
      </c>
      <c r="D4" s="31" t="s">
        <v>11</v>
      </c>
      <c r="E4" s="123" t="s">
        <v>3</v>
      </c>
      <c r="F4" s="124" t="s">
        <v>65</v>
      </c>
      <c r="G4" s="125">
        <v>0</v>
      </c>
      <c r="H4" s="124" t="s">
        <v>11</v>
      </c>
      <c r="I4" s="35"/>
      <c r="J4" s="120" t="s">
        <v>3</v>
      </c>
      <c r="K4" s="121" t="s">
        <v>65</v>
      </c>
      <c r="L4" s="122">
        <v>2</v>
      </c>
      <c r="M4" s="121" t="s">
        <v>11</v>
      </c>
      <c r="N4" s="239" t="s">
        <v>3</v>
      </c>
      <c r="O4" s="240" t="s">
        <v>65</v>
      </c>
      <c r="P4" s="241">
        <v>0</v>
      </c>
      <c r="Q4" s="240" t="s">
        <v>11</v>
      </c>
    </row>
    <row r="5" spans="1:17" ht="12.75">
      <c r="A5" s="417" t="s">
        <v>386</v>
      </c>
      <c r="B5" s="418">
        <v>6</v>
      </c>
      <c r="C5" s="419">
        <v>-1</v>
      </c>
      <c r="D5" s="420">
        <f aca="true" t="shared" si="0" ref="D5:D15">B5+C5</f>
        <v>5</v>
      </c>
      <c r="E5" s="126" t="s">
        <v>177</v>
      </c>
      <c r="F5" s="412">
        <v>6</v>
      </c>
      <c r="G5" s="388">
        <v>-2</v>
      </c>
      <c r="H5" s="389">
        <f>F5+G5</f>
        <v>4</v>
      </c>
      <c r="I5" s="35"/>
      <c r="J5" s="126" t="s">
        <v>390</v>
      </c>
      <c r="K5" s="412">
        <v>6.5</v>
      </c>
      <c r="L5" s="388">
        <v>1</v>
      </c>
      <c r="M5" s="389">
        <f aca="true" t="shared" si="1" ref="M5:M15">K5+L5</f>
        <v>7.5</v>
      </c>
      <c r="N5" s="126" t="s">
        <v>345</v>
      </c>
      <c r="O5" s="387">
        <v>6.5</v>
      </c>
      <c r="P5" s="388">
        <v>-1</v>
      </c>
      <c r="Q5" s="389">
        <f aca="true" t="shared" si="2" ref="Q5:Q15">O5+P5</f>
        <v>5.5</v>
      </c>
    </row>
    <row r="6" spans="1:17" ht="12.75">
      <c r="A6" s="42" t="s">
        <v>213</v>
      </c>
      <c r="B6" s="364">
        <v>5.5</v>
      </c>
      <c r="C6" s="365">
        <v>0</v>
      </c>
      <c r="D6" s="366">
        <f t="shared" si="0"/>
        <v>5.5</v>
      </c>
      <c r="E6" s="42" t="s">
        <v>168</v>
      </c>
      <c r="F6" s="206">
        <v>6</v>
      </c>
      <c r="G6" s="390">
        <v>0</v>
      </c>
      <c r="H6" s="207">
        <f aca="true" t="shared" si="3" ref="H6:H29">F6+G6</f>
        <v>6</v>
      </c>
      <c r="I6" s="35"/>
      <c r="J6" s="42" t="s">
        <v>120</v>
      </c>
      <c r="K6" s="206">
        <v>6</v>
      </c>
      <c r="L6" s="390">
        <v>0</v>
      </c>
      <c r="M6" s="207">
        <f t="shared" si="1"/>
        <v>6</v>
      </c>
      <c r="N6" s="42" t="s">
        <v>376</v>
      </c>
      <c r="O6" s="206">
        <v>6</v>
      </c>
      <c r="P6" s="390">
        <v>0</v>
      </c>
      <c r="Q6" s="207">
        <f t="shared" si="2"/>
        <v>6</v>
      </c>
    </row>
    <row r="7" spans="1:17" ht="12.75">
      <c r="A7" s="42" t="s">
        <v>214</v>
      </c>
      <c r="B7" s="364">
        <v>6</v>
      </c>
      <c r="C7" s="365">
        <v>0</v>
      </c>
      <c r="D7" s="366">
        <f t="shared" si="0"/>
        <v>6</v>
      </c>
      <c r="E7" s="42" t="s">
        <v>185</v>
      </c>
      <c r="F7" s="206">
        <v>6</v>
      </c>
      <c r="G7" s="390">
        <v>0</v>
      </c>
      <c r="H7" s="207">
        <f t="shared" si="3"/>
        <v>6</v>
      </c>
      <c r="I7" s="35"/>
      <c r="J7" s="42" t="s">
        <v>138</v>
      </c>
      <c r="K7" s="206">
        <v>6</v>
      </c>
      <c r="L7" s="390">
        <v>0</v>
      </c>
      <c r="M7" s="207">
        <f t="shared" si="1"/>
        <v>6</v>
      </c>
      <c r="N7" s="42" t="s">
        <v>284</v>
      </c>
      <c r="O7" s="206">
        <v>6.5</v>
      </c>
      <c r="P7" s="390">
        <v>0</v>
      </c>
      <c r="Q7" s="207">
        <f t="shared" si="2"/>
        <v>6.5</v>
      </c>
    </row>
    <row r="8" spans="1:17" ht="12.75">
      <c r="A8" s="42" t="s">
        <v>230</v>
      </c>
      <c r="B8" s="364">
        <v>7</v>
      </c>
      <c r="C8" s="365">
        <v>3</v>
      </c>
      <c r="D8" s="366">
        <f t="shared" si="0"/>
        <v>10</v>
      </c>
      <c r="E8" s="42" t="s">
        <v>188</v>
      </c>
      <c r="F8" s="206">
        <v>5</v>
      </c>
      <c r="G8" s="390">
        <v>0</v>
      </c>
      <c r="H8" s="207">
        <f t="shared" si="3"/>
        <v>5</v>
      </c>
      <c r="I8" s="35"/>
      <c r="J8" s="42" t="s">
        <v>140</v>
      </c>
      <c r="K8" s="206">
        <v>5.5</v>
      </c>
      <c r="L8" s="390">
        <v>1</v>
      </c>
      <c r="M8" s="207">
        <f t="shared" si="1"/>
        <v>6.5</v>
      </c>
      <c r="N8" s="42" t="s">
        <v>420</v>
      </c>
      <c r="O8" s="206">
        <v>4.5</v>
      </c>
      <c r="P8" s="390">
        <v>-0.5</v>
      </c>
      <c r="Q8" s="207">
        <f t="shared" si="2"/>
        <v>4</v>
      </c>
    </row>
    <row r="9" spans="1:17" ht="12.75">
      <c r="A9" s="42" t="s">
        <v>218</v>
      </c>
      <c r="B9" s="364">
        <v>6</v>
      </c>
      <c r="C9" s="365">
        <v>0</v>
      </c>
      <c r="D9" s="366">
        <f t="shared" si="0"/>
        <v>6</v>
      </c>
      <c r="E9" s="42" t="s">
        <v>170</v>
      </c>
      <c r="F9" s="206">
        <v>6.5</v>
      </c>
      <c r="G9" s="390">
        <v>0</v>
      </c>
      <c r="H9" s="207">
        <f t="shared" si="3"/>
        <v>6.5</v>
      </c>
      <c r="I9" s="35"/>
      <c r="J9" s="42" t="s">
        <v>125</v>
      </c>
      <c r="K9" s="206">
        <v>5.5</v>
      </c>
      <c r="L9" s="390">
        <v>-0.5</v>
      </c>
      <c r="M9" s="207">
        <f t="shared" si="1"/>
        <v>5</v>
      </c>
      <c r="N9" s="42" t="s">
        <v>286</v>
      </c>
      <c r="O9" s="206">
        <v>7</v>
      </c>
      <c r="P9" s="390">
        <v>3</v>
      </c>
      <c r="Q9" s="207">
        <f t="shared" si="2"/>
        <v>10</v>
      </c>
    </row>
    <row r="10" spans="1:17" ht="12.75">
      <c r="A10" s="42" t="s">
        <v>219</v>
      </c>
      <c r="B10" s="364">
        <v>7.5</v>
      </c>
      <c r="C10" s="365">
        <v>2.5</v>
      </c>
      <c r="D10" s="366">
        <f t="shared" si="0"/>
        <v>10</v>
      </c>
      <c r="E10" s="42" t="s">
        <v>181</v>
      </c>
      <c r="F10" s="206">
        <v>6</v>
      </c>
      <c r="G10" s="390">
        <v>0</v>
      </c>
      <c r="H10" s="207">
        <f t="shared" si="3"/>
        <v>6</v>
      </c>
      <c r="I10" s="35"/>
      <c r="J10" s="42" t="s">
        <v>123</v>
      </c>
      <c r="K10" s="206">
        <v>6</v>
      </c>
      <c r="L10" s="390">
        <v>0</v>
      </c>
      <c r="M10" s="207">
        <f t="shared" si="1"/>
        <v>6</v>
      </c>
      <c r="N10" s="42" t="s">
        <v>421</v>
      </c>
      <c r="O10" s="206">
        <v>6.5</v>
      </c>
      <c r="P10" s="390">
        <v>0</v>
      </c>
      <c r="Q10" s="207">
        <f t="shared" si="2"/>
        <v>6.5</v>
      </c>
    </row>
    <row r="11" spans="1:17" ht="12.75">
      <c r="A11" s="42" t="s">
        <v>227</v>
      </c>
      <c r="B11" s="364">
        <v>7</v>
      </c>
      <c r="C11" s="365">
        <v>3</v>
      </c>
      <c r="D11" s="366">
        <f t="shared" si="0"/>
        <v>10</v>
      </c>
      <c r="E11" s="42" t="s">
        <v>427</v>
      </c>
      <c r="F11" s="206">
        <v>5.5</v>
      </c>
      <c r="G11" s="390">
        <v>0</v>
      </c>
      <c r="H11" s="207">
        <f t="shared" si="3"/>
        <v>5.5</v>
      </c>
      <c r="I11" s="35"/>
      <c r="J11" s="42" t="s">
        <v>122</v>
      </c>
      <c r="K11" s="206">
        <v>5.5</v>
      </c>
      <c r="L11" s="390">
        <v>0</v>
      </c>
      <c r="M11" s="207">
        <f t="shared" si="1"/>
        <v>5.5</v>
      </c>
      <c r="N11" s="42" t="s">
        <v>297</v>
      </c>
      <c r="O11" s="206">
        <v>5</v>
      </c>
      <c r="P11" s="390">
        <v>0</v>
      </c>
      <c r="Q11" s="207">
        <f t="shared" si="2"/>
        <v>5</v>
      </c>
    </row>
    <row r="12" spans="1:17" ht="12.75">
      <c r="A12" s="42" t="s">
        <v>226</v>
      </c>
      <c r="B12" s="364">
        <v>5.5</v>
      </c>
      <c r="C12" s="365">
        <v>0</v>
      </c>
      <c r="D12" s="366">
        <f t="shared" si="0"/>
        <v>5.5</v>
      </c>
      <c r="E12" s="42" t="s">
        <v>184</v>
      </c>
      <c r="F12" s="206">
        <v>5.5</v>
      </c>
      <c r="G12" s="390">
        <v>-0.5</v>
      </c>
      <c r="H12" s="207">
        <f t="shared" si="3"/>
        <v>5</v>
      </c>
      <c r="I12" s="35"/>
      <c r="J12" s="391" t="s">
        <v>136</v>
      </c>
      <c r="K12" s="392">
        <v>6</v>
      </c>
      <c r="L12" s="393">
        <v>0</v>
      </c>
      <c r="M12" s="394">
        <f t="shared" si="1"/>
        <v>6</v>
      </c>
      <c r="N12" s="42" t="s">
        <v>287</v>
      </c>
      <c r="O12" s="206">
        <v>5.5</v>
      </c>
      <c r="P12" s="390">
        <v>-0.5</v>
      </c>
      <c r="Q12" s="207">
        <f t="shared" si="2"/>
        <v>5</v>
      </c>
    </row>
    <row r="13" spans="1:17" ht="12.75">
      <c r="A13" s="42" t="s">
        <v>387</v>
      </c>
      <c r="B13" s="364">
        <v>7</v>
      </c>
      <c r="C13" s="365">
        <v>3</v>
      </c>
      <c r="D13" s="366">
        <f t="shared" si="0"/>
        <v>10</v>
      </c>
      <c r="E13" s="42" t="s">
        <v>174</v>
      </c>
      <c r="F13" s="206">
        <v>5.5</v>
      </c>
      <c r="G13" s="390">
        <v>0</v>
      </c>
      <c r="H13" s="207">
        <f t="shared" si="3"/>
        <v>5.5</v>
      </c>
      <c r="I13" s="35"/>
      <c r="J13" s="42" t="s">
        <v>128</v>
      </c>
      <c r="K13" s="206">
        <v>6</v>
      </c>
      <c r="L13" s="390">
        <v>0</v>
      </c>
      <c r="M13" s="207">
        <f t="shared" si="1"/>
        <v>6</v>
      </c>
      <c r="N13" s="42" t="s">
        <v>292</v>
      </c>
      <c r="O13" s="206">
        <v>6.5</v>
      </c>
      <c r="P13" s="390">
        <v>1.5</v>
      </c>
      <c r="Q13" s="207">
        <f t="shared" si="2"/>
        <v>8</v>
      </c>
    </row>
    <row r="14" spans="1:17" ht="12.75">
      <c r="A14" s="42" t="s">
        <v>224</v>
      </c>
      <c r="B14" s="364">
        <v>5.5</v>
      </c>
      <c r="C14" s="365">
        <v>-1.5</v>
      </c>
      <c r="D14" s="366">
        <f t="shared" si="0"/>
        <v>4</v>
      </c>
      <c r="E14" s="42" t="s">
        <v>175</v>
      </c>
      <c r="F14" s="206">
        <v>7</v>
      </c>
      <c r="G14" s="390">
        <v>3</v>
      </c>
      <c r="H14" s="207">
        <f t="shared" si="3"/>
        <v>10</v>
      </c>
      <c r="I14" s="35"/>
      <c r="J14" s="42" t="s">
        <v>127</v>
      </c>
      <c r="K14" s="206">
        <v>6.5</v>
      </c>
      <c r="L14" s="390">
        <v>0</v>
      </c>
      <c r="M14" s="207">
        <f t="shared" si="1"/>
        <v>6.5</v>
      </c>
      <c r="N14" s="42" t="s">
        <v>290</v>
      </c>
      <c r="O14" s="206">
        <v>5.5</v>
      </c>
      <c r="P14" s="390">
        <v>0</v>
      </c>
      <c r="Q14" s="207">
        <f t="shared" si="2"/>
        <v>5.5</v>
      </c>
    </row>
    <row r="15" spans="1:17" ht="13.5" thickBot="1">
      <c r="A15" s="60" t="s">
        <v>385</v>
      </c>
      <c r="B15" s="367">
        <v>6</v>
      </c>
      <c r="C15" s="368">
        <v>0</v>
      </c>
      <c r="D15" s="414">
        <f t="shared" si="0"/>
        <v>6</v>
      </c>
      <c r="E15" s="60" t="s">
        <v>180</v>
      </c>
      <c r="F15" s="395">
        <v>5</v>
      </c>
      <c r="G15" s="396">
        <v>0</v>
      </c>
      <c r="H15" s="397">
        <f t="shared" si="3"/>
        <v>5</v>
      </c>
      <c r="I15" s="35"/>
      <c r="J15" s="60" t="s">
        <v>132</v>
      </c>
      <c r="K15" s="395">
        <v>7</v>
      </c>
      <c r="L15" s="396">
        <v>1.5</v>
      </c>
      <c r="M15" s="397">
        <f t="shared" si="1"/>
        <v>8.5</v>
      </c>
      <c r="N15" s="60" t="s">
        <v>294</v>
      </c>
      <c r="O15" s="395">
        <v>5.5</v>
      </c>
      <c r="P15" s="396">
        <v>-0.5</v>
      </c>
      <c r="Q15" s="397">
        <f t="shared" si="2"/>
        <v>5</v>
      </c>
    </row>
    <row r="16" spans="1:17" ht="13.5" thickBot="1">
      <c r="A16" s="370"/>
      <c r="B16" s="371"/>
      <c r="C16" s="372"/>
      <c r="D16" s="373"/>
      <c r="E16" s="370"/>
      <c r="F16" s="371"/>
      <c r="G16" s="372"/>
      <c r="H16" s="373"/>
      <c r="I16" s="50"/>
      <c r="J16" s="370"/>
      <c r="K16" s="371"/>
      <c r="L16" s="372"/>
      <c r="M16" s="373"/>
      <c r="N16" s="370"/>
      <c r="O16" s="371"/>
      <c r="P16" s="372"/>
      <c r="Q16" s="373"/>
    </row>
    <row r="17" spans="1:17" ht="12.75">
      <c r="A17" s="421" t="s">
        <v>212</v>
      </c>
      <c r="B17" s="422" t="s">
        <v>353</v>
      </c>
      <c r="C17" s="423" t="s">
        <v>353</v>
      </c>
      <c r="D17" s="424" t="s">
        <v>353</v>
      </c>
      <c r="E17" s="374" t="s">
        <v>166</v>
      </c>
      <c r="F17" s="398" t="s">
        <v>353</v>
      </c>
      <c r="G17" s="399" t="s">
        <v>353</v>
      </c>
      <c r="H17" s="400" t="s">
        <v>353</v>
      </c>
      <c r="I17" s="50"/>
      <c r="J17" s="374" t="s">
        <v>129</v>
      </c>
      <c r="K17" s="398">
        <v>6</v>
      </c>
      <c r="L17" s="399">
        <v>-1</v>
      </c>
      <c r="M17" s="400">
        <f aca="true" t="shared" si="4" ref="M17:M29">K17+L17</f>
        <v>5</v>
      </c>
      <c r="N17" s="374" t="s">
        <v>282</v>
      </c>
      <c r="O17" s="398">
        <v>6.5</v>
      </c>
      <c r="P17" s="399">
        <v>1</v>
      </c>
      <c r="Q17" s="400">
        <f aca="true" t="shared" si="5" ref="Q17:Q29">O17+P17</f>
        <v>7.5</v>
      </c>
    </row>
    <row r="18" spans="1:17" ht="12.75">
      <c r="A18" s="58" t="s">
        <v>220</v>
      </c>
      <c r="B18" s="378">
        <v>6</v>
      </c>
      <c r="C18" s="379">
        <v>0</v>
      </c>
      <c r="D18" s="373">
        <f aca="true" t="shared" si="6" ref="D18:D29">B18+C18</f>
        <v>6</v>
      </c>
      <c r="E18" s="58" t="s">
        <v>179</v>
      </c>
      <c r="F18" s="405" t="s">
        <v>353</v>
      </c>
      <c r="G18" s="406" t="s">
        <v>353</v>
      </c>
      <c r="H18" s="407" t="s">
        <v>353</v>
      </c>
      <c r="I18" s="50"/>
      <c r="J18" s="58" t="s">
        <v>130</v>
      </c>
      <c r="K18" s="405">
        <v>5.5</v>
      </c>
      <c r="L18" s="406">
        <v>-0.5</v>
      </c>
      <c r="M18" s="407">
        <f t="shared" si="4"/>
        <v>5</v>
      </c>
      <c r="N18" s="58" t="s">
        <v>302</v>
      </c>
      <c r="O18" s="405">
        <v>6</v>
      </c>
      <c r="P18" s="406">
        <v>0</v>
      </c>
      <c r="Q18" s="407">
        <f t="shared" si="5"/>
        <v>6</v>
      </c>
    </row>
    <row r="19" spans="1:17" ht="12.75">
      <c r="A19" s="58" t="s">
        <v>225</v>
      </c>
      <c r="B19" s="378">
        <v>5.5</v>
      </c>
      <c r="C19" s="379">
        <v>0</v>
      </c>
      <c r="D19" s="373">
        <f t="shared" si="6"/>
        <v>5.5</v>
      </c>
      <c r="E19" s="58" t="s">
        <v>178</v>
      </c>
      <c r="F19" s="405">
        <v>5</v>
      </c>
      <c r="G19" s="406">
        <v>0</v>
      </c>
      <c r="H19" s="407">
        <f t="shared" si="3"/>
        <v>5</v>
      </c>
      <c r="I19" s="50"/>
      <c r="J19" s="58" t="s">
        <v>413</v>
      </c>
      <c r="K19" s="405">
        <v>6</v>
      </c>
      <c r="L19" s="406">
        <v>0</v>
      </c>
      <c r="M19" s="407">
        <f t="shared" si="4"/>
        <v>6</v>
      </c>
      <c r="N19" s="58" t="s">
        <v>291</v>
      </c>
      <c r="O19" s="405" t="s">
        <v>353</v>
      </c>
      <c r="P19" s="406" t="s">
        <v>353</v>
      </c>
      <c r="Q19" s="407" t="s">
        <v>353</v>
      </c>
    </row>
    <row r="20" spans="1:17" ht="12.75">
      <c r="A20" s="58" t="s">
        <v>217</v>
      </c>
      <c r="B20" s="378">
        <v>5.5</v>
      </c>
      <c r="C20" s="379">
        <v>0</v>
      </c>
      <c r="D20" s="373">
        <f t="shared" si="6"/>
        <v>5.5</v>
      </c>
      <c r="E20" s="58" t="s">
        <v>176</v>
      </c>
      <c r="F20" s="405">
        <v>6</v>
      </c>
      <c r="G20" s="406">
        <v>-0.5</v>
      </c>
      <c r="H20" s="407">
        <f t="shared" si="3"/>
        <v>5.5</v>
      </c>
      <c r="I20" s="50"/>
      <c r="J20" s="58" t="s">
        <v>131</v>
      </c>
      <c r="K20" s="405" t="s">
        <v>354</v>
      </c>
      <c r="L20" s="406" t="s">
        <v>354</v>
      </c>
      <c r="M20" s="407" t="s">
        <v>354</v>
      </c>
      <c r="N20" s="58" t="s">
        <v>295</v>
      </c>
      <c r="O20" s="405" t="s">
        <v>353</v>
      </c>
      <c r="P20" s="406" t="s">
        <v>353</v>
      </c>
      <c r="Q20" s="407" t="s">
        <v>353</v>
      </c>
    </row>
    <row r="21" spans="1:17" ht="12.75">
      <c r="A21" s="58" t="s">
        <v>388</v>
      </c>
      <c r="B21" s="378">
        <v>5.5</v>
      </c>
      <c r="C21" s="379">
        <v>0</v>
      </c>
      <c r="D21" s="373">
        <f t="shared" si="6"/>
        <v>5.5</v>
      </c>
      <c r="E21" s="58" t="s">
        <v>183</v>
      </c>
      <c r="F21" s="405">
        <v>6.5</v>
      </c>
      <c r="G21" s="406">
        <v>0</v>
      </c>
      <c r="H21" s="407">
        <f t="shared" si="3"/>
        <v>6.5</v>
      </c>
      <c r="I21" s="50"/>
      <c r="J21" s="401" t="s">
        <v>124</v>
      </c>
      <c r="K21" s="402" t="s">
        <v>353</v>
      </c>
      <c r="L21" s="403" t="s">
        <v>353</v>
      </c>
      <c r="M21" s="404" t="s">
        <v>353</v>
      </c>
      <c r="N21" s="58" t="s">
        <v>375</v>
      </c>
      <c r="O21" s="405">
        <v>6</v>
      </c>
      <c r="P21" s="406">
        <v>0</v>
      </c>
      <c r="Q21" s="407">
        <f t="shared" si="5"/>
        <v>6</v>
      </c>
    </row>
    <row r="22" spans="1:17" ht="12.75">
      <c r="A22" s="58" t="s">
        <v>216</v>
      </c>
      <c r="B22" s="378">
        <v>6</v>
      </c>
      <c r="C22" s="379">
        <v>0</v>
      </c>
      <c r="D22" s="373">
        <f t="shared" si="6"/>
        <v>6</v>
      </c>
      <c r="E22" s="58" t="s">
        <v>428</v>
      </c>
      <c r="F22" s="405">
        <v>6</v>
      </c>
      <c r="G22" s="406">
        <v>-0.5</v>
      </c>
      <c r="H22" s="407">
        <f t="shared" si="3"/>
        <v>5.5</v>
      </c>
      <c r="I22" s="50"/>
      <c r="J22" s="58" t="s">
        <v>393</v>
      </c>
      <c r="K22" s="405">
        <v>5.5</v>
      </c>
      <c r="L22" s="406">
        <v>0</v>
      </c>
      <c r="M22" s="407">
        <f t="shared" si="4"/>
        <v>5.5</v>
      </c>
      <c r="N22" s="58" t="s">
        <v>377</v>
      </c>
      <c r="O22" s="405">
        <v>5</v>
      </c>
      <c r="P22" s="406">
        <v>0</v>
      </c>
      <c r="Q22" s="407">
        <f t="shared" si="5"/>
        <v>5</v>
      </c>
    </row>
    <row r="23" spans="1:17" ht="12.75">
      <c r="A23" s="58" t="s">
        <v>229</v>
      </c>
      <c r="B23" s="378" t="s">
        <v>353</v>
      </c>
      <c r="C23" s="379" t="s">
        <v>353</v>
      </c>
      <c r="D23" s="373" t="s">
        <v>353</v>
      </c>
      <c r="E23" s="58" t="s">
        <v>182</v>
      </c>
      <c r="F23" s="405">
        <v>5.5</v>
      </c>
      <c r="G23" s="406">
        <v>0</v>
      </c>
      <c r="H23" s="407">
        <f t="shared" si="3"/>
        <v>5.5</v>
      </c>
      <c r="I23" s="50"/>
      <c r="J23" s="58" t="s">
        <v>133</v>
      </c>
      <c r="K23" s="405">
        <v>6.5</v>
      </c>
      <c r="L23" s="406">
        <v>0</v>
      </c>
      <c r="M23" s="407">
        <f t="shared" si="4"/>
        <v>6.5</v>
      </c>
      <c r="N23" s="58" t="s">
        <v>289</v>
      </c>
      <c r="O23" s="405">
        <v>6.5</v>
      </c>
      <c r="P23" s="406">
        <v>0</v>
      </c>
      <c r="Q23" s="407">
        <f t="shared" si="5"/>
        <v>6.5</v>
      </c>
    </row>
    <row r="24" spans="1:17" ht="12.75">
      <c r="A24" s="58" t="s">
        <v>389</v>
      </c>
      <c r="B24" s="378">
        <v>6</v>
      </c>
      <c r="C24" s="379">
        <v>-0.5</v>
      </c>
      <c r="D24" s="373">
        <f t="shared" si="6"/>
        <v>5.5</v>
      </c>
      <c r="E24" s="58" t="s">
        <v>367</v>
      </c>
      <c r="F24" s="405">
        <v>6.5</v>
      </c>
      <c r="G24" s="406">
        <v>0</v>
      </c>
      <c r="H24" s="407">
        <f t="shared" si="3"/>
        <v>6.5</v>
      </c>
      <c r="I24" s="50"/>
      <c r="J24" s="58" t="s">
        <v>394</v>
      </c>
      <c r="K24" s="405">
        <v>5.5</v>
      </c>
      <c r="L24" s="406">
        <v>0</v>
      </c>
      <c r="M24" s="407">
        <f t="shared" si="4"/>
        <v>5.5</v>
      </c>
      <c r="N24" s="58" t="s">
        <v>422</v>
      </c>
      <c r="O24" s="405">
        <v>6</v>
      </c>
      <c r="P24" s="406">
        <v>0</v>
      </c>
      <c r="Q24" s="407">
        <f t="shared" si="5"/>
        <v>6</v>
      </c>
    </row>
    <row r="25" spans="1:17" ht="12.75">
      <c r="A25" s="58" t="s">
        <v>233</v>
      </c>
      <c r="B25" s="378">
        <v>7</v>
      </c>
      <c r="C25" s="379">
        <v>3</v>
      </c>
      <c r="D25" s="373">
        <f t="shared" si="6"/>
        <v>10</v>
      </c>
      <c r="E25" s="58" t="s">
        <v>369</v>
      </c>
      <c r="F25" s="405">
        <v>5</v>
      </c>
      <c r="G25" s="406">
        <v>0</v>
      </c>
      <c r="H25" s="407">
        <f t="shared" si="3"/>
        <v>5</v>
      </c>
      <c r="I25" s="50"/>
      <c r="J25" s="58" t="s">
        <v>414</v>
      </c>
      <c r="K25" s="405">
        <v>5.5</v>
      </c>
      <c r="L25" s="406">
        <v>0</v>
      </c>
      <c r="M25" s="407">
        <f t="shared" si="4"/>
        <v>5.5</v>
      </c>
      <c r="N25" s="58" t="s">
        <v>285</v>
      </c>
      <c r="O25" s="405">
        <v>6.5</v>
      </c>
      <c r="P25" s="406">
        <v>3</v>
      </c>
      <c r="Q25" s="407">
        <f t="shared" si="5"/>
        <v>9.5</v>
      </c>
    </row>
    <row r="26" spans="1:17" ht="12.75">
      <c r="A26" s="58" t="s">
        <v>215</v>
      </c>
      <c r="B26" s="378" t="s">
        <v>353</v>
      </c>
      <c r="C26" s="379" t="s">
        <v>353</v>
      </c>
      <c r="D26" s="373" t="s">
        <v>353</v>
      </c>
      <c r="E26" s="58" t="s">
        <v>370</v>
      </c>
      <c r="F26" s="405">
        <v>6</v>
      </c>
      <c r="G26" s="406">
        <v>0</v>
      </c>
      <c r="H26" s="407">
        <f t="shared" si="3"/>
        <v>6</v>
      </c>
      <c r="I26" s="50"/>
      <c r="J26" s="58" t="s">
        <v>121</v>
      </c>
      <c r="K26" s="405">
        <v>6.5</v>
      </c>
      <c r="L26" s="406">
        <v>1</v>
      </c>
      <c r="M26" s="407">
        <f t="shared" si="4"/>
        <v>7.5</v>
      </c>
      <c r="N26" s="58" t="s">
        <v>283</v>
      </c>
      <c r="O26" s="405">
        <v>6.5</v>
      </c>
      <c r="P26" s="406">
        <v>-0.5</v>
      </c>
      <c r="Q26" s="407">
        <f t="shared" si="5"/>
        <v>6</v>
      </c>
    </row>
    <row r="27" spans="1:17" ht="12.75">
      <c r="A27" s="58" t="s">
        <v>231</v>
      </c>
      <c r="B27" s="378">
        <v>5</v>
      </c>
      <c r="C27" s="379">
        <v>0</v>
      </c>
      <c r="D27" s="373">
        <f t="shared" si="6"/>
        <v>5</v>
      </c>
      <c r="E27" s="58" t="s">
        <v>169</v>
      </c>
      <c r="F27" s="405" t="s">
        <v>353</v>
      </c>
      <c r="G27" s="406" t="s">
        <v>353</v>
      </c>
      <c r="H27" s="407" t="s">
        <v>353</v>
      </c>
      <c r="I27" s="50"/>
      <c r="J27" s="58" t="s">
        <v>303</v>
      </c>
      <c r="K27" s="405" t="s">
        <v>353</v>
      </c>
      <c r="L27" s="406" t="s">
        <v>353</v>
      </c>
      <c r="M27" s="407" t="s">
        <v>353</v>
      </c>
      <c r="N27" s="58" t="s">
        <v>303</v>
      </c>
      <c r="O27" s="405" t="s">
        <v>353</v>
      </c>
      <c r="P27" s="406" t="s">
        <v>353</v>
      </c>
      <c r="Q27" s="407" t="s">
        <v>353</v>
      </c>
    </row>
    <row r="28" spans="1:17" ht="12.75" customHeight="1" thickBot="1">
      <c r="A28" s="370" t="s">
        <v>232</v>
      </c>
      <c r="B28" s="380">
        <v>5.5</v>
      </c>
      <c r="C28" s="381">
        <v>0</v>
      </c>
      <c r="D28" s="373">
        <f t="shared" si="6"/>
        <v>5.5</v>
      </c>
      <c r="E28" s="370" t="s">
        <v>365</v>
      </c>
      <c r="F28" s="408">
        <v>5.5</v>
      </c>
      <c r="G28" s="409">
        <v>0</v>
      </c>
      <c r="H28" s="407">
        <f t="shared" si="3"/>
        <v>5.5</v>
      </c>
      <c r="I28" s="50"/>
      <c r="J28" s="370" t="s">
        <v>303</v>
      </c>
      <c r="K28" s="408" t="s">
        <v>353</v>
      </c>
      <c r="L28" s="409" t="s">
        <v>353</v>
      </c>
      <c r="M28" s="407" t="s">
        <v>353</v>
      </c>
      <c r="N28" s="370" t="s">
        <v>303</v>
      </c>
      <c r="O28" s="408" t="s">
        <v>353</v>
      </c>
      <c r="P28" s="409" t="s">
        <v>353</v>
      </c>
      <c r="Q28" s="407" t="s">
        <v>353</v>
      </c>
    </row>
    <row r="29" spans="1:17" ht="12.75" customHeight="1" thickBot="1">
      <c r="A29" s="60" t="s">
        <v>235</v>
      </c>
      <c r="B29" s="367">
        <v>-2</v>
      </c>
      <c r="C29" s="382">
        <v>0</v>
      </c>
      <c r="D29" s="383">
        <f t="shared" si="6"/>
        <v>-2</v>
      </c>
      <c r="E29" s="60" t="s">
        <v>189</v>
      </c>
      <c r="F29" s="395">
        <v>1</v>
      </c>
      <c r="G29" s="410">
        <v>0</v>
      </c>
      <c r="H29" s="411">
        <f t="shared" si="3"/>
        <v>1</v>
      </c>
      <c r="I29" s="35"/>
      <c r="J29" s="60" t="s">
        <v>141</v>
      </c>
      <c r="K29" s="395">
        <v>0.5</v>
      </c>
      <c r="L29" s="410">
        <v>0</v>
      </c>
      <c r="M29" s="411">
        <f t="shared" si="4"/>
        <v>0.5</v>
      </c>
      <c r="N29" s="60" t="s">
        <v>304</v>
      </c>
      <c r="O29" s="395">
        <v>0</v>
      </c>
      <c r="P29" s="410">
        <v>0</v>
      </c>
      <c r="Q29" s="411">
        <f t="shared" si="5"/>
        <v>0</v>
      </c>
    </row>
    <row r="30" spans="1:17" ht="12.75" customHeight="1" thickBot="1">
      <c r="A30" s="384" t="s">
        <v>84</v>
      </c>
      <c r="B30" s="385">
        <f>18.5/3</f>
        <v>6.166666666666667</v>
      </c>
      <c r="C30" s="386">
        <v>0</v>
      </c>
      <c r="D30" s="383">
        <f>C30</f>
        <v>0</v>
      </c>
      <c r="E30" s="384" t="s">
        <v>84</v>
      </c>
      <c r="F30" s="385">
        <f>17/3</f>
        <v>5.666666666666667</v>
      </c>
      <c r="G30" s="386">
        <v>0</v>
      </c>
      <c r="H30" s="383">
        <f>G30</f>
        <v>0</v>
      </c>
      <c r="I30" s="35"/>
      <c r="J30" s="384" t="s">
        <v>84</v>
      </c>
      <c r="K30" s="385">
        <f>17.5/3</f>
        <v>5.833333333333333</v>
      </c>
      <c r="L30" s="386">
        <v>0</v>
      </c>
      <c r="M30" s="383">
        <f>L30</f>
        <v>0</v>
      </c>
      <c r="N30" s="384" t="s">
        <v>84</v>
      </c>
      <c r="O30" s="385">
        <f>17/3</f>
        <v>5.666666666666667</v>
      </c>
      <c r="P30" s="386">
        <v>0</v>
      </c>
      <c r="Q30" s="383">
        <f>P30</f>
        <v>0</v>
      </c>
    </row>
    <row r="31" spans="1:17" ht="12.75">
      <c r="A31" s="63"/>
      <c r="B31" s="64"/>
      <c r="C31" s="64"/>
      <c r="D31" s="65"/>
      <c r="E31" s="63"/>
      <c r="F31" s="64"/>
      <c r="G31" s="64"/>
      <c r="H31" s="131"/>
      <c r="I31" s="66"/>
      <c r="J31" s="63"/>
      <c r="K31" s="64"/>
      <c r="L31" s="64"/>
      <c r="M31" s="65"/>
      <c r="N31" s="63"/>
      <c r="O31" s="64"/>
      <c r="P31" s="64"/>
      <c r="Q31" s="65"/>
    </row>
    <row r="32" spans="1:17" ht="13.5" customHeight="1">
      <c r="A32" s="67"/>
      <c r="B32" s="68">
        <f>B5+B6+B7+B8+B9+B10+B11+B12+B13+B14+B15+B29</f>
        <v>67</v>
      </c>
      <c r="C32" s="68">
        <f>C4+C5+C6+C7+C8+C9+C10+C11+C12+C13+C14+C15+C29+C30</f>
        <v>11</v>
      </c>
      <c r="D32" s="69">
        <f>B32+C32</f>
        <v>78</v>
      </c>
      <c r="E32" s="67"/>
      <c r="F32" s="134">
        <f>F5+F6+F7+F8+F9+F10+F11+F12+F13+F14+F15+F29</f>
        <v>65</v>
      </c>
      <c r="G32" s="134">
        <f>G4+G5+G6+G7+G8+G9+G10+G11+G12+G13+G14+G15+G29+G30</f>
        <v>0.5</v>
      </c>
      <c r="H32" s="135">
        <f>F32+G32</f>
        <v>65.5</v>
      </c>
      <c r="I32" s="72"/>
      <c r="J32" s="67"/>
      <c r="K32" s="132">
        <f>K5+K6+K7+K8+K9+K10+K11+K12+K13+K14+K15+K29</f>
        <v>67</v>
      </c>
      <c r="L32" s="132">
        <f>L4+L5+L6+L7+L8+L9+L10+L11+L12+L13+L14+L15+L29+L30</f>
        <v>5</v>
      </c>
      <c r="M32" s="133">
        <f>K32+L32</f>
        <v>72</v>
      </c>
      <c r="N32" s="67"/>
      <c r="O32" s="246">
        <f>O5+O6+O7+O8+O9+O10+O11+O12+O13+O14+O15+O29</f>
        <v>65</v>
      </c>
      <c r="P32" s="246">
        <f>P4+P5+P6+P7+P8+P9+P10+P11+P12+P13+P14+P15+P29+P30</f>
        <v>2</v>
      </c>
      <c r="Q32" s="245">
        <f>O32+P32</f>
        <v>67</v>
      </c>
    </row>
    <row r="33" spans="1:17" ht="12.75" customHeight="1" thickBot="1">
      <c r="A33" s="73"/>
      <c r="B33" s="74"/>
      <c r="C33" s="74"/>
      <c r="D33" s="75"/>
      <c r="E33" s="73"/>
      <c r="F33" s="74"/>
      <c r="G33" s="74"/>
      <c r="H33" s="75"/>
      <c r="I33" s="76"/>
      <c r="J33" s="73"/>
      <c r="K33" s="74"/>
      <c r="L33" s="74"/>
      <c r="M33" s="75"/>
      <c r="N33" s="73"/>
      <c r="O33" s="74"/>
      <c r="P33" s="74"/>
      <c r="Q33" s="75"/>
    </row>
    <row r="34" spans="1:17" ht="18.75" thickBot="1">
      <c r="A34" s="77"/>
      <c r="B34" s="78"/>
      <c r="C34" s="78"/>
      <c r="D34" s="79">
        <v>3</v>
      </c>
      <c r="E34" s="139"/>
      <c r="F34" s="140"/>
      <c r="G34" s="140"/>
      <c r="H34" s="141">
        <v>0</v>
      </c>
      <c r="I34" s="83"/>
      <c r="J34" s="136"/>
      <c r="K34" s="137"/>
      <c r="L34" s="137"/>
      <c r="M34" s="138">
        <v>2</v>
      </c>
      <c r="N34" s="242"/>
      <c r="O34" s="243"/>
      <c r="P34" s="243"/>
      <c r="Q34" s="244">
        <v>1</v>
      </c>
    </row>
    <row r="35" spans="1:17" ht="6" customHeight="1" thickBo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ht="15" thickBot="1">
      <c r="A36" s="701" t="s">
        <v>37</v>
      </c>
      <c r="B36" s="702"/>
      <c r="C36" s="702"/>
      <c r="D36" s="702"/>
      <c r="E36" s="702"/>
      <c r="F36" s="702"/>
      <c r="G36" s="702"/>
      <c r="H36" s="702"/>
      <c r="I36" s="737"/>
      <c r="J36" s="702"/>
      <c r="K36" s="702"/>
      <c r="L36" s="702"/>
      <c r="M36" s="702"/>
      <c r="N36" s="702"/>
      <c r="O36" s="702"/>
      <c r="P36" s="702"/>
      <c r="Q36" s="703"/>
    </row>
    <row r="37" spans="1:26" ht="15" customHeight="1" thickBot="1">
      <c r="A37" s="749" t="s">
        <v>109</v>
      </c>
      <c r="B37" s="750"/>
      <c r="C37" s="750"/>
      <c r="D37" s="751"/>
      <c r="E37" s="742" t="s">
        <v>281</v>
      </c>
      <c r="F37" s="743"/>
      <c r="G37" s="743"/>
      <c r="H37" s="744"/>
      <c r="I37" s="85"/>
      <c r="J37" s="722" t="s">
        <v>111</v>
      </c>
      <c r="K37" s="748"/>
      <c r="L37" s="748"/>
      <c r="M37" s="723"/>
      <c r="N37" s="745" t="s">
        <v>359</v>
      </c>
      <c r="O37" s="746"/>
      <c r="P37" s="746"/>
      <c r="Q37" s="747"/>
      <c r="W37" s="257"/>
      <c r="X37" s="257"/>
      <c r="Y37" s="257"/>
      <c r="Z37" s="257"/>
    </row>
    <row r="38" spans="1:26" ht="13.5" thickBot="1">
      <c r="A38" s="92" t="s">
        <v>3</v>
      </c>
      <c r="B38" s="93" t="s">
        <v>65</v>
      </c>
      <c r="C38" s="94">
        <v>1.5</v>
      </c>
      <c r="D38" s="93" t="s">
        <v>11</v>
      </c>
      <c r="E38" s="32" t="s">
        <v>3</v>
      </c>
      <c r="F38" s="33" t="s">
        <v>65</v>
      </c>
      <c r="G38" s="34">
        <v>0</v>
      </c>
      <c r="H38" s="33" t="s">
        <v>11</v>
      </c>
      <c r="I38" s="85"/>
      <c r="J38" s="247" t="s">
        <v>3</v>
      </c>
      <c r="K38" s="247" t="s">
        <v>65</v>
      </c>
      <c r="L38" s="247">
        <v>1.5</v>
      </c>
      <c r="M38" s="247" t="s">
        <v>11</v>
      </c>
      <c r="N38" s="87" t="s">
        <v>3</v>
      </c>
      <c r="O38" s="87" t="s">
        <v>65</v>
      </c>
      <c r="P38" s="87">
        <v>0</v>
      </c>
      <c r="Q38" s="87" t="s">
        <v>11</v>
      </c>
      <c r="W38" s="258"/>
      <c r="X38" s="258"/>
      <c r="Y38" s="258"/>
      <c r="Z38" s="258"/>
    </row>
    <row r="39" spans="1:26" ht="12.75">
      <c r="A39" s="126" t="s">
        <v>142</v>
      </c>
      <c r="B39" s="412">
        <v>6.5</v>
      </c>
      <c r="C39" s="388">
        <v>-1</v>
      </c>
      <c r="D39" s="363">
        <f aca="true" t="shared" si="7" ref="D39:D49">B39+C39</f>
        <v>5.5</v>
      </c>
      <c r="E39" s="126" t="s">
        <v>257</v>
      </c>
      <c r="F39" s="361">
        <v>6</v>
      </c>
      <c r="G39" s="362">
        <v>-1</v>
      </c>
      <c r="H39" s="363">
        <f aca="true" t="shared" si="8" ref="H39:H49">F39+G39</f>
        <v>5</v>
      </c>
      <c r="I39" s="85"/>
      <c r="J39" s="126" t="s">
        <v>326</v>
      </c>
      <c r="K39" s="387">
        <v>6.5</v>
      </c>
      <c r="L39" s="388">
        <v>1</v>
      </c>
      <c r="M39" s="389">
        <f>K39+L39</f>
        <v>7.5</v>
      </c>
      <c r="N39" s="126" t="s">
        <v>200</v>
      </c>
      <c r="O39" s="387">
        <v>6</v>
      </c>
      <c r="P39" s="388">
        <v>1</v>
      </c>
      <c r="Q39" s="389">
        <f aca="true" t="shared" si="9" ref="Q39:Q49">O39+P39</f>
        <v>7</v>
      </c>
      <c r="W39" s="259"/>
      <c r="X39" s="259"/>
      <c r="Y39" s="259"/>
      <c r="Z39" s="259"/>
    </row>
    <row r="40" spans="1:26" ht="12.75">
      <c r="A40" s="391" t="s">
        <v>162</v>
      </c>
      <c r="B40" s="392">
        <v>6</v>
      </c>
      <c r="C40" s="393">
        <v>-0.5</v>
      </c>
      <c r="D40" s="413">
        <f t="shared" si="7"/>
        <v>5.5</v>
      </c>
      <c r="E40" s="42" t="s">
        <v>275</v>
      </c>
      <c r="F40" s="364">
        <v>6</v>
      </c>
      <c r="G40" s="365">
        <v>0</v>
      </c>
      <c r="H40" s="366">
        <f t="shared" si="8"/>
        <v>6</v>
      </c>
      <c r="I40" s="85"/>
      <c r="J40" s="42" t="s">
        <v>307</v>
      </c>
      <c r="K40" s="206">
        <v>5.5</v>
      </c>
      <c r="L40" s="390">
        <v>0</v>
      </c>
      <c r="M40" s="207">
        <f aca="true" t="shared" si="10" ref="M40:M63">K40+L40</f>
        <v>5.5</v>
      </c>
      <c r="N40" s="42" t="s">
        <v>191</v>
      </c>
      <c r="O40" s="206">
        <v>6.5</v>
      </c>
      <c r="P40" s="390">
        <v>0</v>
      </c>
      <c r="Q40" s="207">
        <f t="shared" si="9"/>
        <v>6.5</v>
      </c>
      <c r="W40" s="259"/>
      <c r="X40" s="259"/>
      <c r="Y40" s="259"/>
      <c r="Z40" s="259"/>
    </row>
    <row r="41" spans="1:26" ht="12.75">
      <c r="A41" s="42" t="s">
        <v>144</v>
      </c>
      <c r="B41" s="206">
        <v>6</v>
      </c>
      <c r="C41" s="390">
        <v>-0.5</v>
      </c>
      <c r="D41" s="366">
        <f t="shared" si="7"/>
        <v>5.5</v>
      </c>
      <c r="E41" s="42" t="s">
        <v>395</v>
      </c>
      <c r="F41" s="364">
        <v>6</v>
      </c>
      <c r="G41" s="365">
        <v>0</v>
      </c>
      <c r="H41" s="366">
        <f t="shared" si="8"/>
        <v>6</v>
      </c>
      <c r="I41" s="85"/>
      <c r="J41" s="42" t="s">
        <v>322</v>
      </c>
      <c r="K41" s="206">
        <v>6.5</v>
      </c>
      <c r="L41" s="390">
        <v>0</v>
      </c>
      <c r="M41" s="207">
        <f t="shared" si="10"/>
        <v>6.5</v>
      </c>
      <c r="N41" s="42" t="s">
        <v>355</v>
      </c>
      <c r="O41" s="206">
        <v>6</v>
      </c>
      <c r="P41" s="390">
        <v>-0.5</v>
      </c>
      <c r="Q41" s="207">
        <f t="shared" si="9"/>
        <v>5.5</v>
      </c>
      <c r="W41" s="259"/>
      <c r="X41" s="259"/>
      <c r="Y41" s="259"/>
      <c r="Z41" s="259"/>
    </row>
    <row r="42" spans="1:26" ht="12.75">
      <c r="A42" s="391" t="s">
        <v>164</v>
      </c>
      <c r="B42" s="392">
        <v>5</v>
      </c>
      <c r="C42" s="393">
        <v>0</v>
      </c>
      <c r="D42" s="413">
        <f t="shared" si="7"/>
        <v>5</v>
      </c>
      <c r="E42" s="42" t="s">
        <v>276</v>
      </c>
      <c r="F42" s="364">
        <v>6</v>
      </c>
      <c r="G42" s="365">
        <v>0</v>
      </c>
      <c r="H42" s="366">
        <f t="shared" si="8"/>
        <v>6</v>
      </c>
      <c r="I42" s="85"/>
      <c r="J42" s="42" t="s">
        <v>305</v>
      </c>
      <c r="K42" s="206">
        <v>5.5</v>
      </c>
      <c r="L42" s="390">
        <v>-0.5</v>
      </c>
      <c r="M42" s="207">
        <f t="shared" si="10"/>
        <v>5</v>
      </c>
      <c r="N42" s="42" t="s">
        <v>364</v>
      </c>
      <c r="O42" s="206">
        <v>5.5</v>
      </c>
      <c r="P42" s="390">
        <v>0</v>
      </c>
      <c r="Q42" s="207">
        <f t="shared" si="9"/>
        <v>5.5</v>
      </c>
      <c r="W42" s="259"/>
      <c r="X42" s="259"/>
      <c r="Y42" s="259"/>
      <c r="Z42" s="259"/>
    </row>
    <row r="43" spans="1:26" ht="12.75">
      <c r="A43" s="42" t="s">
        <v>148</v>
      </c>
      <c r="B43" s="206">
        <v>5.5</v>
      </c>
      <c r="C43" s="390">
        <v>-0.5</v>
      </c>
      <c r="D43" s="366">
        <f t="shared" si="7"/>
        <v>5</v>
      </c>
      <c r="E43" s="42" t="s">
        <v>260</v>
      </c>
      <c r="F43" s="364">
        <v>6.5</v>
      </c>
      <c r="G43" s="365">
        <v>-0.5</v>
      </c>
      <c r="H43" s="366">
        <f t="shared" si="8"/>
        <v>6</v>
      </c>
      <c r="I43" s="85"/>
      <c r="J43" s="42" t="s">
        <v>416</v>
      </c>
      <c r="K43" s="206">
        <v>6</v>
      </c>
      <c r="L43" s="390">
        <v>0</v>
      </c>
      <c r="M43" s="207">
        <f t="shared" si="10"/>
        <v>6</v>
      </c>
      <c r="N43" s="42" t="s">
        <v>361</v>
      </c>
      <c r="O43" s="206">
        <v>6.5</v>
      </c>
      <c r="P43" s="390">
        <v>0</v>
      </c>
      <c r="Q43" s="207">
        <f t="shared" si="9"/>
        <v>6.5</v>
      </c>
      <c r="W43" s="259"/>
      <c r="X43" s="259"/>
      <c r="Y43" s="259"/>
      <c r="Z43" s="259"/>
    </row>
    <row r="44" spans="1:26" ht="12.75">
      <c r="A44" s="391" t="s">
        <v>160</v>
      </c>
      <c r="B44" s="392">
        <v>6.5</v>
      </c>
      <c r="C44" s="393">
        <v>0</v>
      </c>
      <c r="D44" s="413">
        <f t="shared" si="7"/>
        <v>6.5</v>
      </c>
      <c r="E44" s="42" t="s">
        <v>271</v>
      </c>
      <c r="F44" s="364">
        <v>6.5</v>
      </c>
      <c r="G44" s="365">
        <v>-0.5</v>
      </c>
      <c r="H44" s="366">
        <f t="shared" si="8"/>
        <v>6</v>
      </c>
      <c r="I44" s="85"/>
      <c r="J44" s="42" t="s">
        <v>309</v>
      </c>
      <c r="K44" s="206">
        <v>6.5</v>
      </c>
      <c r="L44" s="390">
        <v>-0.5</v>
      </c>
      <c r="M44" s="207">
        <f t="shared" si="10"/>
        <v>6</v>
      </c>
      <c r="N44" s="391" t="s">
        <v>192</v>
      </c>
      <c r="O44" s="392">
        <v>5.5</v>
      </c>
      <c r="P44" s="393">
        <v>0</v>
      </c>
      <c r="Q44" s="394">
        <f t="shared" si="9"/>
        <v>5.5</v>
      </c>
      <c r="W44" s="259"/>
      <c r="X44" s="259"/>
      <c r="Y44" s="259"/>
      <c r="Z44" s="259"/>
    </row>
    <row r="45" spans="1:26" ht="12.75">
      <c r="A45" s="391" t="s">
        <v>380</v>
      </c>
      <c r="B45" s="392">
        <v>5.5</v>
      </c>
      <c r="C45" s="393">
        <v>0</v>
      </c>
      <c r="D45" s="413">
        <f t="shared" si="7"/>
        <v>5.5</v>
      </c>
      <c r="E45" s="42" t="s">
        <v>262</v>
      </c>
      <c r="F45" s="364">
        <v>6</v>
      </c>
      <c r="G45" s="365">
        <v>0</v>
      </c>
      <c r="H45" s="366">
        <f t="shared" si="8"/>
        <v>6</v>
      </c>
      <c r="I45" s="85"/>
      <c r="J45" s="42" t="s">
        <v>311</v>
      </c>
      <c r="K45" s="206">
        <v>7</v>
      </c>
      <c r="L45" s="390">
        <v>1.5</v>
      </c>
      <c r="M45" s="207">
        <f t="shared" si="10"/>
        <v>8.5</v>
      </c>
      <c r="N45" s="42" t="s">
        <v>196</v>
      </c>
      <c r="O45" s="206">
        <v>7</v>
      </c>
      <c r="P45" s="390">
        <v>3</v>
      </c>
      <c r="Q45" s="207">
        <f t="shared" si="9"/>
        <v>10</v>
      </c>
      <c r="W45" s="259"/>
      <c r="X45" s="259"/>
      <c r="Y45" s="259"/>
      <c r="Z45" s="259"/>
    </row>
    <row r="46" spans="1:26" ht="12.75">
      <c r="A46" s="42" t="s">
        <v>147</v>
      </c>
      <c r="B46" s="206">
        <v>7</v>
      </c>
      <c r="C46" s="390">
        <v>1</v>
      </c>
      <c r="D46" s="366">
        <f t="shared" si="7"/>
        <v>8</v>
      </c>
      <c r="E46" s="42" t="s">
        <v>264</v>
      </c>
      <c r="F46" s="364">
        <v>6</v>
      </c>
      <c r="G46" s="365">
        <v>0</v>
      </c>
      <c r="H46" s="366">
        <f t="shared" si="8"/>
        <v>6</v>
      </c>
      <c r="I46" s="85"/>
      <c r="J46" s="42" t="s">
        <v>310</v>
      </c>
      <c r="K46" s="206">
        <v>5</v>
      </c>
      <c r="L46" s="390">
        <v>0</v>
      </c>
      <c r="M46" s="207">
        <f t="shared" si="10"/>
        <v>5</v>
      </c>
      <c r="N46" s="42" t="s">
        <v>363</v>
      </c>
      <c r="O46" s="206">
        <v>7.5</v>
      </c>
      <c r="P46" s="390">
        <v>5.5</v>
      </c>
      <c r="Q46" s="207">
        <f t="shared" si="9"/>
        <v>13</v>
      </c>
      <c r="W46" s="259"/>
      <c r="X46" s="259"/>
      <c r="Y46" s="259"/>
      <c r="Z46" s="259"/>
    </row>
    <row r="47" spans="1:26" ht="12.75">
      <c r="A47" s="42" t="s">
        <v>154</v>
      </c>
      <c r="B47" s="206">
        <v>5.5</v>
      </c>
      <c r="C47" s="390">
        <v>0</v>
      </c>
      <c r="D47" s="366">
        <f t="shared" si="7"/>
        <v>5.5</v>
      </c>
      <c r="E47" s="42" t="s">
        <v>396</v>
      </c>
      <c r="F47" s="364">
        <v>6</v>
      </c>
      <c r="G47" s="365">
        <v>0</v>
      </c>
      <c r="H47" s="366">
        <f t="shared" si="8"/>
        <v>6</v>
      </c>
      <c r="I47" s="85"/>
      <c r="J47" s="42" t="s">
        <v>312</v>
      </c>
      <c r="K47" s="206">
        <v>6.5</v>
      </c>
      <c r="L47" s="390">
        <v>1</v>
      </c>
      <c r="M47" s="207">
        <f t="shared" si="10"/>
        <v>7.5</v>
      </c>
      <c r="N47" s="391" t="s">
        <v>202</v>
      </c>
      <c r="O47" s="392">
        <v>6</v>
      </c>
      <c r="P47" s="393">
        <v>0</v>
      </c>
      <c r="Q47" s="394">
        <f t="shared" si="9"/>
        <v>6</v>
      </c>
      <c r="W47" s="259"/>
      <c r="X47" s="259"/>
      <c r="Y47" s="259"/>
      <c r="Z47" s="259"/>
    </row>
    <row r="48" spans="1:26" ht="12.75">
      <c r="A48" s="42" t="s">
        <v>151</v>
      </c>
      <c r="B48" s="206">
        <v>6</v>
      </c>
      <c r="C48" s="390">
        <v>0</v>
      </c>
      <c r="D48" s="366">
        <f t="shared" si="7"/>
        <v>6</v>
      </c>
      <c r="E48" s="42" t="s">
        <v>266</v>
      </c>
      <c r="F48" s="364">
        <v>6.5</v>
      </c>
      <c r="G48" s="365">
        <v>0</v>
      </c>
      <c r="H48" s="366">
        <f t="shared" si="8"/>
        <v>6.5</v>
      </c>
      <c r="I48" s="85"/>
      <c r="J48" s="42" t="s">
        <v>417</v>
      </c>
      <c r="K48" s="206">
        <v>7</v>
      </c>
      <c r="L48" s="390">
        <v>1</v>
      </c>
      <c r="M48" s="207">
        <f t="shared" si="10"/>
        <v>8</v>
      </c>
      <c r="N48" s="391" t="s">
        <v>201</v>
      </c>
      <c r="O48" s="392">
        <v>5.5</v>
      </c>
      <c r="P48" s="393">
        <v>0</v>
      </c>
      <c r="Q48" s="394">
        <f>O48+P48</f>
        <v>5.5</v>
      </c>
      <c r="W48" s="259"/>
      <c r="X48" s="259"/>
      <c r="Y48" s="259"/>
      <c r="Z48" s="259"/>
    </row>
    <row r="49" spans="1:26" ht="12.75" customHeight="1" thickBot="1">
      <c r="A49" s="60" t="s">
        <v>152</v>
      </c>
      <c r="B49" s="395">
        <v>5.5</v>
      </c>
      <c r="C49" s="396">
        <v>-0.5</v>
      </c>
      <c r="D49" s="414">
        <f t="shared" si="7"/>
        <v>5</v>
      </c>
      <c r="E49" s="60" t="s">
        <v>267</v>
      </c>
      <c r="F49" s="367">
        <v>6</v>
      </c>
      <c r="G49" s="368">
        <v>0</v>
      </c>
      <c r="H49" s="369">
        <f t="shared" si="8"/>
        <v>6</v>
      </c>
      <c r="I49" s="85"/>
      <c r="J49" s="60" t="s">
        <v>313</v>
      </c>
      <c r="K49" s="395">
        <v>5.5</v>
      </c>
      <c r="L49" s="396">
        <v>0</v>
      </c>
      <c r="M49" s="397">
        <f t="shared" si="10"/>
        <v>5.5</v>
      </c>
      <c r="N49" s="60" t="s">
        <v>197</v>
      </c>
      <c r="O49" s="395">
        <v>6</v>
      </c>
      <c r="P49" s="396">
        <v>0</v>
      </c>
      <c r="Q49" s="397">
        <f t="shared" si="9"/>
        <v>6</v>
      </c>
      <c r="W49" s="259"/>
      <c r="X49" s="259"/>
      <c r="Y49" s="259"/>
      <c r="Z49" s="259"/>
    </row>
    <row r="50" spans="1:26" ht="13.5" thickBot="1">
      <c r="A50" s="370"/>
      <c r="B50" s="371"/>
      <c r="C50" s="372"/>
      <c r="D50" s="373"/>
      <c r="E50" s="370"/>
      <c r="F50" s="371"/>
      <c r="G50" s="372"/>
      <c r="H50" s="373"/>
      <c r="I50" s="85"/>
      <c r="J50" s="370"/>
      <c r="K50" s="371"/>
      <c r="L50" s="372"/>
      <c r="M50" s="373"/>
      <c r="N50" s="370"/>
      <c r="O50" s="371"/>
      <c r="P50" s="372"/>
      <c r="Q50" s="373"/>
      <c r="W50" s="259"/>
      <c r="X50" s="259"/>
      <c r="Y50" s="259"/>
      <c r="Z50" s="259"/>
    </row>
    <row r="51" spans="1:26" ht="12.75">
      <c r="A51" s="374" t="s">
        <v>153</v>
      </c>
      <c r="B51" s="398">
        <v>6</v>
      </c>
      <c r="C51" s="399">
        <v>-2</v>
      </c>
      <c r="D51" s="377">
        <f>B51+C51</f>
        <v>4</v>
      </c>
      <c r="E51" s="374" t="s">
        <v>405</v>
      </c>
      <c r="F51" s="375">
        <v>6</v>
      </c>
      <c r="G51" s="376">
        <v>-1</v>
      </c>
      <c r="H51" s="377">
        <f aca="true" t="shared" si="11" ref="H51:H63">F51+G51</f>
        <v>5</v>
      </c>
      <c r="I51" s="85"/>
      <c r="J51" s="374" t="s">
        <v>315</v>
      </c>
      <c r="K51" s="398" t="s">
        <v>353</v>
      </c>
      <c r="L51" s="399" t="s">
        <v>353</v>
      </c>
      <c r="M51" s="400" t="s">
        <v>353</v>
      </c>
      <c r="N51" s="374" t="s">
        <v>408</v>
      </c>
      <c r="O51" s="398" t="s">
        <v>353</v>
      </c>
      <c r="P51" s="399" t="s">
        <v>353</v>
      </c>
      <c r="Q51" s="400" t="s">
        <v>353</v>
      </c>
      <c r="W51" s="259"/>
      <c r="X51" s="259"/>
      <c r="Y51" s="259"/>
      <c r="Z51" s="259"/>
    </row>
    <row r="52" spans="1:26" ht="12.75">
      <c r="A52" s="58" t="s">
        <v>156</v>
      </c>
      <c r="B52" s="405" t="s">
        <v>353</v>
      </c>
      <c r="C52" s="406" t="s">
        <v>353</v>
      </c>
      <c r="D52" s="373" t="s">
        <v>353</v>
      </c>
      <c r="E52" s="58" t="s">
        <v>406</v>
      </c>
      <c r="F52" s="378">
        <v>5.5</v>
      </c>
      <c r="G52" s="379">
        <v>0</v>
      </c>
      <c r="H52" s="373">
        <f t="shared" si="11"/>
        <v>5.5</v>
      </c>
      <c r="I52" s="85"/>
      <c r="J52" s="58" t="s">
        <v>317</v>
      </c>
      <c r="K52" s="405">
        <v>5.5</v>
      </c>
      <c r="L52" s="406">
        <v>0</v>
      </c>
      <c r="M52" s="407">
        <f t="shared" si="10"/>
        <v>5.5</v>
      </c>
      <c r="N52" s="401" t="s">
        <v>198</v>
      </c>
      <c r="O52" s="402" t="s">
        <v>354</v>
      </c>
      <c r="P52" s="403" t="s">
        <v>354</v>
      </c>
      <c r="Q52" s="404" t="s">
        <v>354</v>
      </c>
      <c r="W52" s="259"/>
      <c r="X52" s="259"/>
      <c r="Y52" s="259"/>
      <c r="Z52" s="259"/>
    </row>
    <row r="53" spans="1:26" ht="12.75">
      <c r="A53" s="58" t="s">
        <v>150</v>
      </c>
      <c r="B53" s="405">
        <v>6.5</v>
      </c>
      <c r="C53" s="406">
        <v>0</v>
      </c>
      <c r="D53" s="373">
        <f>B53+C53</f>
        <v>6.5</v>
      </c>
      <c r="E53" s="58" t="s">
        <v>397</v>
      </c>
      <c r="F53" s="378" t="s">
        <v>353</v>
      </c>
      <c r="G53" s="379" t="s">
        <v>353</v>
      </c>
      <c r="H53" s="373" t="s">
        <v>353</v>
      </c>
      <c r="I53" s="85"/>
      <c r="J53" s="58" t="s">
        <v>316</v>
      </c>
      <c r="K53" s="405">
        <v>6</v>
      </c>
      <c r="L53" s="406">
        <v>0</v>
      </c>
      <c r="M53" s="407">
        <f t="shared" si="10"/>
        <v>6</v>
      </c>
      <c r="N53" s="401" t="s">
        <v>199</v>
      </c>
      <c r="O53" s="402" t="s">
        <v>354</v>
      </c>
      <c r="P53" s="403" t="s">
        <v>354</v>
      </c>
      <c r="Q53" s="404" t="s">
        <v>354</v>
      </c>
      <c r="W53" s="259"/>
      <c r="X53" s="259"/>
      <c r="Y53" s="259"/>
      <c r="Z53" s="259"/>
    </row>
    <row r="54" spans="1:26" ht="12.75">
      <c r="A54" s="58" t="s">
        <v>423</v>
      </c>
      <c r="B54" s="405" t="s">
        <v>353</v>
      </c>
      <c r="C54" s="406" t="s">
        <v>353</v>
      </c>
      <c r="D54" s="373" t="s">
        <v>353</v>
      </c>
      <c r="E54" s="58" t="s">
        <v>269</v>
      </c>
      <c r="F54" s="378" t="s">
        <v>354</v>
      </c>
      <c r="G54" s="379" t="s">
        <v>354</v>
      </c>
      <c r="H54" s="373" t="s">
        <v>354</v>
      </c>
      <c r="I54" s="85"/>
      <c r="J54" s="58" t="s">
        <v>418</v>
      </c>
      <c r="K54" s="405">
        <v>6</v>
      </c>
      <c r="L54" s="406">
        <v>0</v>
      </c>
      <c r="M54" s="407">
        <f t="shared" si="10"/>
        <v>6</v>
      </c>
      <c r="N54" s="58" t="s">
        <v>193</v>
      </c>
      <c r="O54" s="405" t="s">
        <v>353</v>
      </c>
      <c r="P54" s="406" t="s">
        <v>353</v>
      </c>
      <c r="Q54" s="407" t="s">
        <v>353</v>
      </c>
      <c r="W54" s="259"/>
      <c r="X54" s="259"/>
      <c r="Y54" s="259"/>
      <c r="Z54" s="259"/>
    </row>
    <row r="55" spans="1:26" ht="12.75">
      <c r="A55" s="58" t="s">
        <v>155</v>
      </c>
      <c r="B55" s="405">
        <v>5.5</v>
      </c>
      <c r="C55" s="406">
        <v>0</v>
      </c>
      <c r="D55" s="373">
        <f>B55+C55</f>
        <v>5.5</v>
      </c>
      <c r="E55" s="58" t="s">
        <v>263</v>
      </c>
      <c r="F55" s="378" t="s">
        <v>353</v>
      </c>
      <c r="G55" s="379" t="s">
        <v>353</v>
      </c>
      <c r="H55" s="373" t="s">
        <v>353</v>
      </c>
      <c r="I55" s="85"/>
      <c r="J55" s="58" t="s">
        <v>383</v>
      </c>
      <c r="K55" s="405">
        <v>6.5</v>
      </c>
      <c r="L55" s="406">
        <v>1</v>
      </c>
      <c r="M55" s="407">
        <f t="shared" si="10"/>
        <v>7.5</v>
      </c>
      <c r="N55" s="58" t="s">
        <v>209</v>
      </c>
      <c r="O55" s="405">
        <v>7</v>
      </c>
      <c r="P55" s="406">
        <v>0</v>
      </c>
      <c r="Q55" s="407">
        <f aca="true" t="shared" si="12" ref="Q55:Q63">O55+P55</f>
        <v>7</v>
      </c>
      <c r="W55" s="259"/>
      <c r="X55" s="259"/>
      <c r="Y55" s="259"/>
      <c r="Z55" s="259"/>
    </row>
    <row r="56" spans="1:26" ht="12.75">
      <c r="A56" s="401" t="s">
        <v>149</v>
      </c>
      <c r="B56" s="402" t="s">
        <v>354</v>
      </c>
      <c r="C56" s="403" t="s">
        <v>354</v>
      </c>
      <c r="D56" s="415" t="s">
        <v>354</v>
      </c>
      <c r="E56" s="58" t="s">
        <v>407</v>
      </c>
      <c r="F56" s="378">
        <v>6.5</v>
      </c>
      <c r="G56" s="379">
        <v>0</v>
      </c>
      <c r="H56" s="373">
        <f t="shared" si="11"/>
        <v>6.5</v>
      </c>
      <c r="I56" s="85"/>
      <c r="J56" s="58" t="s">
        <v>321</v>
      </c>
      <c r="K56" s="405">
        <v>6</v>
      </c>
      <c r="L56" s="406">
        <v>0</v>
      </c>
      <c r="M56" s="407">
        <f t="shared" si="10"/>
        <v>6</v>
      </c>
      <c r="N56" s="58" t="s">
        <v>409</v>
      </c>
      <c r="O56" s="405">
        <v>5.5</v>
      </c>
      <c r="P56" s="406">
        <v>0</v>
      </c>
      <c r="Q56" s="407">
        <f t="shared" si="12"/>
        <v>5.5</v>
      </c>
      <c r="W56" s="259"/>
      <c r="X56" s="259"/>
      <c r="Y56" s="259"/>
      <c r="Z56" s="259"/>
    </row>
    <row r="57" spans="1:26" ht="12.75">
      <c r="A57" s="401" t="s">
        <v>159</v>
      </c>
      <c r="B57" s="402" t="s">
        <v>353</v>
      </c>
      <c r="C57" s="403" t="s">
        <v>353</v>
      </c>
      <c r="D57" s="415" t="s">
        <v>353</v>
      </c>
      <c r="E57" s="58" t="s">
        <v>279</v>
      </c>
      <c r="F57" s="378">
        <v>6</v>
      </c>
      <c r="G57" s="379">
        <v>0</v>
      </c>
      <c r="H57" s="373">
        <f t="shared" si="11"/>
        <v>6</v>
      </c>
      <c r="I57" s="85"/>
      <c r="J57" s="58" t="s">
        <v>419</v>
      </c>
      <c r="K57" s="405">
        <v>6.5</v>
      </c>
      <c r="L57" s="406">
        <v>0</v>
      </c>
      <c r="M57" s="407">
        <f>K57+L57</f>
        <v>6.5</v>
      </c>
      <c r="N57" s="58" t="s">
        <v>356</v>
      </c>
      <c r="O57" s="405">
        <v>5.5</v>
      </c>
      <c r="P57" s="406">
        <v>-0.5</v>
      </c>
      <c r="Q57" s="407">
        <f t="shared" si="12"/>
        <v>5</v>
      </c>
      <c r="W57" s="259"/>
      <c r="X57" s="259"/>
      <c r="Y57" s="259"/>
      <c r="Z57" s="259"/>
    </row>
    <row r="58" spans="1:26" ht="12.75">
      <c r="A58" s="58" t="s">
        <v>161</v>
      </c>
      <c r="B58" s="405" t="s">
        <v>353</v>
      </c>
      <c r="C58" s="406" t="s">
        <v>353</v>
      </c>
      <c r="D58" s="373" t="s">
        <v>353</v>
      </c>
      <c r="E58" s="58" t="s">
        <v>274</v>
      </c>
      <c r="F58" s="378">
        <v>6.5</v>
      </c>
      <c r="G58" s="379">
        <v>0</v>
      </c>
      <c r="H58" s="373">
        <f t="shared" si="11"/>
        <v>6.5</v>
      </c>
      <c r="I58" s="85"/>
      <c r="J58" s="58" t="s">
        <v>324</v>
      </c>
      <c r="K58" s="405">
        <v>5.5</v>
      </c>
      <c r="L58" s="406">
        <v>0</v>
      </c>
      <c r="M58" s="407">
        <f t="shared" si="10"/>
        <v>5.5</v>
      </c>
      <c r="N58" s="401" t="s">
        <v>410</v>
      </c>
      <c r="O58" s="402" t="s">
        <v>353</v>
      </c>
      <c r="P58" s="403" t="s">
        <v>353</v>
      </c>
      <c r="Q58" s="404" t="s">
        <v>353</v>
      </c>
      <c r="W58" s="259"/>
      <c r="X58" s="259"/>
      <c r="Y58" s="259"/>
      <c r="Z58" s="259"/>
    </row>
    <row r="59" spans="1:26" ht="12.75">
      <c r="A59" s="58" t="s">
        <v>424</v>
      </c>
      <c r="B59" s="405">
        <v>6.5</v>
      </c>
      <c r="C59" s="406">
        <v>0</v>
      </c>
      <c r="D59" s="373">
        <f>B59+C59</f>
        <v>6.5</v>
      </c>
      <c r="E59" s="58" t="s">
        <v>277</v>
      </c>
      <c r="F59" s="378">
        <v>6</v>
      </c>
      <c r="G59" s="379">
        <v>-0.5</v>
      </c>
      <c r="H59" s="373">
        <f t="shared" si="11"/>
        <v>5.5</v>
      </c>
      <c r="I59" s="85"/>
      <c r="J59" s="58" t="s">
        <v>384</v>
      </c>
      <c r="K59" s="405">
        <v>6</v>
      </c>
      <c r="L59" s="406">
        <v>0</v>
      </c>
      <c r="M59" s="407">
        <f t="shared" si="10"/>
        <v>6</v>
      </c>
      <c r="N59" s="58" t="s">
        <v>362</v>
      </c>
      <c r="O59" s="405">
        <v>6</v>
      </c>
      <c r="P59" s="406">
        <v>0</v>
      </c>
      <c r="Q59" s="407">
        <f t="shared" si="12"/>
        <v>6</v>
      </c>
      <c r="W59" s="259"/>
      <c r="X59" s="259"/>
      <c r="Y59" s="259"/>
      <c r="Z59" s="259"/>
    </row>
    <row r="60" spans="1:26" ht="12.75">
      <c r="A60" s="401" t="s">
        <v>425</v>
      </c>
      <c r="B60" s="402" t="s">
        <v>353</v>
      </c>
      <c r="C60" s="403" t="s">
        <v>353</v>
      </c>
      <c r="D60" s="415" t="s">
        <v>353</v>
      </c>
      <c r="E60" s="58" t="s">
        <v>259</v>
      </c>
      <c r="F60" s="378">
        <v>5.5</v>
      </c>
      <c r="G60" s="379">
        <v>0</v>
      </c>
      <c r="H60" s="373">
        <f t="shared" si="11"/>
        <v>5.5</v>
      </c>
      <c r="I60" s="85"/>
      <c r="J60" s="58" t="s">
        <v>303</v>
      </c>
      <c r="K60" s="405" t="s">
        <v>353</v>
      </c>
      <c r="L60" s="406" t="s">
        <v>353</v>
      </c>
      <c r="M60" s="407" t="s">
        <v>353</v>
      </c>
      <c r="N60" s="58" t="s">
        <v>195</v>
      </c>
      <c r="O60" s="405" t="s">
        <v>353</v>
      </c>
      <c r="P60" s="406" t="s">
        <v>353</v>
      </c>
      <c r="Q60" s="407" t="s">
        <v>353</v>
      </c>
      <c r="W60" s="259"/>
      <c r="X60" s="259"/>
      <c r="Y60" s="259"/>
      <c r="Z60" s="259"/>
    </row>
    <row r="61" spans="1:26" ht="12.75">
      <c r="A61" s="401" t="s">
        <v>145</v>
      </c>
      <c r="B61" s="402" t="s">
        <v>353</v>
      </c>
      <c r="C61" s="403" t="s">
        <v>353</v>
      </c>
      <c r="D61" s="415" t="s">
        <v>353</v>
      </c>
      <c r="E61" s="58" t="s">
        <v>258</v>
      </c>
      <c r="F61" s="378">
        <v>6</v>
      </c>
      <c r="G61" s="379">
        <v>0</v>
      </c>
      <c r="H61" s="373">
        <f t="shared" si="11"/>
        <v>6</v>
      </c>
      <c r="I61" s="85"/>
      <c r="J61" s="58" t="s">
        <v>303</v>
      </c>
      <c r="K61" s="405" t="s">
        <v>353</v>
      </c>
      <c r="L61" s="406" t="s">
        <v>353</v>
      </c>
      <c r="M61" s="407" t="s">
        <v>353</v>
      </c>
      <c r="N61" s="58" t="s">
        <v>194</v>
      </c>
      <c r="O61" s="405">
        <v>6</v>
      </c>
      <c r="P61" s="406">
        <v>-0.5</v>
      </c>
      <c r="Q61" s="407">
        <f t="shared" si="12"/>
        <v>5.5</v>
      </c>
      <c r="W61" s="259"/>
      <c r="X61" s="259"/>
      <c r="Y61" s="259"/>
      <c r="Z61" s="259"/>
    </row>
    <row r="62" spans="1:26" ht="12.75" customHeight="1" thickBot="1">
      <c r="A62" s="370" t="s">
        <v>426</v>
      </c>
      <c r="B62" s="416" t="s">
        <v>354</v>
      </c>
      <c r="C62" s="409" t="s">
        <v>354</v>
      </c>
      <c r="D62" s="373" t="s">
        <v>354</v>
      </c>
      <c r="E62" s="370" t="s">
        <v>261</v>
      </c>
      <c r="F62" s="380" t="s">
        <v>353</v>
      </c>
      <c r="G62" s="381" t="s">
        <v>353</v>
      </c>
      <c r="H62" s="373" t="s">
        <v>353</v>
      </c>
      <c r="I62" s="85"/>
      <c r="J62" s="370" t="s">
        <v>303</v>
      </c>
      <c r="K62" s="408" t="s">
        <v>353</v>
      </c>
      <c r="L62" s="409" t="s">
        <v>353</v>
      </c>
      <c r="M62" s="407" t="s">
        <v>353</v>
      </c>
      <c r="N62" s="370" t="s">
        <v>204</v>
      </c>
      <c r="O62" s="408" t="s">
        <v>354</v>
      </c>
      <c r="P62" s="409" t="s">
        <v>354</v>
      </c>
      <c r="Q62" s="407" t="s">
        <v>354</v>
      </c>
      <c r="W62" s="259"/>
      <c r="X62" s="259"/>
      <c r="Y62" s="259"/>
      <c r="Z62" s="259"/>
    </row>
    <row r="63" spans="1:26" ht="12.75" customHeight="1" thickBot="1">
      <c r="A63" s="60" t="s">
        <v>165</v>
      </c>
      <c r="B63" s="367">
        <v>-0.5</v>
      </c>
      <c r="C63" s="425">
        <v>0</v>
      </c>
      <c r="D63" s="383">
        <f>B63+C63</f>
        <v>-0.5</v>
      </c>
      <c r="E63" s="60" t="s">
        <v>280</v>
      </c>
      <c r="F63" s="367">
        <v>0</v>
      </c>
      <c r="G63" s="382">
        <v>0</v>
      </c>
      <c r="H63" s="383">
        <f t="shared" si="11"/>
        <v>0</v>
      </c>
      <c r="I63" s="85"/>
      <c r="J63" s="60" t="s">
        <v>325</v>
      </c>
      <c r="K63" s="395">
        <v>0</v>
      </c>
      <c r="L63" s="410">
        <v>0</v>
      </c>
      <c r="M63" s="383">
        <f t="shared" si="10"/>
        <v>0</v>
      </c>
      <c r="N63" s="60" t="s">
        <v>211</v>
      </c>
      <c r="O63" s="395">
        <v>-0.5</v>
      </c>
      <c r="P63" s="410">
        <v>0</v>
      </c>
      <c r="Q63" s="411">
        <f t="shared" si="12"/>
        <v>-0.5</v>
      </c>
      <c r="W63" s="259"/>
      <c r="X63" s="259"/>
      <c r="Y63" s="259"/>
      <c r="Z63" s="259"/>
    </row>
    <row r="64" spans="1:26" ht="12.75" customHeight="1" thickBot="1">
      <c r="A64" s="384" t="s">
        <v>84</v>
      </c>
      <c r="B64" s="385">
        <f>17/3</f>
        <v>5.666666666666667</v>
      </c>
      <c r="C64" s="386">
        <v>0</v>
      </c>
      <c r="D64" s="383">
        <f>C64</f>
        <v>0</v>
      </c>
      <c r="E64" s="384" t="s">
        <v>84</v>
      </c>
      <c r="F64" s="385">
        <f>18.5/3</f>
        <v>6.166666666666667</v>
      </c>
      <c r="G64" s="386">
        <v>0</v>
      </c>
      <c r="H64" s="383">
        <f>G64</f>
        <v>0</v>
      </c>
      <c r="I64" s="85"/>
      <c r="J64" s="384" t="s">
        <v>84</v>
      </c>
      <c r="K64" s="385">
        <f>17.5/3</f>
        <v>5.833333333333333</v>
      </c>
      <c r="L64" s="386">
        <v>0</v>
      </c>
      <c r="M64" s="383">
        <f>L64</f>
        <v>0</v>
      </c>
      <c r="N64" s="384" t="s">
        <v>84</v>
      </c>
      <c r="O64" s="385">
        <f>19/3</f>
        <v>6.333333333333333</v>
      </c>
      <c r="P64" s="386">
        <v>0.5</v>
      </c>
      <c r="Q64" s="383">
        <f>P64</f>
        <v>0.5</v>
      </c>
      <c r="W64" s="259"/>
      <c r="X64" s="259"/>
      <c r="Y64" s="259"/>
      <c r="Z64" s="259"/>
    </row>
    <row r="65" spans="1:26" ht="12.75">
      <c r="A65" s="63"/>
      <c r="B65" s="64"/>
      <c r="C65" s="64"/>
      <c r="D65" s="65"/>
      <c r="E65" s="63"/>
      <c r="F65" s="64"/>
      <c r="G65" s="64"/>
      <c r="H65" s="65"/>
      <c r="I65" s="85"/>
      <c r="J65" s="63"/>
      <c r="K65" s="64"/>
      <c r="L65" s="64"/>
      <c r="M65" s="65"/>
      <c r="N65" s="63"/>
      <c r="O65" s="64"/>
      <c r="P65" s="64"/>
      <c r="Q65" s="65"/>
      <c r="W65" s="259"/>
      <c r="X65" s="259"/>
      <c r="Y65" s="259"/>
      <c r="Z65" s="260"/>
    </row>
    <row r="66" spans="1:26" ht="13.5" customHeight="1">
      <c r="A66" s="67"/>
      <c r="B66" s="102">
        <f>B39+B40+B41+B42+B43+B44+B45+B46+B47+B48+B49+B63</f>
        <v>64.5</v>
      </c>
      <c r="C66" s="102">
        <f>C38+C39+C40+C41+C42+C43+C44+C45+C46+C47+C48+C49+C63+C64</f>
        <v>-0.5</v>
      </c>
      <c r="D66" s="103">
        <f>B66+C66</f>
        <v>64</v>
      </c>
      <c r="E66" s="67"/>
      <c r="F66" s="70">
        <f>F39+F40+F41+F42+F43+F44+F45+F46+F47+F48+F49+F63</f>
        <v>67.5</v>
      </c>
      <c r="G66" s="70">
        <f>G38+G39+G40+G41+G42+G43+G44+G45+G46+G47+G48+G49+G63+G64</f>
        <v>-2</v>
      </c>
      <c r="H66" s="71">
        <f>F66+G66</f>
        <v>65.5</v>
      </c>
      <c r="I66" s="85"/>
      <c r="J66" s="67"/>
      <c r="K66" s="251">
        <f>K39+K40+K41+K42+K43+K44+K45+K46+K47+K48+K49+K63</f>
        <v>67.5</v>
      </c>
      <c r="L66" s="251">
        <f>L38+L39+L40+L41+L42+L43+L44+L45+L46+L47+L48+L49+L63+L64</f>
        <v>5</v>
      </c>
      <c r="M66" s="252">
        <f>K66+L66</f>
        <v>72.5</v>
      </c>
      <c r="N66" s="67"/>
      <c r="O66" s="96">
        <f>O39+O40+O41+O42+O43+O44+O45+O46+O47+O48+O49+O63</f>
        <v>67.5</v>
      </c>
      <c r="P66" s="96">
        <f>P38+P39+P40+P41+P42+P43+P44+P45+P46+P47+P48+P49+P63+P64</f>
        <v>9.5</v>
      </c>
      <c r="Q66" s="97">
        <f>O66+P66</f>
        <v>77</v>
      </c>
      <c r="W66" s="260"/>
      <c r="X66" s="261"/>
      <c r="Y66" s="261"/>
      <c r="Z66" s="261"/>
    </row>
    <row r="67" spans="1:26" ht="12.75" customHeight="1" thickBot="1">
      <c r="A67" s="73"/>
      <c r="B67" s="74"/>
      <c r="C67" s="74"/>
      <c r="D67" s="75"/>
      <c r="E67" s="73"/>
      <c r="F67" s="74"/>
      <c r="G67" s="74"/>
      <c r="H67" s="75"/>
      <c r="I67" s="85"/>
      <c r="J67" s="73"/>
      <c r="K67" s="74"/>
      <c r="L67" s="74"/>
      <c r="M67" s="75"/>
      <c r="N67" s="73"/>
      <c r="O67" s="74"/>
      <c r="P67" s="74"/>
      <c r="Q67" s="75"/>
      <c r="W67" s="260"/>
      <c r="X67" s="260"/>
      <c r="Y67" s="260"/>
      <c r="Z67" s="260"/>
    </row>
    <row r="68" spans="1:26" ht="18.75" thickBot="1">
      <c r="A68" s="114"/>
      <c r="B68" s="115"/>
      <c r="C68" s="115"/>
      <c r="D68" s="116">
        <v>0</v>
      </c>
      <c r="E68" s="80"/>
      <c r="F68" s="81"/>
      <c r="G68" s="81"/>
      <c r="H68" s="82">
        <v>0</v>
      </c>
      <c r="I68" s="110"/>
      <c r="J68" s="248"/>
      <c r="K68" s="249"/>
      <c r="L68" s="249"/>
      <c r="M68" s="250">
        <v>2</v>
      </c>
      <c r="N68" s="104"/>
      <c r="O68" s="105"/>
      <c r="P68" s="105"/>
      <c r="Q68" s="106">
        <v>3</v>
      </c>
      <c r="W68" s="262"/>
      <c r="X68" s="262"/>
      <c r="Y68" s="262"/>
      <c r="Z68" s="263"/>
    </row>
    <row r="69" spans="1:26" ht="6" customHeight="1" thickBot="1">
      <c r="A69" s="2"/>
      <c r="B69" s="2"/>
      <c r="C69" s="2"/>
      <c r="D69" s="2"/>
      <c r="E69" s="117"/>
      <c r="F69" s="118"/>
      <c r="G69" s="118"/>
      <c r="H69" s="118"/>
      <c r="I69" s="85"/>
      <c r="J69" s="118"/>
      <c r="K69" s="118"/>
      <c r="L69" s="118"/>
      <c r="M69" s="119"/>
      <c r="N69" s="2"/>
      <c r="O69" s="2"/>
      <c r="P69" s="2"/>
      <c r="Q69" s="2"/>
      <c r="V69" s="264"/>
      <c r="W69" s="264"/>
      <c r="X69" s="264"/>
      <c r="Y69" s="264"/>
      <c r="Z69" s="264"/>
    </row>
    <row r="70" spans="1:26" ht="15" thickBot="1">
      <c r="A70" s="2"/>
      <c r="B70" s="2"/>
      <c r="C70" s="2"/>
      <c r="D70" s="2"/>
      <c r="E70" s="701" t="s">
        <v>61</v>
      </c>
      <c r="F70" s="702"/>
      <c r="G70" s="702"/>
      <c r="H70" s="702"/>
      <c r="I70" s="702"/>
      <c r="J70" s="702"/>
      <c r="K70" s="702"/>
      <c r="L70" s="702"/>
      <c r="M70" s="703"/>
      <c r="N70" s="2"/>
      <c r="O70" s="2"/>
      <c r="P70" s="2"/>
      <c r="Q70" s="2"/>
      <c r="V70" s="264"/>
      <c r="W70" s="264"/>
      <c r="X70" s="264"/>
      <c r="Y70" s="264"/>
      <c r="Z70" s="264"/>
    </row>
    <row r="71" spans="1:22" ht="15" customHeight="1" thickBot="1">
      <c r="A71" s="2"/>
      <c r="B71" s="2"/>
      <c r="C71" s="2"/>
      <c r="D71" s="2"/>
      <c r="E71" s="738" t="s">
        <v>429</v>
      </c>
      <c r="F71" s="739"/>
      <c r="G71" s="739"/>
      <c r="H71" s="740"/>
      <c r="I71" s="254"/>
      <c r="J71" s="724" t="s">
        <v>117</v>
      </c>
      <c r="K71" s="761"/>
      <c r="L71" s="761"/>
      <c r="M71" s="725"/>
      <c r="N71" s="2"/>
      <c r="O71" s="2"/>
      <c r="P71" s="2"/>
      <c r="Q71" s="2"/>
      <c r="V71" s="264"/>
    </row>
    <row r="72" spans="1:17" ht="13.5" thickBot="1">
      <c r="A72" s="2"/>
      <c r="B72" s="2"/>
      <c r="C72" s="2"/>
      <c r="D72" s="2"/>
      <c r="E72" s="89" t="s">
        <v>3</v>
      </c>
      <c r="F72" s="90" t="s">
        <v>65</v>
      </c>
      <c r="G72" s="91">
        <v>2</v>
      </c>
      <c r="H72" s="90" t="s">
        <v>11</v>
      </c>
      <c r="I72" s="143"/>
      <c r="J72" s="88" t="s">
        <v>3</v>
      </c>
      <c r="K72" s="88" t="s">
        <v>65</v>
      </c>
      <c r="L72" s="88">
        <v>-1</v>
      </c>
      <c r="M72" s="88" t="s">
        <v>11</v>
      </c>
      <c r="N72" s="2"/>
      <c r="O72" s="2"/>
      <c r="P72" s="2"/>
      <c r="Q72" s="2"/>
    </row>
    <row r="73" spans="1:17" ht="12.75">
      <c r="A73" s="2"/>
      <c r="B73" s="2"/>
      <c r="C73" s="2"/>
      <c r="D73" s="2"/>
      <c r="E73" s="126" t="s">
        <v>401</v>
      </c>
      <c r="F73" s="412">
        <v>6</v>
      </c>
      <c r="G73" s="388">
        <v>-1</v>
      </c>
      <c r="H73" s="389">
        <f aca="true" t="shared" si="13" ref="H73:H83">F73+G73</f>
        <v>5</v>
      </c>
      <c r="I73" s="143"/>
      <c r="J73" s="126" t="s">
        <v>348</v>
      </c>
      <c r="K73" s="412">
        <v>6.5</v>
      </c>
      <c r="L73" s="388">
        <v>-2</v>
      </c>
      <c r="M73" s="363">
        <f>K73+L73</f>
        <v>4.5</v>
      </c>
      <c r="N73" s="2"/>
      <c r="O73" s="2"/>
      <c r="P73" s="2"/>
      <c r="Q73" s="2"/>
    </row>
    <row r="74" spans="1:17" ht="12.75">
      <c r="A74" s="2"/>
      <c r="B74" s="2"/>
      <c r="C74" s="2"/>
      <c r="D74" s="2"/>
      <c r="E74" s="42" t="s">
        <v>238</v>
      </c>
      <c r="F74" s="206">
        <v>6.5</v>
      </c>
      <c r="G74" s="390">
        <v>0.5</v>
      </c>
      <c r="H74" s="207">
        <f t="shared" si="13"/>
        <v>7</v>
      </c>
      <c r="I74" s="143"/>
      <c r="J74" s="42" t="s">
        <v>327</v>
      </c>
      <c r="K74" s="206">
        <v>6.5</v>
      </c>
      <c r="L74" s="390">
        <v>0</v>
      </c>
      <c r="M74" s="366">
        <f aca="true" t="shared" si="14" ref="M74:M97">K74+L74</f>
        <v>6.5</v>
      </c>
      <c r="N74" s="2"/>
      <c r="O74" s="2"/>
      <c r="P74" s="2"/>
      <c r="Q74" s="2"/>
    </row>
    <row r="75" spans="1:17" ht="12.75">
      <c r="A75" s="2"/>
      <c r="B75" s="2"/>
      <c r="C75" s="2"/>
      <c r="D75" s="2"/>
      <c r="E75" s="42" t="s">
        <v>236</v>
      </c>
      <c r="F75" s="206">
        <v>7.5</v>
      </c>
      <c r="G75" s="390">
        <v>3</v>
      </c>
      <c r="H75" s="207">
        <f t="shared" si="13"/>
        <v>10.5</v>
      </c>
      <c r="I75" s="143"/>
      <c r="J75" s="42" t="s">
        <v>329</v>
      </c>
      <c r="K75" s="206">
        <v>6</v>
      </c>
      <c r="L75" s="390">
        <v>-0.5</v>
      </c>
      <c r="M75" s="366">
        <f t="shared" si="14"/>
        <v>5.5</v>
      </c>
      <c r="N75" s="2"/>
      <c r="O75" s="2"/>
      <c r="P75" s="2"/>
      <c r="Q75" s="2"/>
    </row>
    <row r="76" spans="1:17" ht="12.75">
      <c r="A76" s="2"/>
      <c r="B76" s="2"/>
      <c r="C76" s="2"/>
      <c r="D76" s="2"/>
      <c r="E76" s="42" t="s">
        <v>256</v>
      </c>
      <c r="F76" s="206">
        <v>6.5</v>
      </c>
      <c r="G76" s="390">
        <v>1</v>
      </c>
      <c r="H76" s="207">
        <f t="shared" si="13"/>
        <v>7.5</v>
      </c>
      <c r="I76" s="143"/>
      <c r="J76" s="42" t="s">
        <v>344</v>
      </c>
      <c r="K76" s="206">
        <v>5.5</v>
      </c>
      <c r="L76" s="390">
        <v>0</v>
      </c>
      <c r="M76" s="366">
        <f t="shared" si="14"/>
        <v>5.5</v>
      </c>
      <c r="N76" s="2"/>
      <c r="O76" s="2"/>
      <c r="P76" s="2"/>
      <c r="Q76" s="2"/>
    </row>
    <row r="77" spans="1:17" ht="12.75">
      <c r="A77" s="2"/>
      <c r="B77" s="2"/>
      <c r="C77" s="2"/>
      <c r="D77" s="2"/>
      <c r="E77" s="42" t="s">
        <v>250</v>
      </c>
      <c r="F77" s="206">
        <v>6.5</v>
      </c>
      <c r="G77" s="390">
        <v>0</v>
      </c>
      <c r="H77" s="207">
        <f t="shared" si="13"/>
        <v>6.5</v>
      </c>
      <c r="I77" s="143"/>
      <c r="J77" s="42" t="s">
        <v>333</v>
      </c>
      <c r="K77" s="206">
        <v>6</v>
      </c>
      <c r="L77" s="390">
        <v>0</v>
      </c>
      <c r="M77" s="366">
        <f t="shared" si="14"/>
        <v>6</v>
      </c>
      <c r="N77" s="2"/>
      <c r="O77" s="2"/>
      <c r="P77" s="2"/>
      <c r="Q77" s="2"/>
    </row>
    <row r="78" spans="1:17" ht="12.75">
      <c r="A78" s="2"/>
      <c r="B78" s="2"/>
      <c r="C78" s="2"/>
      <c r="D78" s="2"/>
      <c r="E78" s="42" t="s">
        <v>402</v>
      </c>
      <c r="F78" s="206">
        <v>7</v>
      </c>
      <c r="G78" s="390">
        <v>3</v>
      </c>
      <c r="H78" s="207">
        <f t="shared" si="13"/>
        <v>10</v>
      </c>
      <c r="I78" s="143"/>
      <c r="J78" s="42" t="s">
        <v>331</v>
      </c>
      <c r="K78" s="206">
        <v>6</v>
      </c>
      <c r="L78" s="390">
        <v>0</v>
      </c>
      <c r="M78" s="366">
        <f t="shared" si="14"/>
        <v>6</v>
      </c>
      <c r="N78" s="2"/>
      <c r="O78" s="2"/>
      <c r="P78" s="2"/>
      <c r="Q78" s="2"/>
    </row>
    <row r="79" spans="1:17" ht="12.75">
      <c r="A79" s="2"/>
      <c r="B79" s="2"/>
      <c r="C79" s="2"/>
      <c r="D79" s="2"/>
      <c r="E79" s="42" t="s">
        <v>249</v>
      </c>
      <c r="F79" s="206">
        <v>5</v>
      </c>
      <c r="G79" s="390">
        <v>-0.5</v>
      </c>
      <c r="H79" s="207">
        <f t="shared" si="13"/>
        <v>4.5</v>
      </c>
      <c r="I79" s="143"/>
      <c r="J79" s="42" t="s">
        <v>332</v>
      </c>
      <c r="K79" s="206">
        <v>5.5</v>
      </c>
      <c r="L79" s="390">
        <v>0</v>
      </c>
      <c r="M79" s="366">
        <f t="shared" si="14"/>
        <v>5.5</v>
      </c>
      <c r="N79" s="2"/>
      <c r="O79" s="2"/>
      <c r="P79" s="2"/>
      <c r="Q79" s="2"/>
    </row>
    <row r="80" spans="1:17" ht="12.75">
      <c r="A80" s="2"/>
      <c r="B80" s="2"/>
      <c r="C80" s="2"/>
      <c r="D80" s="2"/>
      <c r="E80" s="42" t="s">
        <v>351</v>
      </c>
      <c r="F80" s="206">
        <v>5.5</v>
      </c>
      <c r="G80" s="390">
        <v>0</v>
      </c>
      <c r="H80" s="207">
        <f t="shared" si="13"/>
        <v>5.5</v>
      </c>
      <c r="I80" s="143"/>
      <c r="J80" s="391" t="s">
        <v>330</v>
      </c>
      <c r="K80" s="392">
        <v>7</v>
      </c>
      <c r="L80" s="393">
        <v>0</v>
      </c>
      <c r="M80" s="413">
        <f t="shared" si="14"/>
        <v>7</v>
      </c>
      <c r="N80" s="2"/>
      <c r="O80" s="2"/>
      <c r="P80" s="2"/>
      <c r="Q80" s="2"/>
    </row>
    <row r="81" spans="1:17" ht="12.75">
      <c r="A81" s="2"/>
      <c r="B81" s="2"/>
      <c r="C81" s="2"/>
      <c r="D81" s="2"/>
      <c r="E81" s="42" t="s">
        <v>350</v>
      </c>
      <c r="F81" s="206">
        <v>5</v>
      </c>
      <c r="G81" s="390">
        <v>0</v>
      </c>
      <c r="H81" s="207">
        <f t="shared" si="13"/>
        <v>5</v>
      </c>
      <c r="I81" s="143"/>
      <c r="J81" s="42" t="s">
        <v>334</v>
      </c>
      <c r="K81" s="206">
        <v>6</v>
      </c>
      <c r="L81" s="390">
        <v>1</v>
      </c>
      <c r="M81" s="366">
        <f t="shared" si="14"/>
        <v>7</v>
      </c>
      <c r="N81" s="2"/>
      <c r="O81" s="2"/>
      <c r="P81" s="2"/>
      <c r="Q81" s="2"/>
    </row>
    <row r="82" spans="1:17" ht="12.75">
      <c r="A82" s="2"/>
      <c r="B82" s="2"/>
      <c r="C82" s="2"/>
      <c r="D82" s="2"/>
      <c r="E82" s="42" t="s">
        <v>243</v>
      </c>
      <c r="F82" s="206">
        <v>5.5</v>
      </c>
      <c r="G82" s="390">
        <v>0</v>
      </c>
      <c r="H82" s="207">
        <f t="shared" si="13"/>
        <v>5.5</v>
      </c>
      <c r="I82" s="143"/>
      <c r="J82" s="42" t="s">
        <v>415</v>
      </c>
      <c r="K82" s="206">
        <v>6</v>
      </c>
      <c r="L82" s="390">
        <v>0</v>
      </c>
      <c r="M82" s="366">
        <f t="shared" si="14"/>
        <v>6</v>
      </c>
      <c r="N82" s="2"/>
      <c r="O82" s="2"/>
      <c r="P82" s="2"/>
      <c r="Q82" s="2"/>
    </row>
    <row r="83" spans="1:17" ht="12.75" customHeight="1" thickBot="1">
      <c r="A83" s="2"/>
      <c r="B83" s="2"/>
      <c r="C83" s="2"/>
      <c r="D83" s="2"/>
      <c r="E83" s="60" t="s">
        <v>242</v>
      </c>
      <c r="F83" s="395">
        <v>6</v>
      </c>
      <c r="G83" s="396">
        <v>0</v>
      </c>
      <c r="H83" s="397">
        <f t="shared" si="13"/>
        <v>6</v>
      </c>
      <c r="I83" s="143"/>
      <c r="J83" s="60" t="s">
        <v>338</v>
      </c>
      <c r="K83" s="395">
        <v>5.5</v>
      </c>
      <c r="L83" s="396">
        <v>0</v>
      </c>
      <c r="M83" s="414">
        <f t="shared" si="14"/>
        <v>5.5</v>
      </c>
      <c r="N83" s="2"/>
      <c r="O83" s="2"/>
      <c r="P83" s="2"/>
      <c r="Q83" s="2"/>
    </row>
    <row r="84" spans="1:17" ht="13.5" thickBot="1">
      <c r="A84" s="2"/>
      <c r="B84" s="2"/>
      <c r="C84" s="2"/>
      <c r="D84" s="2"/>
      <c r="E84" s="370"/>
      <c r="F84" s="371"/>
      <c r="G84" s="372"/>
      <c r="H84" s="373"/>
      <c r="I84" s="143"/>
      <c r="J84" s="370"/>
      <c r="K84" s="371"/>
      <c r="L84" s="372"/>
      <c r="M84" s="373"/>
      <c r="N84" s="2"/>
      <c r="O84" s="2"/>
      <c r="P84" s="2"/>
      <c r="Q84" s="2"/>
    </row>
    <row r="85" spans="1:17" ht="12.75">
      <c r="A85" s="2"/>
      <c r="B85" s="2"/>
      <c r="C85" s="2"/>
      <c r="D85" s="2"/>
      <c r="E85" s="374" t="s">
        <v>254</v>
      </c>
      <c r="F85" s="398">
        <v>6.5</v>
      </c>
      <c r="G85" s="399">
        <v>-1</v>
      </c>
      <c r="H85" s="400">
        <f aca="true" t="shared" si="15" ref="H85:H95">F85+G85</f>
        <v>5.5</v>
      </c>
      <c r="I85" s="143"/>
      <c r="J85" s="374" t="s">
        <v>372</v>
      </c>
      <c r="K85" s="398" t="s">
        <v>353</v>
      </c>
      <c r="L85" s="399" t="s">
        <v>353</v>
      </c>
      <c r="M85" s="377" t="s">
        <v>353</v>
      </c>
      <c r="N85" s="2"/>
      <c r="O85" s="2"/>
      <c r="P85" s="2"/>
      <c r="Q85" s="2"/>
    </row>
    <row r="86" spans="1:17" ht="12.75">
      <c r="A86" s="2"/>
      <c r="B86" s="2"/>
      <c r="C86" s="2"/>
      <c r="D86" s="2"/>
      <c r="E86" s="58" t="s">
        <v>412</v>
      </c>
      <c r="F86" s="405">
        <v>6</v>
      </c>
      <c r="G86" s="406">
        <v>0</v>
      </c>
      <c r="H86" s="407">
        <f t="shared" si="15"/>
        <v>6</v>
      </c>
      <c r="I86" s="143"/>
      <c r="J86" s="58" t="s">
        <v>336</v>
      </c>
      <c r="K86" s="405">
        <v>6</v>
      </c>
      <c r="L86" s="406">
        <v>1</v>
      </c>
      <c r="M86" s="373">
        <f t="shared" si="14"/>
        <v>7</v>
      </c>
      <c r="N86" s="2"/>
      <c r="O86" s="2"/>
      <c r="P86" s="2"/>
      <c r="Q86" s="2"/>
    </row>
    <row r="87" spans="1:17" ht="12.75">
      <c r="A87" s="2"/>
      <c r="B87" s="2"/>
      <c r="C87" s="2"/>
      <c r="D87" s="2"/>
      <c r="E87" s="58" t="s">
        <v>248</v>
      </c>
      <c r="F87" s="405" t="s">
        <v>353</v>
      </c>
      <c r="G87" s="406" t="s">
        <v>353</v>
      </c>
      <c r="H87" s="407" t="s">
        <v>353</v>
      </c>
      <c r="I87" s="143"/>
      <c r="J87" s="58" t="s">
        <v>340</v>
      </c>
      <c r="K87" s="405" t="s">
        <v>353</v>
      </c>
      <c r="L87" s="406" t="s">
        <v>353</v>
      </c>
      <c r="M87" s="373" t="s">
        <v>353</v>
      </c>
      <c r="N87" s="2"/>
      <c r="O87" s="2"/>
      <c r="P87" s="2"/>
      <c r="Q87" s="2"/>
    </row>
    <row r="88" spans="1:17" ht="12.75">
      <c r="A88" s="2"/>
      <c r="B88" s="2"/>
      <c r="C88" s="2"/>
      <c r="D88" s="2"/>
      <c r="E88" s="58" t="s">
        <v>246</v>
      </c>
      <c r="F88" s="405">
        <v>6</v>
      </c>
      <c r="G88" s="406">
        <v>0</v>
      </c>
      <c r="H88" s="407">
        <f t="shared" si="15"/>
        <v>6</v>
      </c>
      <c r="I88" s="143"/>
      <c r="J88" s="401" t="s">
        <v>341</v>
      </c>
      <c r="K88" s="402" t="s">
        <v>353</v>
      </c>
      <c r="L88" s="403" t="s">
        <v>353</v>
      </c>
      <c r="M88" s="415" t="s">
        <v>353</v>
      </c>
      <c r="N88" s="2"/>
      <c r="O88" s="2"/>
      <c r="P88" s="2"/>
      <c r="Q88" s="2"/>
    </row>
    <row r="89" spans="1:17" ht="12.75">
      <c r="A89" s="2"/>
      <c r="B89" s="2"/>
      <c r="C89" s="2"/>
      <c r="D89" s="2"/>
      <c r="E89" s="58" t="s">
        <v>411</v>
      </c>
      <c r="F89" s="405">
        <v>6</v>
      </c>
      <c r="G89" s="406">
        <v>-0.5</v>
      </c>
      <c r="H89" s="407">
        <f>F89+G89</f>
        <v>5.5</v>
      </c>
      <c r="I89" s="143"/>
      <c r="J89" s="58" t="s">
        <v>373</v>
      </c>
      <c r="K89" s="405">
        <v>7</v>
      </c>
      <c r="L89" s="406">
        <v>3</v>
      </c>
      <c r="M89" s="373">
        <f t="shared" si="14"/>
        <v>10</v>
      </c>
      <c r="N89" s="2"/>
      <c r="O89" s="2"/>
      <c r="P89" s="2"/>
      <c r="Q89" s="2"/>
    </row>
    <row r="90" spans="1:17" ht="12.75">
      <c r="A90" s="2"/>
      <c r="B90" s="2"/>
      <c r="C90" s="2"/>
      <c r="D90" s="2"/>
      <c r="E90" s="58" t="s">
        <v>244</v>
      </c>
      <c r="F90" s="405">
        <v>5.5</v>
      </c>
      <c r="G90" s="406">
        <v>0</v>
      </c>
      <c r="H90" s="407">
        <f t="shared" si="15"/>
        <v>5.5</v>
      </c>
      <c r="I90" s="143"/>
      <c r="J90" s="58" t="s">
        <v>343</v>
      </c>
      <c r="K90" s="405">
        <v>6</v>
      </c>
      <c r="L90" s="406">
        <v>-0.5</v>
      </c>
      <c r="M90" s="373">
        <f t="shared" si="14"/>
        <v>5.5</v>
      </c>
      <c r="N90" s="2"/>
      <c r="O90" s="2"/>
      <c r="P90" s="2"/>
      <c r="Q90" s="2"/>
    </row>
    <row r="91" spans="1:17" ht="12.75">
      <c r="A91" s="2"/>
      <c r="B91" s="2"/>
      <c r="C91" s="2"/>
      <c r="D91" s="2"/>
      <c r="E91" s="58" t="s">
        <v>237</v>
      </c>
      <c r="F91" s="405" t="s">
        <v>354</v>
      </c>
      <c r="G91" s="406" t="s">
        <v>354</v>
      </c>
      <c r="H91" s="407" t="s">
        <v>354</v>
      </c>
      <c r="I91" s="143"/>
      <c r="J91" s="58" t="s">
        <v>346</v>
      </c>
      <c r="K91" s="405" t="s">
        <v>354</v>
      </c>
      <c r="L91" s="406" t="s">
        <v>354</v>
      </c>
      <c r="M91" s="373" t="s">
        <v>354</v>
      </c>
      <c r="N91" s="2"/>
      <c r="O91" s="2"/>
      <c r="P91" s="2"/>
      <c r="Q91" s="2"/>
    </row>
    <row r="92" spans="1:17" ht="12.75">
      <c r="A92" s="2"/>
      <c r="B92" s="2"/>
      <c r="C92" s="2"/>
      <c r="D92" s="2"/>
      <c r="E92" s="58" t="s">
        <v>255</v>
      </c>
      <c r="F92" s="405" t="s">
        <v>353</v>
      </c>
      <c r="G92" s="406" t="s">
        <v>353</v>
      </c>
      <c r="H92" s="407" t="s">
        <v>353</v>
      </c>
      <c r="I92" s="143"/>
      <c r="J92" s="58" t="s">
        <v>371</v>
      </c>
      <c r="K92" s="405">
        <v>6.5</v>
      </c>
      <c r="L92" s="406">
        <v>0</v>
      </c>
      <c r="M92" s="373">
        <f t="shared" si="14"/>
        <v>6.5</v>
      </c>
      <c r="N92" s="2"/>
      <c r="O92" s="2"/>
      <c r="P92" s="2"/>
      <c r="Q92" s="2"/>
    </row>
    <row r="93" spans="1:17" ht="12.75">
      <c r="A93" s="2"/>
      <c r="B93" s="2"/>
      <c r="C93" s="2"/>
      <c r="D93" s="2"/>
      <c r="E93" s="58" t="s">
        <v>349</v>
      </c>
      <c r="F93" s="405">
        <v>4.5</v>
      </c>
      <c r="G93" s="406">
        <v>-0.5</v>
      </c>
      <c r="H93" s="407">
        <f t="shared" si="15"/>
        <v>4</v>
      </c>
      <c r="I93" s="143"/>
      <c r="J93" s="58" t="s">
        <v>374</v>
      </c>
      <c r="K93" s="405">
        <v>6.5</v>
      </c>
      <c r="L93" s="406">
        <v>-0.5</v>
      </c>
      <c r="M93" s="373">
        <f t="shared" si="14"/>
        <v>6</v>
      </c>
      <c r="N93" s="2"/>
      <c r="O93" s="2"/>
      <c r="P93" s="2"/>
      <c r="Q93" s="2"/>
    </row>
    <row r="94" spans="1:17" ht="12.75">
      <c r="A94" s="143"/>
      <c r="B94" s="143"/>
      <c r="C94" s="143"/>
      <c r="D94" s="143"/>
      <c r="E94" s="58" t="s">
        <v>357</v>
      </c>
      <c r="F94" s="405">
        <v>5.5</v>
      </c>
      <c r="G94" s="406">
        <v>0</v>
      </c>
      <c r="H94" s="407">
        <f t="shared" si="15"/>
        <v>5.5</v>
      </c>
      <c r="I94" s="143"/>
      <c r="J94" s="58" t="s">
        <v>303</v>
      </c>
      <c r="K94" s="405" t="s">
        <v>353</v>
      </c>
      <c r="L94" s="406" t="s">
        <v>353</v>
      </c>
      <c r="M94" s="373" t="s">
        <v>353</v>
      </c>
      <c r="N94" s="2"/>
      <c r="O94" s="2"/>
      <c r="P94" s="2"/>
      <c r="Q94" s="2"/>
    </row>
    <row r="95" spans="1:17" ht="12.75">
      <c r="A95" s="143"/>
      <c r="B95" s="143"/>
      <c r="C95" s="143"/>
      <c r="D95" s="143"/>
      <c r="E95" s="58" t="s">
        <v>252</v>
      </c>
      <c r="F95" s="405">
        <v>5.5</v>
      </c>
      <c r="G95" s="406">
        <v>0</v>
      </c>
      <c r="H95" s="407">
        <f t="shared" si="15"/>
        <v>5.5</v>
      </c>
      <c r="I95" s="143"/>
      <c r="J95" s="58" t="s">
        <v>303</v>
      </c>
      <c r="K95" s="405" t="s">
        <v>353</v>
      </c>
      <c r="L95" s="406" t="s">
        <v>353</v>
      </c>
      <c r="M95" s="373" t="s">
        <v>353</v>
      </c>
      <c r="N95" s="2"/>
      <c r="O95" s="2"/>
      <c r="P95" s="2"/>
      <c r="Q95" s="2"/>
    </row>
    <row r="96" spans="1:17" ht="12.75" customHeight="1" thickBot="1">
      <c r="A96" s="142"/>
      <c r="B96" s="142"/>
      <c r="C96" s="142"/>
      <c r="D96" s="142"/>
      <c r="E96" s="370" t="s">
        <v>247</v>
      </c>
      <c r="F96" s="408" t="s">
        <v>354</v>
      </c>
      <c r="G96" s="409" t="s">
        <v>354</v>
      </c>
      <c r="H96" s="407" t="s">
        <v>354</v>
      </c>
      <c r="I96" s="142"/>
      <c r="J96" s="370" t="s">
        <v>303</v>
      </c>
      <c r="K96" s="416" t="s">
        <v>353</v>
      </c>
      <c r="L96" s="409" t="s">
        <v>353</v>
      </c>
      <c r="M96" s="373" t="s">
        <v>353</v>
      </c>
      <c r="N96" s="2"/>
      <c r="O96" s="2"/>
      <c r="P96" s="2"/>
      <c r="Q96" s="2"/>
    </row>
    <row r="97" spans="1:17" ht="12.75" customHeight="1" thickBot="1">
      <c r="A97" s="265"/>
      <c r="B97" s="265"/>
      <c r="C97" s="265"/>
      <c r="D97" s="265"/>
      <c r="E97" s="60" t="s">
        <v>253</v>
      </c>
      <c r="F97" s="395">
        <v>-1.5</v>
      </c>
      <c r="G97" s="410">
        <v>0</v>
      </c>
      <c r="H97" s="383">
        <f>F97+G97</f>
        <v>-1.5</v>
      </c>
      <c r="I97" s="275"/>
      <c r="J97" s="60" t="s">
        <v>347</v>
      </c>
      <c r="K97" s="395">
        <v>-0.5</v>
      </c>
      <c r="L97" s="410">
        <v>0</v>
      </c>
      <c r="M97" s="383">
        <f t="shared" si="14"/>
        <v>-0.5</v>
      </c>
      <c r="N97" s="2"/>
      <c r="O97" s="2"/>
      <c r="P97" s="2"/>
      <c r="Q97" s="2"/>
    </row>
    <row r="98" spans="1:17" ht="12.75" customHeight="1" thickBot="1">
      <c r="A98" s="265"/>
      <c r="B98" s="265"/>
      <c r="C98" s="265"/>
      <c r="D98" s="265"/>
      <c r="E98" s="384" t="s">
        <v>84</v>
      </c>
      <c r="F98" s="385">
        <f>20.5/3</f>
        <v>6.833333333333333</v>
      </c>
      <c r="G98" s="386">
        <v>1.5</v>
      </c>
      <c r="H98" s="383">
        <f>G98</f>
        <v>1.5</v>
      </c>
      <c r="I98" s="275"/>
      <c r="J98" s="384" t="s">
        <v>84</v>
      </c>
      <c r="K98" s="385">
        <f>18/3</f>
        <v>6</v>
      </c>
      <c r="L98" s="386">
        <v>0</v>
      </c>
      <c r="M98" s="383">
        <f>L98</f>
        <v>0</v>
      </c>
      <c r="N98" s="2"/>
      <c r="O98" s="2"/>
      <c r="P98" s="2"/>
      <c r="Q98" s="2"/>
    </row>
    <row r="99" spans="1:17" ht="12.75">
      <c r="A99" s="270"/>
      <c r="B99" s="270"/>
      <c r="C99" s="270"/>
      <c r="D99" s="266"/>
      <c r="E99" s="63"/>
      <c r="F99" s="64"/>
      <c r="G99" s="64"/>
      <c r="H99" s="65"/>
      <c r="I99" s="275"/>
      <c r="J99" s="63"/>
      <c r="K99" s="64"/>
      <c r="L99" s="64"/>
      <c r="M99" s="65"/>
      <c r="N99" s="2"/>
      <c r="O99" s="2"/>
      <c r="P99" s="2"/>
      <c r="Q99" s="2"/>
    </row>
    <row r="100" spans="1:17" ht="13.5" customHeight="1">
      <c r="A100" s="271"/>
      <c r="B100" s="271"/>
      <c r="C100" s="271"/>
      <c r="D100" s="267"/>
      <c r="E100" s="67"/>
      <c r="F100" s="100">
        <f>F73+F74+F75+F76+F77+F78+F79+F80+F81+F82+F83+F97</f>
        <v>65.5</v>
      </c>
      <c r="G100" s="100">
        <f>G72+G73+G74+G75+G76+G77+G78+G79+G80+G81+G82+G83+G97+G98</f>
        <v>9.5</v>
      </c>
      <c r="H100" s="101">
        <f>F100+G100</f>
        <v>75</v>
      </c>
      <c r="I100" s="276"/>
      <c r="J100" s="67"/>
      <c r="K100" s="98">
        <f>K73+K74+K75+K76+K77+K78+K79+K80+K81+K82+K83+K97</f>
        <v>66</v>
      </c>
      <c r="L100" s="98">
        <f>L72+L73+L74+L75+L76+L77+L78+L79+L80+L81+L82+L83+L97+L98</f>
        <v>-2.5</v>
      </c>
      <c r="M100" s="99">
        <f>K100+L100</f>
        <v>63.5</v>
      </c>
      <c r="N100" s="2"/>
      <c r="O100" s="2"/>
      <c r="P100" s="2"/>
      <c r="Q100" s="2"/>
    </row>
    <row r="101" spans="1:17" ht="12.75" customHeight="1" thickBot="1">
      <c r="A101" s="269"/>
      <c r="B101" s="269"/>
      <c r="C101" s="269"/>
      <c r="D101" s="268"/>
      <c r="E101" s="73"/>
      <c r="F101" s="74"/>
      <c r="G101" s="74"/>
      <c r="H101" s="75"/>
      <c r="I101" s="155"/>
      <c r="J101" s="73"/>
      <c r="K101" s="74"/>
      <c r="L101" s="74"/>
      <c r="M101" s="75"/>
      <c r="N101" s="2"/>
      <c r="O101" s="2"/>
      <c r="P101" s="2"/>
      <c r="Q101" s="2"/>
    </row>
    <row r="102" spans="1:17" ht="18.75" thickBot="1">
      <c r="A102" s="269"/>
      <c r="B102" s="269"/>
      <c r="C102" s="269"/>
      <c r="D102" s="268"/>
      <c r="E102" s="111"/>
      <c r="F102" s="112"/>
      <c r="G102" s="112"/>
      <c r="H102" s="113">
        <v>2</v>
      </c>
      <c r="I102" s="277"/>
      <c r="J102" s="107"/>
      <c r="K102" s="108"/>
      <c r="L102" s="108"/>
      <c r="M102" s="109">
        <v>0</v>
      </c>
      <c r="N102" s="2"/>
      <c r="O102" s="2"/>
      <c r="P102" s="2"/>
      <c r="Q102" s="2"/>
    </row>
    <row r="103" spans="1:13" s="2" customFormat="1" ht="12.75">
      <c r="A103" s="269"/>
      <c r="B103" s="269"/>
      <c r="C103" s="269"/>
      <c r="D103" s="268"/>
      <c r="E103" s="269"/>
      <c r="F103" s="269"/>
      <c r="G103" s="269"/>
      <c r="H103" s="155"/>
      <c r="I103" s="155"/>
      <c r="J103" s="269"/>
      <c r="K103" s="269"/>
      <c r="L103" s="269"/>
      <c r="M103" s="268"/>
    </row>
    <row r="104" spans="1:22" s="2" customFormat="1" ht="14.25">
      <c r="A104" s="269"/>
      <c r="B104" s="269"/>
      <c r="C104" s="269"/>
      <c r="D104" s="268"/>
      <c r="E104" s="269"/>
      <c r="F104" s="269"/>
      <c r="G104" s="269"/>
      <c r="H104" s="155"/>
      <c r="I104" s="155"/>
      <c r="J104" s="269"/>
      <c r="K104" s="269"/>
      <c r="L104" s="269"/>
      <c r="M104" s="268"/>
      <c r="V104" s="142"/>
    </row>
    <row r="105" spans="1:22" s="2" customFormat="1" ht="12.75">
      <c r="A105" s="269"/>
      <c r="B105" s="269"/>
      <c r="C105" s="269"/>
      <c r="D105" s="268"/>
      <c r="E105" s="269"/>
      <c r="F105" s="269"/>
      <c r="G105" s="269"/>
      <c r="H105" s="155"/>
      <c r="I105" s="155"/>
      <c r="J105" s="269"/>
      <c r="K105" s="269"/>
      <c r="L105" s="269"/>
      <c r="M105" s="268"/>
      <c r="V105" s="265"/>
    </row>
    <row r="106" spans="1:22" s="2" customFormat="1" ht="12.75">
      <c r="A106" s="269"/>
      <c r="B106" s="269"/>
      <c r="C106" s="269"/>
      <c r="D106" s="268"/>
      <c r="E106" s="269"/>
      <c r="F106" s="269"/>
      <c r="G106" s="269"/>
      <c r="H106" s="155"/>
      <c r="I106" s="155"/>
      <c r="J106" s="269"/>
      <c r="K106" s="269"/>
      <c r="L106" s="269"/>
      <c r="M106" s="268"/>
      <c r="V106" s="266"/>
    </row>
    <row r="107" spans="1:22" s="2" customFormat="1" ht="12.75">
      <c r="A107" s="269"/>
      <c r="B107" s="269"/>
      <c r="C107" s="269"/>
      <c r="D107" s="268"/>
      <c r="E107" s="269"/>
      <c r="F107" s="269"/>
      <c r="G107" s="269"/>
      <c r="H107" s="155"/>
      <c r="I107" s="155"/>
      <c r="J107" s="269"/>
      <c r="K107" s="269"/>
      <c r="L107" s="269"/>
      <c r="M107" s="268"/>
      <c r="V107" s="267"/>
    </row>
    <row r="108" spans="1:22" s="2" customFormat="1" ht="12.75">
      <c r="A108" s="269"/>
      <c r="B108" s="269"/>
      <c r="C108" s="269"/>
      <c r="D108" s="268"/>
      <c r="E108" s="269"/>
      <c r="F108" s="269"/>
      <c r="G108" s="269"/>
      <c r="H108" s="155"/>
      <c r="I108" s="155"/>
      <c r="J108" s="269"/>
      <c r="K108" s="269"/>
      <c r="L108" s="269"/>
      <c r="M108" s="268"/>
      <c r="V108" s="268"/>
    </row>
    <row r="109" spans="1:22" s="2" customFormat="1" ht="12.75">
      <c r="A109" s="269"/>
      <c r="B109" s="269"/>
      <c r="C109" s="269"/>
      <c r="D109" s="268"/>
      <c r="E109" s="269"/>
      <c r="F109" s="269"/>
      <c r="G109" s="269"/>
      <c r="H109" s="155"/>
      <c r="I109" s="155"/>
      <c r="J109" s="269"/>
      <c r="K109" s="269"/>
      <c r="L109" s="269"/>
      <c r="M109" s="268"/>
      <c r="V109" s="268"/>
    </row>
    <row r="110" spans="1:25" s="2" customFormat="1" ht="12.75">
      <c r="A110" s="269"/>
      <c r="B110" s="269"/>
      <c r="C110" s="269"/>
      <c r="D110" s="268"/>
      <c r="E110" s="269"/>
      <c r="F110" s="269"/>
      <c r="G110" s="269"/>
      <c r="H110" s="155"/>
      <c r="I110" s="155"/>
      <c r="J110" s="269"/>
      <c r="K110" s="269"/>
      <c r="L110" s="269"/>
      <c r="M110" s="268"/>
      <c r="V110" s="268"/>
      <c r="W110" s="143"/>
      <c r="X110" s="269"/>
      <c r="Y110" s="155"/>
    </row>
    <row r="111" spans="1:25" s="2" customFormat="1" ht="12.75">
      <c r="A111" s="269"/>
      <c r="B111" s="269"/>
      <c r="C111" s="269"/>
      <c r="D111" s="268"/>
      <c r="E111" s="269"/>
      <c r="F111" s="269"/>
      <c r="G111" s="269"/>
      <c r="H111" s="155"/>
      <c r="I111" s="155"/>
      <c r="J111" s="269"/>
      <c r="K111" s="269"/>
      <c r="L111" s="269"/>
      <c r="M111" s="268"/>
      <c r="V111" s="268"/>
      <c r="W111" s="143"/>
      <c r="X111" s="269"/>
      <c r="Y111" s="155"/>
    </row>
    <row r="112" spans="1:25" s="2" customFormat="1" ht="12.75">
      <c r="A112" s="173"/>
      <c r="B112" s="173"/>
      <c r="C112" s="173"/>
      <c r="D112" s="272"/>
      <c r="E112" s="273"/>
      <c r="F112" s="273"/>
      <c r="G112" s="273"/>
      <c r="H112" s="173"/>
      <c r="I112" s="173"/>
      <c r="J112" s="173"/>
      <c r="K112" s="173"/>
      <c r="L112" s="173"/>
      <c r="M112" s="272"/>
      <c r="V112" s="268"/>
      <c r="W112" s="143"/>
      <c r="X112" s="269"/>
      <c r="Y112" s="155"/>
    </row>
    <row r="113" spans="1:25" s="2" customFormat="1" ht="12.75">
      <c r="A113" s="274"/>
      <c r="B113" s="274"/>
      <c r="C113" s="274"/>
      <c r="D113" s="272"/>
      <c r="E113" s="273"/>
      <c r="F113" s="273"/>
      <c r="G113" s="273"/>
      <c r="H113" s="173"/>
      <c r="I113" s="173"/>
      <c r="J113" s="273"/>
      <c r="K113" s="273"/>
      <c r="L113" s="273"/>
      <c r="M113" s="272"/>
      <c r="V113" s="268"/>
      <c r="W113" s="143"/>
      <c r="X113" s="269"/>
      <c r="Y113" s="155"/>
    </row>
    <row r="114" spans="1:25" s="2" customFormat="1" ht="12.75">
      <c r="A114" s="273"/>
      <c r="B114" s="273"/>
      <c r="C114" s="273"/>
      <c r="D114" s="272"/>
      <c r="E114" s="273"/>
      <c r="F114" s="273"/>
      <c r="G114" s="273"/>
      <c r="H114" s="173"/>
      <c r="I114" s="173"/>
      <c r="J114" s="273"/>
      <c r="K114" s="273"/>
      <c r="L114" s="273"/>
      <c r="M114" s="272"/>
      <c r="V114" s="268"/>
      <c r="W114" s="143"/>
      <c r="X114" s="269"/>
      <c r="Y114" s="155"/>
    </row>
    <row r="115" spans="1:25" s="2" customFormat="1" ht="12.75">
      <c r="A115" s="273"/>
      <c r="B115" s="273"/>
      <c r="C115" s="273"/>
      <c r="D115" s="173"/>
      <c r="E115" s="273"/>
      <c r="F115" s="273"/>
      <c r="G115" s="273"/>
      <c r="H115" s="173"/>
      <c r="I115" s="173"/>
      <c r="J115" s="273"/>
      <c r="K115" s="273"/>
      <c r="L115" s="273"/>
      <c r="M115" s="272"/>
      <c r="V115" s="268"/>
      <c r="W115" s="143"/>
      <c r="X115" s="269"/>
      <c r="Y115" s="155"/>
    </row>
    <row r="116" spans="1:25" s="2" customFormat="1" ht="12.75">
      <c r="A116" s="269"/>
      <c r="B116" s="269"/>
      <c r="C116" s="269"/>
      <c r="D116" s="155"/>
      <c r="E116" s="273"/>
      <c r="F116" s="273"/>
      <c r="G116" s="273"/>
      <c r="H116" s="173"/>
      <c r="I116" s="173"/>
      <c r="J116" s="273"/>
      <c r="K116" s="273"/>
      <c r="L116" s="273"/>
      <c r="M116" s="272"/>
      <c r="V116" s="268"/>
      <c r="W116" s="143"/>
      <c r="X116" s="269"/>
      <c r="Y116" s="155"/>
    </row>
    <row r="117" spans="1:25" s="2" customFormat="1" ht="12.75">
      <c r="A117" s="273"/>
      <c r="B117" s="273"/>
      <c r="C117" s="273"/>
      <c r="D117" s="173"/>
      <c r="E117" s="273"/>
      <c r="F117" s="273"/>
      <c r="G117" s="273"/>
      <c r="H117" s="173"/>
      <c r="I117" s="173"/>
      <c r="J117" s="273"/>
      <c r="K117" s="273"/>
      <c r="L117" s="273"/>
      <c r="M117" s="173"/>
      <c r="V117" s="268"/>
      <c r="W117" s="143"/>
      <c r="X117" s="269"/>
      <c r="Y117" s="155"/>
    </row>
    <row r="118" spans="1:25" s="2" customFormat="1" ht="12.75">
      <c r="A118" s="273"/>
      <c r="B118" s="273"/>
      <c r="C118" s="273"/>
      <c r="D118" s="173"/>
      <c r="E118" s="273"/>
      <c r="F118" s="273"/>
      <c r="G118" s="273"/>
      <c r="H118" s="173"/>
      <c r="I118" s="173"/>
      <c r="J118" s="273"/>
      <c r="K118" s="273"/>
      <c r="L118" s="273"/>
      <c r="M118" s="173"/>
      <c r="V118" s="268"/>
      <c r="W118" s="143"/>
      <c r="X118" s="269"/>
      <c r="Y118" s="155"/>
    </row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4">
    <mergeCell ref="J71:M71"/>
    <mergeCell ref="A37:D37"/>
    <mergeCell ref="N3:Q3"/>
    <mergeCell ref="E71:H71"/>
    <mergeCell ref="E70:M70"/>
    <mergeCell ref="J37:M37"/>
    <mergeCell ref="A1:Q1"/>
    <mergeCell ref="A2:Q2"/>
    <mergeCell ref="A3:D3"/>
    <mergeCell ref="E37:H37"/>
    <mergeCell ref="N37:Q37"/>
    <mergeCell ref="J3:M3"/>
    <mergeCell ref="E3:H3"/>
    <mergeCell ref="A36:Q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18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19.7109375" style="3" customWidth="1"/>
    <col min="2" max="3" width="5.7109375" style="3" customWidth="1"/>
    <col min="4" max="4" width="6.7109375" style="3" customWidth="1"/>
    <col min="5" max="5" width="19.7109375" style="3" customWidth="1"/>
    <col min="6" max="7" width="5.7109375" style="3" customWidth="1"/>
    <col min="8" max="8" width="6.7109375" style="3" customWidth="1"/>
    <col min="9" max="9" width="1.1484375" style="3" customWidth="1"/>
    <col min="10" max="10" width="19.7109375" style="3" customWidth="1"/>
    <col min="11" max="12" width="5.7109375" style="3" customWidth="1"/>
    <col min="13" max="13" width="6.7109375" style="3" customWidth="1"/>
    <col min="14" max="14" width="19.7109375" style="3" customWidth="1"/>
    <col min="15" max="16" width="5.7109375" style="3" customWidth="1"/>
    <col min="17" max="17" width="6.7109375" style="3" customWidth="1"/>
    <col min="18" max="27" width="9.140625" style="2" customWidth="1"/>
    <col min="28" max="16384" width="9.140625" style="3" customWidth="1"/>
  </cols>
  <sheetData>
    <row r="1" spans="1:17" ht="15" thickBot="1">
      <c r="A1" s="701" t="s">
        <v>92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3"/>
    </row>
    <row r="2" spans="1:17" ht="15" thickBot="1">
      <c r="A2" s="701" t="s">
        <v>36</v>
      </c>
      <c r="B2" s="702"/>
      <c r="C2" s="702"/>
      <c r="D2" s="702"/>
      <c r="E2" s="702"/>
      <c r="F2" s="702"/>
      <c r="G2" s="702"/>
      <c r="H2" s="702"/>
      <c r="I2" s="737"/>
      <c r="J2" s="702"/>
      <c r="K2" s="702"/>
      <c r="L2" s="702"/>
      <c r="M2" s="702"/>
      <c r="N2" s="702"/>
      <c r="O2" s="702"/>
      <c r="P2" s="702"/>
      <c r="Q2" s="703"/>
    </row>
    <row r="3" spans="1:17" ht="15" customHeight="1" thickBot="1">
      <c r="A3" s="758" t="s">
        <v>113</v>
      </c>
      <c r="B3" s="759"/>
      <c r="C3" s="759"/>
      <c r="D3" s="760"/>
      <c r="E3" s="693" t="s">
        <v>108</v>
      </c>
      <c r="F3" s="741"/>
      <c r="G3" s="741"/>
      <c r="H3" s="694"/>
      <c r="I3" s="30"/>
      <c r="J3" s="755" t="s">
        <v>115</v>
      </c>
      <c r="K3" s="756"/>
      <c r="L3" s="756"/>
      <c r="M3" s="757"/>
      <c r="N3" s="738" t="s">
        <v>435</v>
      </c>
      <c r="O3" s="739"/>
      <c r="P3" s="739"/>
      <c r="Q3" s="740"/>
    </row>
    <row r="4" spans="1:17" ht="13.5" thickBot="1">
      <c r="A4" s="123" t="s">
        <v>3</v>
      </c>
      <c r="B4" s="124" t="s">
        <v>65</v>
      </c>
      <c r="C4" s="125">
        <v>2</v>
      </c>
      <c r="D4" s="124" t="s">
        <v>11</v>
      </c>
      <c r="E4" s="120" t="s">
        <v>3</v>
      </c>
      <c r="F4" s="121" t="s">
        <v>65</v>
      </c>
      <c r="G4" s="122">
        <v>0</v>
      </c>
      <c r="H4" s="121" t="s">
        <v>11</v>
      </c>
      <c r="I4" s="35"/>
      <c r="J4" s="31" t="s">
        <v>3</v>
      </c>
      <c r="K4" s="31" t="s">
        <v>65</v>
      </c>
      <c r="L4" s="31">
        <v>1.5</v>
      </c>
      <c r="M4" s="31" t="s">
        <v>11</v>
      </c>
      <c r="N4" s="89" t="s">
        <v>3</v>
      </c>
      <c r="O4" s="90" t="s">
        <v>65</v>
      </c>
      <c r="P4" s="91">
        <v>0</v>
      </c>
      <c r="Q4" s="90" t="s">
        <v>11</v>
      </c>
    </row>
    <row r="5" spans="1:17" ht="12.75">
      <c r="A5" s="36" t="s">
        <v>177</v>
      </c>
      <c r="B5" s="154">
        <v>7</v>
      </c>
      <c r="C5" s="231">
        <v>-1</v>
      </c>
      <c r="D5" s="153">
        <f>B5+C5</f>
        <v>6</v>
      </c>
      <c r="E5" s="36" t="s">
        <v>390</v>
      </c>
      <c r="F5" s="154">
        <v>6</v>
      </c>
      <c r="G5" s="231">
        <v>-1</v>
      </c>
      <c r="H5" s="153">
        <f aca="true" t="shared" si="0" ref="H5:H15">F5+G5</f>
        <v>5</v>
      </c>
      <c r="I5" s="35"/>
      <c r="J5" s="36" t="s">
        <v>212</v>
      </c>
      <c r="K5" s="426">
        <v>6</v>
      </c>
      <c r="L5" s="427">
        <v>-3</v>
      </c>
      <c r="M5" s="339">
        <f aca="true" t="shared" si="1" ref="M5:M15">K5+L5</f>
        <v>3</v>
      </c>
      <c r="N5" s="36" t="s">
        <v>254</v>
      </c>
      <c r="O5" s="154">
        <v>7</v>
      </c>
      <c r="P5" s="231">
        <v>1</v>
      </c>
      <c r="Q5" s="153">
        <f aca="true" t="shared" si="2" ref="Q5:Q15">O5+P5</f>
        <v>8</v>
      </c>
    </row>
    <row r="6" spans="1:17" ht="12.75">
      <c r="A6" s="316" t="s">
        <v>169</v>
      </c>
      <c r="B6" s="448">
        <v>6</v>
      </c>
      <c r="C6" s="449">
        <v>3</v>
      </c>
      <c r="D6" s="349">
        <f aca="true" t="shared" si="3" ref="D6:D29">B6+C6</f>
        <v>9</v>
      </c>
      <c r="E6" s="40" t="s">
        <v>120</v>
      </c>
      <c r="F6" s="156">
        <v>6</v>
      </c>
      <c r="G6" s="232">
        <v>0</v>
      </c>
      <c r="H6" s="157">
        <f t="shared" si="0"/>
        <v>6</v>
      </c>
      <c r="I6" s="35"/>
      <c r="J6" s="40" t="s">
        <v>213</v>
      </c>
      <c r="K6" s="428">
        <v>5.5</v>
      </c>
      <c r="L6" s="429">
        <v>0</v>
      </c>
      <c r="M6" s="340">
        <f t="shared" si="1"/>
        <v>5.5</v>
      </c>
      <c r="N6" s="40" t="s">
        <v>236</v>
      </c>
      <c r="O6" s="156">
        <v>6</v>
      </c>
      <c r="P6" s="232">
        <v>0</v>
      </c>
      <c r="Q6" s="157">
        <f t="shared" si="2"/>
        <v>6</v>
      </c>
    </row>
    <row r="7" spans="1:17" ht="12.75">
      <c r="A7" s="40" t="s">
        <v>168</v>
      </c>
      <c r="B7" s="156">
        <v>7</v>
      </c>
      <c r="C7" s="232">
        <v>3</v>
      </c>
      <c r="D7" s="157">
        <f t="shared" si="3"/>
        <v>10</v>
      </c>
      <c r="E7" s="40" t="s">
        <v>440</v>
      </c>
      <c r="F7" s="156">
        <v>6.5</v>
      </c>
      <c r="G7" s="232">
        <v>0</v>
      </c>
      <c r="H7" s="157">
        <f t="shared" si="0"/>
        <v>6.5</v>
      </c>
      <c r="I7" s="35"/>
      <c r="J7" s="40" t="s">
        <v>230</v>
      </c>
      <c r="K7" s="428">
        <v>6.5</v>
      </c>
      <c r="L7" s="429">
        <v>-0.5</v>
      </c>
      <c r="M7" s="340">
        <f t="shared" si="1"/>
        <v>6</v>
      </c>
      <c r="N7" s="40" t="s">
        <v>250</v>
      </c>
      <c r="O7" s="156">
        <v>7</v>
      </c>
      <c r="P7" s="232">
        <v>0</v>
      </c>
      <c r="Q7" s="157">
        <f t="shared" si="2"/>
        <v>7</v>
      </c>
    </row>
    <row r="8" spans="1:17" ht="12.75">
      <c r="A8" s="320" t="s">
        <v>188</v>
      </c>
      <c r="B8" s="454">
        <v>6</v>
      </c>
      <c r="C8" s="449">
        <v>0</v>
      </c>
      <c r="D8" s="455">
        <f t="shared" si="3"/>
        <v>6</v>
      </c>
      <c r="E8" s="40" t="s">
        <v>140</v>
      </c>
      <c r="F8" s="156">
        <v>5</v>
      </c>
      <c r="G8" s="232">
        <v>0</v>
      </c>
      <c r="H8" s="157">
        <f t="shared" si="0"/>
        <v>5</v>
      </c>
      <c r="I8" s="35"/>
      <c r="J8" s="40" t="s">
        <v>233</v>
      </c>
      <c r="K8" s="428">
        <v>5.5</v>
      </c>
      <c r="L8" s="429">
        <v>0</v>
      </c>
      <c r="M8" s="340">
        <f t="shared" si="1"/>
        <v>5.5</v>
      </c>
      <c r="N8" s="40" t="s">
        <v>238</v>
      </c>
      <c r="O8" s="156">
        <v>6.5</v>
      </c>
      <c r="P8" s="232">
        <v>0</v>
      </c>
      <c r="Q8" s="157">
        <f t="shared" si="2"/>
        <v>6.5</v>
      </c>
    </row>
    <row r="9" spans="1:17" ht="12.75">
      <c r="A9" s="40" t="s">
        <v>170</v>
      </c>
      <c r="B9" s="156">
        <v>8</v>
      </c>
      <c r="C9" s="232">
        <v>4</v>
      </c>
      <c r="D9" s="157">
        <f t="shared" si="3"/>
        <v>12</v>
      </c>
      <c r="E9" s="40" t="s">
        <v>136</v>
      </c>
      <c r="F9" s="156">
        <v>6</v>
      </c>
      <c r="G9" s="232">
        <v>0</v>
      </c>
      <c r="H9" s="157">
        <f t="shared" si="0"/>
        <v>6</v>
      </c>
      <c r="I9" s="35"/>
      <c r="J9" s="40" t="s">
        <v>218</v>
      </c>
      <c r="K9" s="428">
        <v>6.5</v>
      </c>
      <c r="L9" s="429">
        <v>0</v>
      </c>
      <c r="M9" s="340">
        <f t="shared" si="1"/>
        <v>6.5</v>
      </c>
      <c r="N9" s="40" t="s">
        <v>255</v>
      </c>
      <c r="O9" s="156">
        <v>5.5</v>
      </c>
      <c r="P9" s="232">
        <v>0</v>
      </c>
      <c r="Q9" s="157">
        <f t="shared" si="2"/>
        <v>5.5</v>
      </c>
    </row>
    <row r="10" spans="1:17" ht="12.75">
      <c r="A10" s="40" t="s">
        <v>173</v>
      </c>
      <c r="B10" s="156">
        <v>5</v>
      </c>
      <c r="C10" s="232">
        <v>0</v>
      </c>
      <c r="D10" s="157">
        <f t="shared" si="3"/>
        <v>5</v>
      </c>
      <c r="E10" s="40" t="s">
        <v>123</v>
      </c>
      <c r="F10" s="156">
        <v>5.5</v>
      </c>
      <c r="G10" s="232">
        <v>0</v>
      </c>
      <c r="H10" s="157">
        <f t="shared" si="0"/>
        <v>5.5</v>
      </c>
      <c r="I10" s="35"/>
      <c r="J10" s="40" t="s">
        <v>217</v>
      </c>
      <c r="K10" s="428">
        <v>6</v>
      </c>
      <c r="L10" s="429">
        <v>0</v>
      </c>
      <c r="M10" s="340">
        <f t="shared" si="1"/>
        <v>6</v>
      </c>
      <c r="N10" s="40" t="s">
        <v>248</v>
      </c>
      <c r="O10" s="156">
        <v>7.5</v>
      </c>
      <c r="P10" s="232">
        <v>4</v>
      </c>
      <c r="Q10" s="157">
        <f t="shared" si="2"/>
        <v>11.5</v>
      </c>
    </row>
    <row r="11" spans="1:17" ht="12.75">
      <c r="A11" s="40" t="s">
        <v>183</v>
      </c>
      <c r="B11" s="156">
        <v>6.5</v>
      </c>
      <c r="C11" s="232">
        <v>0</v>
      </c>
      <c r="D11" s="157">
        <f t="shared" si="3"/>
        <v>6.5</v>
      </c>
      <c r="E11" s="40" t="s">
        <v>441</v>
      </c>
      <c r="F11" s="156">
        <v>6</v>
      </c>
      <c r="G11" s="232">
        <v>0</v>
      </c>
      <c r="H11" s="157">
        <f t="shared" si="0"/>
        <v>6</v>
      </c>
      <c r="I11" s="35"/>
      <c r="J11" s="40" t="s">
        <v>219</v>
      </c>
      <c r="K11" s="428">
        <v>7</v>
      </c>
      <c r="L11" s="429">
        <v>3</v>
      </c>
      <c r="M11" s="340">
        <f t="shared" si="1"/>
        <v>10</v>
      </c>
      <c r="N11" s="40" t="s">
        <v>412</v>
      </c>
      <c r="O11" s="156">
        <v>5.5</v>
      </c>
      <c r="P11" s="232">
        <v>0</v>
      </c>
      <c r="Q11" s="157">
        <f t="shared" si="2"/>
        <v>5.5</v>
      </c>
    </row>
    <row r="12" spans="1:17" ht="12.75">
      <c r="A12" s="40" t="s">
        <v>171</v>
      </c>
      <c r="B12" s="156">
        <v>6.5</v>
      </c>
      <c r="C12" s="232">
        <v>0</v>
      </c>
      <c r="D12" s="157">
        <f t="shared" si="3"/>
        <v>6.5</v>
      </c>
      <c r="E12" s="40" t="s">
        <v>125</v>
      </c>
      <c r="F12" s="156">
        <v>5.5</v>
      </c>
      <c r="G12" s="232">
        <v>0</v>
      </c>
      <c r="H12" s="157">
        <f t="shared" si="0"/>
        <v>5.5</v>
      </c>
      <c r="I12" s="35"/>
      <c r="J12" s="40" t="s">
        <v>227</v>
      </c>
      <c r="K12" s="428">
        <v>5.5</v>
      </c>
      <c r="L12" s="429">
        <v>0</v>
      </c>
      <c r="M12" s="340">
        <f t="shared" si="1"/>
        <v>5.5</v>
      </c>
      <c r="N12" s="40" t="s">
        <v>240</v>
      </c>
      <c r="O12" s="156">
        <v>7.5</v>
      </c>
      <c r="P12" s="232">
        <v>3</v>
      </c>
      <c r="Q12" s="157">
        <f t="shared" si="2"/>
        <v>10.5</v>
      </c>
    </row>
    <row r="13" spans="1:17" ht="12.75">
      <c r="A13" s="40" t="s">
        <v>178</v>
      </c>
      <c r="B13" s="156">
        <v>5.5</v>
      </c>
      <c r="C13" s="232">
        <v>0</v>
      </c>
      <c r="D13" s="157">
        <f t="shared" si="3"/>
        <v>5.5</v>
      </c>
      <c r="E13" s="40" t="s">
        <v>413</v>
      </c>
      <c r="F13" s="156">
        <v>6</v>
      </c>
      <c r="G13" s="232">
        <v>0</v>
      </c>
      <c r="H13" s="157">
        <f t="shared" si="0"/>
        <v>6</v>
      </c>
      <c r="I13" s="35"/>
      <c r="J13" s="316" t="s">
        <v>221</v>
      </c>
      <c r="K13" s="452">
        <v>6</v>
      </c>
      <c r="L13" s="453">
        <v>0</v>
      </c>
      <c r="M13" s="345">
        <f t="shared" si="1"/>
        <v>6</v>
      </c>
      <c r="N13" s="40" t="s">
        <v>242</v>
      </c>
      <c r="O13" s="156">
        <v>6.5</v>
      </c>
      <c r="P13" s="232">
        <v>-0.5</v>
      </c>
      <c r="Q13" s="157">
        <f t="shared" si="2"/>
        <v>6</v>
      </c>
    </row>
    <row r="14" spans="1:17" ht="12.75">
      <c r="A14" s="40" t="s">
        <v>175</v>
      </c>
      <c r="B14" s="156">
        <v>5.5</v>
      </c>
      <c r="C14" s="232">
        <v>0</v>
      </c>
      <c r="D14" s="157">
        <f t="shared" si="3"/>
        <v>5.5</v>
      </c>
      <c r="E14" s="40" t="s">
        <v>132</v>
      </c>
      <c r="F14" s="156">
        <v>6</v>
      </c>
      <c r="G14" s="232">
        <v>0</v>
      </c>
      <c r="H14" s="157">
        <f t="shared" si="0"/>
        <v>6</v>
      </c>
      <c r="I14" s="35"/>
      <c r="J14" s="40" t="s">
        <v>387</v>
      </c>
      <c r="K14" s="428">
        <v>6</v>
      </c>
      <c r="L14" s="429">
        <v>0</v>
      </c>
      <c r="M14" s="340">
        <f t="shared" si="1"/>
        <v>6</v>
      </c>
      <c r="N14" s="40" t="s">
        <v>244</v>
      </c>
      <c r="O14" s="156">
        <v>7.5</v>
      </c>
      <c r="P14" s="232">
        <v>3.5</v>
      </c>
      <c r="Q14" s="157">
        <f t="shared" si="2"/>
        <v>11</v>
      </c>
    </row>
    <row r="15" spans="1:17" ht="13.5" thickBot="1">
      <c r="A15" s="44" t="s">
        <v>174</v>
      </c>
      <c r="B15" s="161">
        <v>6.5</v>
      </c>
      <c r="C15" s="233">
        <v>1</v>
      </c>
      <c r="D15" s="162">
        <f t="shared" si="3"/>
        <v>7.5</v>
      </c>
      <c r="E15" s="44" t="s">
        <v>128</v>
      </c>
      <c r="F15" s="161">
        <v>5</v>
      </c>
      <c r="G15" s="233">
        <v>-1.5</v>
      </c>
      <c r="H15" s="162">
        <f t="shared" si="0"/>
        <v>3.5</v>
      </c>
      <c r="I15" s="35"/>
      <c r="J15" s="44" t="s">
        <v>222</v>
      </c>
      <c r="K15" s="430">
        <v>5</v>
      </c>
      <c r="L15" s="431">
        <v>0</v>
      </c>
      <c r="M15" s="341">
        <f t="shared" si="1"/>
        <v>5</v>
      </c>
      <c r="N15" s="44" t="s">
        <v>350</v>
      </c>
      <c r="O15" s="161">
        <v>5.5</v>
      </c>
      <c r="P15" s="233">
        <v>0</v>
      </c>
      <c r="Q15" s="162">
        <f t="shared" si="2"/>
        <v>5.5</v>
      </c>
    </row>
    <row r="16" spans="1:17" ht="13.5" thickBot="1">
      <c r="A16" s="47"/>
      <c r="B16" s="432"/>
      <c r="C16" s="234"/>
      <c r="D16" s="163"/>
      <c r="E16" s="47"/>
      <c r="F16" s="432"/>
      <c r="G16" s="234"/>
      <c r="H16" s="163"/>
      <c r="I16" s="50"/>
      <c r="J16" s="47"/>
      <c r="K16" s="432"/>
      <c r="L16" s="234"/>
      <c r="M16" s="163"/>
      <c r="N16" s="47"/>
      <c r="O16" s="432"/>
      <c r="P16" s="234"/>
      <c r="Q16" s="163"/>
    </row>
    <row r="17" spans="1:17" ht="12.75">
      <c r="A17" s="51" t="s">
        <v>166</v>
      </c>
      <c r="B17" s="167">
        <v>6</v>
      </c>
      <c r="C17" s="235">
        <v>-3</v>
      </c>
      <c r="D17" s="166">
        <f t="shared" si="3"/>
        <v>3</v>
      </c>
      <c r="E17" s="51" t="s">
        <v>129</v>
      </c>
      <c r="F17" s="167">
        <v>6.5</v>
      </c>
      <c r="G17" s="235">
        <v>-3</v>
      </c>
      <c r="H17" s="166">
        <f aca="true" t="shared" si="4" ref="H17:H29">F17+G17</f>
        <v>3.5</v>
      </c>
      <c r="I17" s="50"/>
      <c r="J17" s="51" t="s">
        <v>386</v>
      </c>
      <c r="K17" s="433" t="s">
        <v>353</v>
      </c>
      <c r="L17" s="434" t="s">
        <v>353</v>
      </c>
      <c r="M17" s="342" t="s">
        <v>353</v>
      </c>
      <c r="N17" s="51" t="s">
        <v>245</v>
      </c>
      <c r="O17" s="167" t="s">
        <v>353</v>
      </c>
      <c r="P17" s="235" t="s">
        <v>353</v>
      </c>
      <c r="Q17" s="166" t="s">
        <v>353</v>
      </c>
    </row>
    <row r="18" spans="1:17" ht="12.75">
      <c r="A18" s="54" t="s">
        <v>176</v>
      </c>
      <c r="B18" s="169">
        <v>7</v>
      </c>
      <c r="C18" s="164">
        <v>3</v>
      </c>
      <c r="D18" s="168">
        <f t="shared" si="3"/>
        <v>10</v>
      </c>
      <c r="E18" s="54" t="s">
        <v>130</v>
      </c>
      <c r="F18" s="169">
        <v>6</v>
      </c>
      <c r="G18" s="164">
        <v>0</v>
      </c>
      <c r="H18" s="168">
        <f t="shared" si="4"/>
        <v>6</v>
      </c>
      <c r="I18" s="50"/>
      <c r="J18" s="308" t="s">
        <v>224</v>
      </c>
      <c r="K18" s="450" t="s">
        <v>354</v>
      </c>
      <c r="L18" s="451" t="s">
        <v>354</v>
      </c>
      <c r="M18" s="346" t="s">
        <v>354</v>
      </c>
      <c r="N18" s="54" t="s">
        <v>411</v>
      </c>
      <c r="O18" s="169">
        <v>6</v>
      </c>
      <c r="P18" s="164">
        <v>0</v>
      </c>
      <c r="Q18" s="168">
        <f aca="true" t="shared" si="5" ref="Q18:Q28">O18+P18</f>
        <v>6</v>
      </c>
    </row>
    <row r="19" spans="1:17" ht="12.75">
      <c r="A19" s="54" t="s">
        <v>180</v>
      </c>
      <c r="B19" s="169">
        <v>6</v>
      </c>
      <c r="C19" s="164">
        <v>0</v>
      </c>
      <c r="D19" s="168">
        <f t="shared" si="3"/>
        <v>6</v>
      </c>
      <c r="E19" s="54" t="s">
        <v>127</v>
      </c>
      <c r="F19" s="169">
        <v>5.5</v>
      </c>
      <c r="G19" s="164">
        <v>0</v>
      </c>
      <c r="H19" s="168">
        <f t="shared" si="4"/>
        <v>5.5</v>
      </c>
      <c r="I19" s="50"/>
      <c r="J19" s="54" t="s">
        <v>385</v>
      </c>
      <c r="K19" s="435">
        <v>5.5</v>
      </c>
      <c r="L19" s="436">
        <v>0</v>
      </c>
      <c r="M19" s="163">
        <f aca="true" t="shared" si="6" ref="M19:M29">K19+L19</f>
        <v>5.5</v>
      </c>
      <c r="N19" s="54" t="s">
        <v>243</v>
      </c>
      <c r="O19" s="169" t="s">
        <v>353</v>
      </c>
      <c r="P19" s="164" t="s">
        <v>353</v>
      </c>
      <c r="Q19" s="168" t="s">
        <v>353</v>
      </c>
    </row>
    <row r="20" spans="1:17" ht="12.75">
      <c r="A20" s="54" t="s">
        <v>179</v>
      </c>
      <c r="B20" s="169" t="s">
        <v>353</v>
      </c>
      <c r="C20" s="164" t="s">
        <v>353</v>
      </c>
      <c r="D20" s="168" t="s">
        <v>353</v>
      </c>
      <c r="E20" s="54" t="s">
        <v>126</v>
      </c>
      <c r="F20" s="169">
        <v>6.5</v>
      </c>
      <c r="G20" s="164">
        <v>0</v>
      </c>
      <c r="H20" s="168">
        <f t="shared" si="4"/>
        <v>6.5</v>
      </c>
      <c r="I20" s="50"/>
      <c r="J20" s="54" t="s">
        <v>220</v>
      </c>
      <c r="K20" s="435" t="s">
        <v>354</v>
      </c>
      <c r="L20" s="436" t="s">
        <v>354</v>
      </c>
      <c r="M20" s="163" t="s">
        <v>354</v>
      </c>
      <c r="N20" s="54" t="s">
        <v>433</v>
      </c>
      <c r="O20" s="169" t="s">
        <v>353</v>
      </c>
      <c r="P20" s="164" t="s">
        <v>353</v>
      </c>
      <c r="Q20" s="168" t="s">
        <v>353</v>
      </c>
    </row>
    <row r="21" spans="1:17" ht="12.75">
      <c r="A21" s="54" t="s">
        <v>181</v>
      </c>
      <c r="B21" s="169">
        <v>6</v>
      </c>
      <c r="C21" s="164">
        <v>0</v>
      </c>
      <c r="D21" s="168">
        <f t="shared" si="3"/>
        <v>6</v>
      </c>
      <c r="E21" s="54" t="s">
        <v>133</v>
      </c>
      <c r="F21" s="169">
        <v>6</v>
      </c>
      <c r="G21" s="164">
        <v>0</v>
      </c>
      <c r="H21" s="168">
        <f t="shared" si="4"/>
        <v>6</v>
      </c>
      <c r="I21" s="50"/>
      <c r="J21" s="54" t="s">
        <v>225</v>
      </c>
      <c r="K21" s="435">
        <v>6</v>
      </c>
      <c r="L21" s="436">
        <v>0</v>
      </c>
      <c r="M21" s="163">
        <f t="shared" si="6"/>
        <v>6</v>
      </c>
      <c r="N21" s="54" t="s">
        <v>249</v>
      </c>
      <c r="O21" s="169">
        <v>5</v>
      </c>
      <c r="P21" s="164">
        <v>-0.5</v>
      </c>
      <c r="Q21" s="168">
        <f>O21+P21</f>
        <v>4.5</v>
      </c>
    </row>
    <row r="22" spans="1:17" ht="12.75">
      <c r="A22" s="54" t="s">
        <v>184</v>
      </c>
      <c r="B22" s="169">
        <v>5.5</v>
      </c>
      <c r="C22" s="164">
        <v>-0.5</v>
      </c>
      <c r="D22" s="168">
        <f t="shared" si="3"/>
        <v>5</v>
      </c>
      <c r="E22" s="54" t="s">
        <v>124</v>
      </c>
      <c r="F22" s="169" t="s">
        <v>354</v>
      </c>
      <c r="G22" s="164" t="s">
        <v>354</v>
      </c>
      <c r="H22" s="168" t="s">
        <v>354</v>
      </c>
      <c r="I22" s="50"/>
      <c r="J22" s="54" t="s">
        <v>388</v>
      </c>
      <c r="K22" s="435">
        <v>5</v>
      </c>
      <c r="L22" s="436">
        <v>0</v>
      </c>
      <c r="M22" s="163">
        <f t="shared" si="6"/>
        <v>5</v>
      </c>
      <c r="N22" s="54" t="s">
        <v>351</v>
      </c>
      <c r="O22" s="169" t="s">
        <v>354</v>
      </c>
      <c r="P22" s="164" t="s">
        <v>354</v>
      </c>
      <c r="Q22" s="168" t="s">
        <v>354</v>
      </c>
    </row>
    <row r="23" spans="1:17" ht="12.75">
      <c r="A23" s="54" t="s">
        <v>367</v>
      </c>
      <c r="B23" s="169">
        <v>7</v>
      </c>
      <c r="C23" s="164">
        <v>0</v>
      </c>
      <c r="D23" s="168">
        <f t="shared" si="3"/>
        <v>7</v>
      </c>
      <c r="E23" s="54" t="s">
        <v>135</v>
      </c>
      <c r="F23" s="169">
        <v>5.5</v>
      </c>
      <c r="G23" s="164">
        <v>0</v>
      </c>
      <c r="H23" s="168">
        <f t="shared" si="4"/>
        <v>5.5</v>
      </c>
      <c r="I23" s="50"/>
      <c r="J23" s="54" t="s">
        <v>226</v>
      </c>
      <c r="K23" s="435">
        <v>5.5</v>
      </c>
      <c r="L23" s="436">
        <v>0</v>
      </c>
      <c r="M23" s="163">
        <f t="shared" si="6"/>
        <v>5.5</v>
      </c>
      <c r="N23" s="54" t="s">
        <v>349</v>
      </c>
      <c r="O23" s="169">
        <v>6.5</v>
      </c>
      <c r="P23" s="164">
        <v>0</v>
      </c>
      <c r="Q23" s="168">
        <f t="shared" si="5"/>
        <v>6.5</v>
      </c>
    </row>
    <row r="24" spans="1:17" ht="12.75">
      <c r="A24" s="54" t="s">
        <v>182</v>
      </c>
      <c r="B24" s="169">
        <v>5.5</v>
      </c>
      <c r="C24" s="164">
        <v>0</v>
      </c>
      <c r="D24" s="168">
        <f t="shared" si="3"/>
        <v>5.5</v>
      </c>
      <c r="E24" s="54" t="s">
        <v>393</v>
      </c>
      <c r="F24" s="169">
        <v>6.5</v>
      </c>
      <c r="G24" s="164">
        <v>-0.5</v>
      </c>
      <c r="H24" s="168">
        <f t="shared" si="4"/>
        <v>6</v>
      </c>
      <c r="I24" s="50"/>
      <c r="J24" s="54" t="s">
        <v>389</v>
      </c>
      <c r="K24" s="435">
        <v>5.5</v>
      </c>
      <c r="L24" s="436">
        <v>0</v>
      </c>
      <c r="M24" s="163">
        <f t="shared" si="6"/>
        <v>5.5</v>
      </c>
      <c r="N24" s="54" t="s">
        <v>434</v>
      </c>
      <c r="O24" s="169" t="s">
        <v>354</v>
      </c>
      <c r="P24" s="164" t="s">
        <v>354</v>
      </c>
      <c r="Q24" s="168" t="s">
        <v>354</v>
      </c>
    </row>
    <row r="25" spans="1:17" ht="12.75">
      <c r="A25" s="308" t="s">
        <v>370</v>
      </c>
      <c r="B25" s="446" t="s">
        <v>353</v>
      </c>
      <c r="C25" s="447" t="s">
        <v>353</v>
      </c>
      <c r="D25" s="350" t="s">
        <v>353</v>
      </c>
      <c r="E25" s="54" t="s">
        <v>138</v>
      </c>
      <c r="F25" s="169" t="s">
        <v>353</v>
      </c>
      <c r="G25" s="164" t="s">
        <v>353</v>
      </c>
      <c r="H25" s="168" t="s">
        <v>353</v>
      </c>
      <c r="I25" s="50"/>
      <c r="J25" s="54" t="s">
        <v>215</v>
      </c>
      <c r="K25" s="435">
        <v>5</v>
      </c>
      <c r="L25" s="436">
        <v>0</v>
      </c>
      <c r="M25" s="163">
        <f t="shared" si="6"/>
        <v>5</v>
      </c>
      <c r="N25" s="54" t="s">
        <v>357</v>
      </c>
      <c r="O25" s="169">
        <v>6</v>
      </c>
      <c r="P25" s="164">
        <v>0</v>
      </c>
      <c r="Q25" s="168">
        <f t="shared" si="5"/>
        <v>6</v>
      </c>
    </row>
    <row r="26" spans="1:17" ht="12.75">
      <c r="A26" s="308" t="s">
        <v>369</v>
      </c>
      <c r="B26" s="446" t="s">
        <v>353</v>
      </c>
      <c r="C26" s="447" t="s">
        <v>353</v>
      </c>
      <c r="D26" s="350" t="s">
        <v>353</v>
      </c>
      <c r="E26" s="54" t="s">
        <v>394</v>
      </c>
      <c r="F26" s="169">
        <v>6</v>
      </c>
      <c r="G26" s="164">
        <v>0</v>
      </c>
      <c r="H26" s="168">
        <f t="shared" si="4"/>
        <v>6</v>
      </c>
      <c r="I26" s="50"/>
      <c r="J26" s="54" t="s">
        <v>232</v>
      </c>
      <c r="K26" s="435">
        <v>5.5</v>
      </c>
      <c r="L26" s="436">
        <v>-0.5</v>
      </c>
      <c r="M26" s="163">
        <f t="shared" si="6"/>
        <v>5</v>
      </c>
      <c r="N26" s="54" t="s">
        <v>237</v>
      </c>
      <c r="O26" s="169">
        <v>6.5</v>
      </c>
      <c r="P26" s="164">
        <v>0</v>
      </c>
      <c r="Q26" s="168">
        <f t="shared" si="5"/>
        <v>6.5</v>
      </c>
    </row>
    <row r="27" spans="1:17" ht="12.75">
      <c r="A27" s="54" t="s">
        <v>185</v>
      </c>
      <c r="B27" s="169">
        <v>6</v>
      </c>
      <c r="C27" s="164">
        <v>0</v>
      </c>
      <c r="D27" s="168">
        <f t="shared" si="3"/>
        <v>6</v>
      </c>
      <c r="E27" s="54" t="s">
        <v>137</v>
      </c>
      <c r="F27" s="169">
        <v>6.5</v>
      </c>
      <c r="G27" s="164">
        <v>1</v>
      </c>
      <c r="H27" s="168">
        <f t="shared" si="4"/>
        <v>7.5</v>
      </c>
      <c r="I27" s="50"/>
      <c r="J27" s="54" t="s">
        <v>234</v>
      </c>
      <c r="K27" s="435" t="s">
        <v>353</v>
      </c>
      <c r="L27" s="436" t="s">
        <v>353</v>
      </c>
      <c r="M27" s="163" t="s">
        <v>353</v>
      </c>
      <c r="N27" s="54" t="s">
        <v>256</v>
      </c>
      <c r="O27" s="169" t="s">
        <v>353</v>
      </c>
      <c r="P27" s="164" t="s">
        <v>353</v>
      </c>
      <c r="Q27" s="168" t="s">
        <v>353</v>
      </c>
    </row>
    <row r="28" spans="1:17" ht="12.75" customHeight="1" thickBot="1">
      <c r="A28" s="47" t="s">
        <v>186</v>
      </c>
      <c r="B28" s="171" t="s">
        <v>353</v>
      </c>
      <c r="C28" s="236" t="s">
        <v>353</v>
      </c>
      <c r="D28" s="168" t="s">
        <v>353</v>
      </c>
      <c r="E28" s="47" t="s">
        <v>442</v>
      </c>
      <c r="F28" s="171">
        <v>6</v>
      </c>
      <c r="G28" s="236">
        <v>0</v>
      </c>
      <c r="H28" s="168">
        <f t="shared" si="4"/>
        <v>6</v>
      </c>
      <c r="I28" s="50"/>
      <c r="J28" s="47" t="s">
        <v>444</v>
      </c>
      <c r="K28" s="437" t="s">
        <v>353</v>
      </c>
      <c r="L28" s="438" t="s">
        <v>353</v>
      </c>
      <c r="M28" s="163" t="s">
        <v>353</v>
      </c>
      <c r="N28" s="47" t="s">
        <v>252</v>
      </c>
      <c r="O28" s="171">
        <v>6</v>
      </c>
      <c r="P28" s="236">
        <v>-0.5</v>
      </c>
      <c r="Q28" s="168">
        <f t="shared" si="5"/>
        <v>5.5</v>
      </c>
    </row>
    <row r="29" spans="1:17" ht="12.75" customHeight="1" thickBot="1">
      <c r="A29" s="44" t="s">
        <v>189</v>
      </c>
      <c r="B29" s="161">
        <v>2</v>
      </c>
      <c r="C29" s="237">
        <v>0</v>
      </c>
      <c r="D29" s="343">
        <f t="shared" si="3"/>
        <v>2</v>
      </c>
      <c r="E29" s="44" t="s">
        <v>443</v>
      </c>
      <c r="F29" s="161">
        <v>0</v>
      </c>
      <c r="G29" s="237">
        <v>0</v>
      </c>
      <c r="H29" s="343">
        <f t="shared" si="4"/>
        <v>0</v>
      </c>
      <c r="I29" s="35"/>
      <c r="J29" s="44" t="s">
        <v>446</v>
      </c>
      <c r="K29" s="430">
        <v>-1</v>
      </c>
      <c r="L29" s="439">
        <v>0</v>
      </c>
      <c r="M29" s="172">
        <f t="shared" si="6"/>
        <v>-1</v>
      </c>
      <c r="N29" s="44" t="s">
        <v>253</v>
      </c>
      <c r="O29" s="161">
        <v>1</v>
      </c>
      <c r="P29" s="237">
        <v>0</v>
      </c>
      <c r="Q29" s="172">
        <f>O29+P29</f>
        <v>1</v>
      </c>
    </row>
    <row r="30" spans="1:17" ht="12.75" customHeight="1" thickBot="1">
      <c r="A30" s="60" t="s">
        <v>84</v>
      </c>
      <c r="B30" s="230">
        <f>19/3</f>
        <v>6.333333333333333</v>
      </c>
      <c r="C30" s="238">
        <v>0.5</v>
      </c>
      <c r="D30" s="61">
        <f>C30</f>
        <v>0.5</v>
      </c>
      <c r="E30" s="443" t="s">
        <v>84</v>
      </c>
      <c r="F30" s="444">
        <f>17.5/3</f>
        <v>5.833333333333333</v>
      </c>
      <c r="G30" s="445">
        <v>0</v>
      </c>
      <c r="H30" s="172">
        <f>G30</f>
        <v>0</v>
      </c>
      <c r="I30" s="35"/>
      <c r="J30" s="60" t="s">
        <v>84</v>
      </c>
      <c r="K30" s="230">
        <f>17.5/3</f>
        <v>5.833333333333333</v>
      </c>
      <c r="L30" s="238">
        <v>0</v>
      </c>
      <c r="M30" s="61">
        <f>L30</f>
        <v>0</v>
      </c>
      <c r="N30" s="60" t="s">
        <v>84</v>
      </c>
      <c r="O30" s="230">
        <f>19.5/3</f>
        <v>6.5</v>
      </c>
      <c r="P30" s="238">
        <v>1</v>
      </c>
      <c r="Q30" s="61">
        <f>P30</f>
        <v>1</v>
      </c>
    </row>
    <row r="31" spans="1:17" ht="12.75">
      <c r="A31" s="63"/>
      <c r="B31" s="64"/>
      <c r="C31" s="64"/>
      <c r="D31" s="131"/>
      <c r="E31" s="63"/>
      <c r="F31" s="64"/>
      <c r="G31" s="64"/>
      <c r="H31" s="65"/>
      <c r="I31" s="66"/>
      <c r="J31" s="63"/>
      <c r="K31" s="64"/>
      <c r="L31" s="64"/>
      <c r="M31" s="65"/>
      <c r="N31" s="63"/>
      <c r="O31" s="64"/>
      <c r="P31" s="64"/>
      <c r="Q31" s="65"/>
    </row>
    <row r="32" spans="1:17" ht="13.5" customHeight="1">
      <c r="A32" s="67"/>
      <c r="B32" s="134">
        <f>B5+B6+B7+B8+B9+B10+B11+B12+B13+B14+B15+B29</f>
        <v>71.5</v>
      </c>
      <c r="C32" s="134">
        <f>C4+C5+C6+C7+C8+C9+C10+C11+C12+C13+C14+C15+C29+C30</f>
        <v>12.5</v>
      </c>
      <c r="D32" s="135">
        <f>B32+C32</f>
        <v>84</v>
      </c>
      <c r="E32" s="67"/>
      <c r="F32" s="132">
        <f>F5+F6+F7+F8+F9+F10+F11+F12+F13+F14+F15+F29</f>
        <v>63.5</v>
      </c>
      <c r="G32" s="132">
        <f>G4+G5+G6+G7+G8+G9+G10+G11+G12+G13+G14+G15+G29+G30</f>
        <v>-2.5</v>
      </c>
      <c r="H32" s="133">
        <f>F32+G32</f>
        <v>61</v>
      </c>
      <c r="I32" s="72"/>
      <c r="J32" s="67"/>
      <c r="K32" s="68">
        <f>K5+K6+K7+K8+K9+K10+K11+K12+K13+K14+K15+K29</f>
        <v>64.5</v>
      </c>
      <c r="L32" s="68">
        <f>L4+L5+L6+L7+L8+L9+L10+L11+L12+L13+L14+L15+L29+L30</f>
        <v>1</v>
      </c>
      <c r="M32" s="69">
        <f>K32+L32</f>
        <v>65.5</v>
      </c>
      <c r="N32" s="67"/>
      <c r="O32" s="100">
        <f>O5+O6+O7+O8+O9+O10+O11+O12+O13+O14+O15+O29</f>
        <v>73</v>
      </c>
      <c r="P32" s="100">
        <f>P4+P5+P6+P7+P8+P9+P10+P11+P12+P13+P14+P15+P29+P30</f>
        <v>12</v>
      </c>
      <c r="Q32" s="101">
        <f>O32+P32</f>
        <v>85</v>
      </c>
    </row>
    <row r="33" spans="1:17" ht="12.75" customHeight="1" thickBot="1">
      <c r="A33" s="73"/>
      <c r="B33" s="74"/>
      <c r="C33" s="74"/>
      <c r="D33" s="75"/>
      <c r="E33" s="73"/>
      <c r="F33" s="74"/>
      <c r="G33" s="74"/>
      <c r="H33" s="75"/>
      <c r="I33" s="76"/>
      <c r="J33" s="73"/>
      <c r="K33" s="74"/>
      <c r="L33" s="74"/>
      <c r="M33" s="75"/>
      <c r="N33" s="73"/>
      <c r="O33" s="74"/>
      <c r="P33" s="74"/>
      <c r="Q33" s="75"/>
    </row>
    <row r="34" spans="1:17" ht="18.75" thickBot="1">
      <c r="A34" s="139"/>
      <c r="B34" s="140"/>
      <c r="C34" s="140"/>
      <c r="D34" s="141">
        <v>4</v>
      </c>
      <c r="E34" s="136"/>
      <c r="F34" s="137"/>
      <c r="G34" s="137"/>
      <c r="H34" s="138">
        <v>0</v>
      </c>
      <c r="I34" s="83"/>
      <c r="J34" s="77"/>
      <c r="K34" s="78"/>
      <c r="L34" s="78"/>
      <c r="M34" s="79">
        <v>0</v>
      </c>
      <c r="N34" s="111"/>
      <c r="O34" s="112"/>
      <c r="P34" s="112"/>
      <c r="Q34" s="113">
        <v>4</v>
      </c>
    </row>
    <row r="35" spans="1:17" ht="6" customHeight="1" thickBo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ht="15" thickBot="1">
      <c r="A36" s="701" t="s">
        <v>37</v>
      </c>
      <c r="B36" s="702"/>
      <c r="C36" s="702"/>
      <c r="D36" s="702"/>
      <c r="E36" s="702"/>
      <c r="F36" s="702"/>
      <c r="G36" s="702"/>
      <c r="H36" s="702"/>
      <c r="I36" s="737"/>
      <c r="J36" s="702"/>
      <c r="K36" s="702"/>
      <c r="L36" s="702"/>
      <c r="M36" s="702"/>
      <c r="N36" s="702"/>
      <c r="O36" s="702"/>
      <c r="P36" s="702"/>
      <c r="Q36" s="703"/>
    </row>
    <row r="37" spans="1:26" ht="15" customHeight="1" thickBot="1">
      <c r="A37" s="742" t="s">
        <v>67</v>
      </c>
      <c r="B37" s="743"/>
      <c r="C37" s="743"/>
      <c r="D37" s="744"/>
      <c r="E37" s="724" t="s">
        <v>117</v>
      </c>
      <c r="F37" s="761"/>
      <c r="G37" s="761"/>
      <c r="H37" s="725"/>
      <c r="I37" s="85"/>
      <c r="J37" s="749" t="s">
        <v>109</v>
      </c>
      <c r="K37" s="750"/>
      <c r="L37" s="750"/>
      <c r="M37" s="751"/>
      <c r="N37" s="722" t="s">
        <v>111</v>
      </c>
      <c r="O37" s="748"/>
      <c r="P37" s="748"/>
      <c r="Q37" s="723"/>
      <c r="W37" s="257"/>
      <c r="X37" s="257"/>
      <c r="Y37" s="257"/>
      <c r="Z37" s="257"/>
    </row>
    <row r="38" spans="1:26" ht="13.5" thickBot="1">
      <c r="A38" s="32" t="s">
        <v>3</v>
      </c>
      <c r="B38" s="33" t="s">
        <v>65</v>
      </c>
      <c r="C38" s="34">
        <v>2</v>
      </c>
      <c r="D38" s="33" t="s">
        <v>11</v>
      </c>
      <c r="E38" s="88" t="s">
        <v>3</v>
      </c>
      <c r="F38" s="88" t="s">
        <v>65</v>
      </c>
      <c r="G38" s="88">
        <v>0</v>
      </c>
      <c r="H38" s="88" t="s">
        <v>11</v>
      </c>
      <c r="I38" s="85"/>
      <c r="J38" s="92" t="s">
        <v>3</v>
      </c>
      <c r="K38" s="93" t="s">
        <v>65</v>
      </c>
      <c r="L38" s="94">
        <v>2</v>
      </c>
      <c r="M38" s="93" t="s">
        <v>11</v>
      </c>
      <c r="N38" s="247" t="s">
        <v>3</v>
      </c>
      <c r="O38" s="247" t="s">
        <v>65</v>
      </c>
      <c r="P38" s="247">
        <v>0</v>
      </c>
      <c r="Q38" s="247" t="s">
        <v>11</v>
      </c>
      <c r="W38" s="258"/>
      <c r="X38" s="258"/>
      <c r="Y38" s="258"/>
      <c r="Z38" s="258"/>
    </row>
    <row r="39" spans="1:26" ht="12.75">
      <c r="A39" s="36" t="s">
        <v>257</v>
      </c>
      <c r="B39" s="426">
        <v>6</v>
      </c>
      <c r="C39" s="427">
        <v>-1</v>
      </c>
      <c r="D39" s="339">
        <f aca="true" t="shared" si="7" ref="D39:D49">B39+C39</f>
        <v>5</v>
      </c>
      <c r="E39" s="36" t="s">
        <v>348</v>
      </c>
      <c r="F39" s="154">
        <v>7</v>
      </c>
      <c r="G39" s="231">
        <v>0</v>
      </c>
      <c r="H39" s="339">
        <f aca="true" t="shared" si="8" ref="H39:H49">F39+G39</f>
        <v>7</v>
      </c>
      <c r="I39" s="85"/>
      <c r="J39" s="36" t="s">
        <v>153</v>
      </c>
      <c r="K39" s="154">
        <v>6</v>
      </c>
      <c r="L39" s="231">
        <v>-1</v>
      </c>
      <c r="M39" s="339">
        <f aca="true" t="shared" si="9" ref="M39:M49">K39+L39</f>
        <v>5</v>
      </c>
      <c r="N39" s="36" t="s">
        <v>326</v>
      </c>
      <c r="O39" s="152">
        <v>7</v>
      </c>
      <c r="P39" s="231">
        <v>1</v>
      </c>
      <c r="Q39" s="153">
        <f>O39+P39</f>
        <v>8</v>
      </c>
      <c r="W39" s="259"/>
      <c r="X39" s="259"/>
      <c r="Y39" s="259"/>
      <c r="Z39" s="259"/>
    </row>
    <row r="40" spans="1:26" ht="12.75">
      <c r="A40" s="40" t="s">
        <v>275</v>
      </c>
      <c r="B40" s="428">
        <v>6.5</v>
      </c>
      <c r="C40" s="429">
        <v>1</v>
      </c>
      <c r="D40" s="340">
        <f t="shared" si="7"/>
        <v>7.5</v>
      </c>
      <c r="E40" s="40" t="s">
        <v>327</v>
      </c>
      <c r="F40" s="156">
        <v>5.5</v>
      </c>
      <c r="G40" s="232">
        <v>0</v>
      </c>
      <c r="H40" s="340">
        <f t="shared" si="8"/>
        <v>5.5</v>
      </c>
      <c r="I40" s="85"/>
      <c r="J40" s="40" t="s">
        <v>163</v>
      </c>
      <c r="K40" s="156">
        <v>6</v>
      </c>
      <c r="L40" s="232">
        <v>0</v>
      </c>
      <c r="M40" s="340">
        <f t="shared" si="9"/>
        <v>6</v>
      </c>
      <c r="N40" s="40" t="s">
        <v>307</v>
      </c>
      <c r="O40" s="156">
        <v>6.5</v>
      </c>
      <c r="P40" s="232">
        <v>0</v>
      </c>
      <c r="Q40" s="157">
        <f aca="true" t="shared" si="10" ref="Q40:Q63">O40+P40</f>
        <v>6.5</v>
      </c>
      <c r="W40" s="259"/>
      <c r="X40" s="259"/>
      <c r="Y40" s="259"/>
      <c r="Z40" s="259"/>
    </row>
    <row r="41" spans="1:26" ht="12.75">
      <c r="A41" s="40" t="s">
        <v>395</v>
      </c>
      <c r="B41" s="428">
        <v>6.5</v>
      </c>
      <c r="C41" s="429">
        <v>0</v>
      </c>
      <c r="D41" s="340">
        <f t="shared" si="7"/>
        <v>6.5</v>
      </c>
      <c r="E41" s="40" t="s">
        <v>329</v>
      </c>
      <c r="F41" s="156">
        <v>6.5</v>
      </c>
      <c r="G41" s="232">
        <v>0</v>
      </c>
      <c r="H41" s="340">
        <f t="shared" si="8"/>
        <v>6.5</v>
      </c>
      <c r="I41" s="85"/>
      <c r="J41" s="40" t="s">
        <v>145</v>
      </c>
      <c r="K41" s="156">
        <v>4.5</v>
      </c>
      <c r="L41" s="232">
        <v>-0.5</v>
      </c>
      <c r="M41" s="340">
        <f t="shared" si="9"/>
        <v>4</v>
      </c>
      <c r="N41" s="40" t="s">
        <v>324</v>
      </c>
      <c r="O41" s="156">
        <v>6</v>
      </c>
      <c r="P41" s="232">
        <v>0</v>
      </c>
      <c r="Q41" s="157">
        <f t="shared" si="10"/>
        <v>6</v>
      </c>
      <c r="W41" s="259"/>
      <c r="X41" s="259"/>
      <c r="Y41" s="259"/>
      <c r="Z41" s="259"/>
    </row>
    <row r="42" spans="1:26" ht="12.75">
      <c r="A42" s="40" t="s">
        <v>259</v>
      </c>
      <c r="B42" s="428">
        <v>6</v>
      </c>
      <c r="C42" s="429">
        <v>0</v>
      </c>
      <c r="D42" s="340">
        <f t="shared" si="7"/>
        <v>6</v>
      </c>
      <c r="E42" s="40" t="s">
        <v>371</v>
      </c>
      <c r="F42" s="156">
        <v>6</v>
      </c>
      <c r="G42" s="232">
        <v>0</v>
      </c>
      <c r="H42" s="340">
        <f t="shared" si="8"/>
        <v>6</v>
      </c>
      <c r="I42" s="85"/>
      <c r="J42" s="40" t="s">
        <v>144</v>
      </c>
      <c r="K42" s="156">
        <v>5.5</v>
      </c>
      <c r="L42" s="232">
        <v>0</v>
      </c>
      <c r="M42" s="340">
        <f t="shared" si="9"/>
        <v>5.5</v>
      </c>
      <c r="N42" s="40" t="s">
        <v>305</v>
      </c>
      <c r="O42" s="156">
        <v>5</v>
      </c>
      <c r="P42" s="232">
        <v>-0.5</v>
      </c>
      <c r="Q42" s="157">
        <f t="shared" si="10"/>
        <v>4.5</v>
      </c>
      <c r="W42" s="259"/>
      <c r="X42" s="259"/>
      <c r="Y42" s="259"/>
      <c r="Z42" s="259"/>
    </row>
    <row r="43" spans="1:26" ht="12.75">
      <c r="A43" s="316" t="s">
        <v>273</v>
      </c>
      <c r="B43" s="452">
        <v>5.5</v>
      </c>
      <c r="C43" s="453">
        <v>0</v>
      </c>
      <c r="D43" s="345">
        <f t="shared" si="7"/>
        <v>5.5</v>
      </c>
      <c r="E43" s="40" t="s">
        <v>333</v>
      </c>
      <c r="F43" s="156">
        <v>6</v>
      </c>
      <c r="G43" s="232">
        <v>0</v>
      </c>
      <c r="H43" s="340">
        <f t="shared" si="8"/>
        <v>6</v>
      </c>
      <c r="I43" s="85"/>
      <c r="J43" s="40" t="s">
        <v>149</v>
      </c>
      <c r="K43" s="156">
        <v>7</v>
      </c>
      <c r="L43" s="232">
        <v>2.5</v>
      </c>
      <c r="M43" s="340">
        <f t="shared" si="9"/>
        <v>9.5</v>
      </c>
      <c r="N43" s="40" t="s">
        <v>308</v>
      </c>
      <c r="O43" s="156">
        <v>7.5</v>
      </c>
      <c r="P43" s="232">
        <v>4</v>
      </c>
      <c r="Q43" s="157">
        <f t="shared" si="10"/>
        <v>11.5</v>
      </c>
      <c r="W43" s="259"/>
      <c r="X43" s="259"/>
      <c r="Y43" s="259"/>
      <c r="Z43" s="259"/>
    </row>
    <row r="44" spans="1:26" ht="12.75">
      <c r="A44" s="40" t="s">
        <v>430</v>
      </c>
      <c r="B44" s="428">
        <v>6.5</v>
      </c>
      <c r="C44" s="429">
        <v>0</v>
      </c>
      <c r="D44" s="340">
        <f t="shared" si="7"/>
        <v>6.5</v>
      </c>
      <c r="E44" s="40" t="s">
        <v>330</v>
      </c>
      <c r="F44" s="156">
        <v>6</v>
      </c>
      <c r="G44" s="232">
        <v>0</v>
      </c>
      <c r="H44" s="340">
        <f t="shared" si="8"/>
        <v>6</v>
      </c>
      <c r="I44" s="85"/>
      <c r="J44" s="40" t="s">
        <v>160</v>
      </c>
      <c r="K44" s="156">
        <v>6.5</v>
      </c>
      <c r="L44" s="232">
        <v>0</v>
      </c>
      <c r="M44" s="340">
        <f t="shared" si="9"/>
        <v>6.5</v>
      </c>
      <c r="N44" s="40" t="s">
        <v>310</v>
      </c>
      <c r="O44" s="156">
        <v>6</v>
      </c>
      <c r="P44" s="232">
        <v>0</v>
      </c>
      <c r="Q44" s="157">
        <f t="shared" si="10"/>
        <v>6</v>
      </c>
      <c r="W44" s="259"/>
      <c r="X44" s="259"/>
      <c r="Y44" s="259"/>
      <c r="Z44" s="259"/>
    </row>
    <row r="45" spans="1:26" ht="12.75">
      <c r="A45" s="40" t="s">
        <v>264</v>
      </c>
      <c r="B45" s="428">
        <v>6</v>
      </c>
      <c r="C45" s="429">
        <v>0</v>
      </c>
      <c r="D45" s="340">
        <f t="shared" si="7"/>
        <v>6</v>
      </c>
      <c r="E45" s="40" t="s">
        <v>332</v>
      </c>
      <c r="F45" s="156">
        <v>6</v>
      </c>
      <c r="G45" s="232">
        <v>0</v>
      </c>
      <c r="H45" s="340">
        <f t="shared" si="8"/>
        <v>6</v>
      </c>
      <c r="I45" s="85"/>
      <c r="J45" s="40" t="s">
        <v>147</v>
      </c>
      <c r="K45" s="156">
        <v>6.5</v>
      </c>
      <c r="L45" s="232">
        <v>0.5</v>
      </c>
      <c r="M45" s="340">
        <f t="shared" si="9"/>
        <v>7</v>
      </c>
      <c r="N45" s="40" t="s">
        <v>309</v>
      </c>
      <c r="O45" s="156">
        <v>6</v>
      </c>
      <c r="P45" s="232">
        <v>0</v>
      </c>
      <c r="Q45" s="157">
        <f t="shared" si="10"/>
        <v>6</v>
      </c>
      <c r="W45" s="259"/>
      <c r="X45" s="259"/>
      <c r="Y45" s="259"/>
      <c r="Z45" s="259"/>
    </row>
    <row r="46" spans="1:26" ht="12.75">
      <c r="A46" s="40" t="s">
        <v>271</v>
      </c>
      <c r="B46" s="428">
        <v>6</v>
      </c>
      <c r="C46" s="429">
        <v>0</v>
      </c>
      <c r="D46" s="340">
        <f t="shared" si="7"/>
        <v>6</v>
      </c>
      <c r="E46" s="40" t="s">
        <v>373</v>
      </c>
      <c r="F46" s="156">
        <v>6.5</v>
      </c>
      <c r="G46" s="232">
        <v>0</v>
      </c>
      <c r="H46" s="340">
        <f t="shared" si="8"/>
        <v>6.5</v>
      </c>
      <c r="I46" s="85"/>
      <c r="J46" s="40" t="s">
        <v>148</v>
      </c>
      <c r="K46" s="156">
        <v>5.5</v>
      </c>
      <c r="L46" s="232">
        <v>0</v>
      </c>
      <c r="M46" s="340">
        <f t="shared" si="9"/>
        <v>5.5</v>
      </c>
      <c r="N46" s="40" t="s">
        <v>311</v>
      </c>
      <c r="O46" s="156">
        <v>7</v>
      </c>
      <c r="P46" s="232">
        <v>3</v>
      </c>
      <c r="Q46" s="157">
        <f t="shared" si="10"/>
        <v>10</v>
      </c>
      <c r="W46" s="259"/>
      <c r="X46" s="259"/>
      <c r="Y46" s="259"/>
      <c r="Z46" s="259"/>
    </row>
    <row r="47" spans="1:26" ht="12.75">
      <c r="A47" s="40" t="s">
        <v>396</v>
      </c>
      <c r="B47" s="428">
        <v>6</v>
      </c>
      <c r="C47" s="429">
        <v>0</v>
      </c>
      <c r="D47" s="340">
        <f t="shared" si="7"/>
        <v>6</v>
      </c>
      <c r="E47" s="40" t="s">
        <v>415</v>
      </c>
      <c r="F47" s="156">
        <v>7</v>
      </c>
      <c r="G47" s="232">
        <v>3</v>
      </c>
      <c r="H47" s="340">
        <f t="shared" si="8"/>
        <v>10</v>
      </c>
      <c r="I47" s="85"/>
      <c r="J47" s="40" t="s">
        <v>156</v>
      </c>
      <c r="K47" s="156">
        <v>7</v>
      </c>
      <c r="L47" s="232">
        <v>1.5</v>
      </c>
      <c r="M47" s="340">
        <f t="shared" si="9"/>
        <v>8.5</v>
      </c>
      <c r="N47" s="40" t="s">
        <v>312</v>
      </c>
      <c r="O47" s="156">
        <v>7.5</v>
      </c>
      <c r="P47" s="232">
        <v>6</v>
      </c>
      <c r="Q47" s="157">
        <f t="shared" si="10"/>
        <v>13.5</v>
      </c>
      <c r="W47" s="259"/>
      <c r="X47" s="259"/>
      <c r="Y47" s="259"/>
      <c r="Z47" s="259"/>
    </row>
    <row r="48" spans="1:26" ht="12.75">
      <c r="A48" s="40" t="s">
        <v>267</v>
      </c>
      <c r="B48" s="428">
        <v>5</v>
      </c>
      <c r="C48" s="429">
        <v>0</v>
      </c>
      <c r="D48" s="340">
        <f t="shared" si="7"/>
        <v>5</v>
      </c>
      <c r="E48" s="40" t="s">
        <v>335</v>
      </c>
      <c r="F48" s="156">
        <v>6</v>
      </c>
      <c r="G48" s="232">
        <v>0</v>
      </c>
      <c r="H48" s="340">
        <f t="shared" si="8"/>
        <v>6</v>
      </c>
      <c r="I48" s="85"/>
      <c r="J48" s="40" t="s">
        <v>150</v>
      </c>
      <c r="K48" s="156">
        <v>5.5</v>
      </c>
      <c r="L48" s="232">
        <v>0</v>
      </c>
      <c r="M48" s="340">
        <f t="shared" si="9"/>
        <v>5.5</v>
      </c>
      <c r="N48" s="40" t="s">
        <v>317</v>
      </c>
      <c r="O48" s="156">
        <v>7</v>
      </c>
      <c r="P48" s="232">
        <v>1</v>
      </c>
      <c r="Q48" s="157">
        <f t="shared" si="10"/>
        <v>8</v>
      </c>
      <c r="W48" s="259"/>
      <c r="X48" s="259"/>
      <c r="Y48" s="259"/>
      <c r="Z48" s="259"/>
    </row>
    <row r="49" spans="1:26" ht="12.75" customHeight="1" thickBot="1">
      <c r="A49" s="44" t="s">
        <v>266</v>
      </c>
      <c r="B49" s="430">
        <v>7</v>
      </c>
      <c r="C49" s="431">
        <v>2.5</v>
      </c>
      <c r="D49" s="344">
        <f t="shared" si="7"/>
        <v>9.5</v>
      </c>
      <c r="E49" s="312" t="s">
        <v>336</v>
      </c>
      <c r="F49" s="456">
        <v>6</v>
      </c>
      <c r="G49" s="457">
        <v>0</v>
      </c>
      <c r="H49" s="348">
        <f t="shared" si="8"/>
        <v>6</v>
      </c>
      <c r="I49" s="85"/>
      <c r="J49" s="44" t="s">
        <v>152</v>
      </c>
      <c r="K49" s="161">
        <v>6</v>
      </c>
      <c r="L49" s="233">
        <v>0</v>
      </c>
      <c r="M49" s="341">
        <f t="shared" si="9"/>
        <v>6</v>
      </c>
      <c r="N49" s="44" t="s">
        <v>313</v>
      </c>
      <c r="O49" s="161">
        <v>7.5</v>
      </c>
      <c r="P49" s="233">
        <v>2.5</v>
      </c>
      <c r="Q49" s="162">
        <f t="shared" si="10"/>
        <v>10</v>
      </c>
      <c r="W49" s="259"/>
      <c r="X49" s="259"/>
      <c r="Y49" s="259"/>
      <c r="Z49" s="259"/>
    </row>
    <row r="50" spans="1:26" ht="13.5" thickBot="1">
      <c r="A50" s="47"/>
      <c r="B50" s="432"/>
      <c r="C50" s="234"/>
      <c r="D50" s="163"/>
      <c r="E50" s="47"/>
      <c r="F50" s="432"/>
      <c r="G50" s="234"/>
      <c r="H50" s="163"/>
      <c r="I50" s="85"/>
      <c r="J50" s="47"/>
      <c r="K50" s="432"/>
      <c r="L50" s="234"/>
      <c r="M50" s="163"/>
      <c r="N50" s="47"/>
      <c r="O50" s="432"/>
      <c r="P50" s="234"/>
      <c r="Q50" s="163"/>
      <c r="W50" s="259"/>
      <c r="X50" s="259"/>
      <c r="Y50" s="259"/>
      <c r="Z50" s="259"/>
    </row>
    <row r="51" spans="1:26" ht="12.75">
      <c r="A51" s="51" t="s">
        <v>405</v>
      </c>
      <c r="B51" s="433">
        <v>5</v>
      </c>
      <c r="C51" s="434">
        <v>-3</v>
      </c>
      <c r="D51" s="342">
        <f aca="true" t="shared" si="11" ref="D51:D63">B51+C51</f>
        <v>2</v>
      </c>
      <c r="E51" s="51" t="s">
        <v>372</v>
      </c>
      <c r="F51" s="167" t="s">
        <v>353</v>
      </c>
      <c r="G51" s="235" t="s">
        <v>353</v>
      </c>
      <c r="H51" s="342" t="s">
        <v>353</v>
      </c>
      <c r="I51" s="85"/>
      <c r="J51" s="51" t="s">
        <v>142</v>
      </c>
      <c r="K51" s="167">
        <v>7</v>
      </c>
      <c r="L51" s="235">
        <v>1</v>
      </c>
      <c r="M51" s="342">
        <f aca="true" t="shared" si="12" ref="M51:M63">K51+L51</f>
        <v>8</v>
      </c>
      <c r="N51" s="51" t="s">
        <v>315</v>
      </c>
      <c r="O51" s="167" t="s">
        <v>353</v>
      </c>
      <c r="P51" s="235" t="s">
        <v>353</v>
      </c>
      <c r="Q51" s="166" t="s">
        <v>353</v>
      </c>
      <c r="W51" s="259"/>
      <c r="X51" s="259"/>
      <c r="Y51" s="259"/>
      <c r="Z51" s="259"/>
    </row>
    <row r="52" spans="1:26" ht="12.75">
      <c r="A52" s="54" t="s">
        <v>397</v>
      </c>
      <c r="B52" s="435" t="s">
        <v>353</v>
      </c>
      <c r="C52" s="436" t="s">
        <v>353</v>
      </c>
      <c r="D52" s="163" t="s">
        <v>353</v>
      </c>
      <c r="E52" s="308" t="s">
        <v>340</v>
      </c>
      <c r="F52" s="446" t="s">
        <v>353</v>
      </c>
      <c r="G52" s="447" t="s">
        <v>353</v>
      </c>
      <c r="H52" s="346" t="s">
        <v>353</v>
      </c>
      <c r="I52" s="85"/>
      <c r="J52" s="54" t="s">
        <v>151</v>
      </c>
      <c r="K52" s="169">
        <v>5.5</v>
      </c>
      <c r="L52" s="164">
        <v>0</v>
      </c>
      <c r="M52" s="163">
        <f t="shared" si="12"/>
        <v>5.5</v>
      </c>
      <c r="N52" s="54" t="s">
        <v>314</v>
      </c>
      <c r="O52" s="169">
        <v>6</v>
      </c>
      <c r="P52" s="164">
        <v>0</v>
      </c>
      <c r="Q52" s="168">
        <f t="shared" si="10"/>
        <v>6</v>
      </c>
      <c r="W52" s="259"/>
      <c r="X52" s="259"/>
      <c r="Y52" s="259"/>
      <c r="Z52" s="259"/>
    </row>
    <row r="53" spans="1:26" ht="12.75">
      <c r="A53" s="54" t="s">
        <v>269</v>
      </c>
      <c r="B53" s="435">
        <v>7</v>
      </c>
      <c r="C53" s="436">
        <v>1</v>
      </c>
      <c r="D53" s="163">
        <f t="shared" si="11"/>
        <v>8</v>
      </c>
      <c r="E53" s="54" t="s">
        <v>338</v>
      </c>
      <c r="F53" s="169" t="s">
        <v>353</v>
      </c>
      <c r="G53" s="164" t="s">
        <v>353</v>
      </c>
      <c r="H53" s="163" t="s">
        <v>353</v>
      </c>
      <c r="I53" s="85"/>
      <c r="J53" s="54" t="s">
        <v>154</v>
      </c>
      <c r="K53" s="169">
        <v>5.5</v>
      </c>
      <c r="L53" s="164">
        <v>0</v>
      </c>
      <c r="M53" s="163">
        <f t="shared" si="12"/>
        <v>5.5</v>
      </c>
      <c r="N53" s="54" t="s">
        <v>418</v>
      </c>
      <c r="O53" s="169" t="s">
        <v>354</v>
      </c>
      <c r="P53" s="164" t="s">
        <v>354</v>
      </c>
      <c r="Q53" s="168" t="s">
        <v>354</v>
      </c>
      <c r="W53" s="259"/>
      <c r="X53" s="259"/>
      <c r="Y53" s="259"/>
      <c r="Z53" s="259"/>
    </row>
    <row r="54" spans="1:26" ht="12.75">
      <c r="A54" s="54" t="s">
        <v>265</v>
      </c>
      <c r="B54" s="435">
        <v>6</v>
      </c>
      <c r="C54" s="436">
        <v>0</v>
      </c>
      <c r="D54" s="163">
        <f t="shared" si="11"/>
        <v>6</v>
      </c>
      <c r="E54" s="54" t="s">
        <v>341</v>
      </c>
      <c r="F54" s="169">
        <v>6</v>
      </c>
      <c r="G54" s="164">
        <v>0</v>
      </c>
      <c r="H54" s="163">
        <f aca="true" t="shared" si="13" ref="H54:H63">F54+G54</f>
        <v>6</v>
      </c>
      <c r="I54" s="85"/>
      <c r="J54" s="54" t="s">
        <v>155</v>
      </c>
      <c r="K54" s="169" t="s">
        <v>354</v>
      </c>
      <c r="L54" s="164" t="s">
        <v>354</v>
      </c>
      <c r="M54" s="163" t="s">
        <v>354</v>
      </c>
      <c r="N54" s="54" t="s">
        <v>318</v>
      </c>
      <c r="O54" s="169">
        <v>6</v>
      </c>
      <c r="P54" s="164">
        <v>0</v>
      </c>
      <c r="Q54" s="168">
        <f t="shared" si="10"/>
        <v>6</v>
      </c>
      <c r="W54" s="259"/>
      <c r="X54" s="259"/>
      <c r="Y54" s="259"/>
      <c r="Z54" s="259"/>
    </row>
    <row r="55" spans="1:26" ht="12.75">
      <c r="A55" s="308" t="s">
        <v>258</v>
      </c>
      <c r="B55" s="450" t="s">
        <v>353</v>
      </c>
      <c r="C55" s="451" t="s">
        <v>353</v>
      </c>
      <c r="D55" s="346" t="s">
        <v>353</v>
      </c>
      <c r="E55" s="54" t="s">
        <v>331</v>
      </c>
      <c r="F55" s="169">
        <v>7</v>
      </c>
      <c r="G55" s="164">
        <v>2</v>
      </c>
      <c r="H55" s="163">
        <f t="shared" si="13"/>
        <v>9</v>
      </c>
      <c r="I55" s="85"/>
      <c r="J55" s="54" t="s">
        <v>423</v>
      </c>
      <c r="K55" s="169" t="s">
        <v>353</v>
      </c>
      <c r="L55" s="164" t="s">
        <v>353</v>
      </c>
      <c r="M55" s="163" t="s">
        <v>353</v>
      </c>
      <c r="N55" s="54" t="s">
        <v>383</v>
      </c>
      <c r="O55" s="169" t="s">
        <v>353</v>
      </c>
      <c r="P55" s="164" t="s">
        <v>353</v>
      </c>
      <c r="Q55" s="168" t="s">
        <v>353</v>
      </c>
      <c r="W55" s="259"/>
      <c r="X55" s="259"/>
      <c r="Y55" s="259"/>
      <c r="Z55" s="259"/>
    </row>
    <row r="56" spans="1:26" ht="12.75">
      <c r="A56" s="54" t="s">
        <v>279</v>
      </c>
      <c r="B56" s="435">
        <v>5</v>
      </c>
      <c r="C56" s="436">
        <v>0</v>
      </c>
      <c r="D56" s="163">
        <f t="shared" si="11"/>
        <v>5</v>
      </c>
      <c r="E56" s="54" t="s">
        <v>343</v>
      </c>
      <c r="F56" s="169">
        <v>5.5</v>
      </c>
      <c r="G56" s="164">
        <v>0</v>
      </c>
      <c r="H56" s="163">
        <f t="shared" si="13"/>
        <v>5.5</v>
      </c>
      <c r="I56" s="85"/>
      <c r="J56" s="54" t="s">
        <v>159</v>
      </c>
      <c r="K56" s="169" t="s">
        <v>353</v>
      </c>
      <c r="L56" s="164" t="s">
        <v>353</v>
      </c>
      <c r="M56" s="163" t="s">
        <v>353</v>
      </c>
      <c r="N56" s="54" t="s">
        <v>319</v>
      </c>
      <c r="O56" s="169">
        <v>6</v>
      </c>
      <c r="P56" s="164">
        <v>0</v>
      </c>
      <c r="Q56" s="168">
        <f t="shared" si="10"/>
        <v>6</v>
      </c>
      <c r="W56" s="259"/>
      <c r="X56" s="259"/>
      <c r="Y56" s="259"/>
      <c r="Z56" s="259"/>
    </row>
    <row r="57" spans="1:26" ht="12.75">
      <c r="A57" s="54" t="s">
        <v>274</v>
      </c>
      <c r="B57" s="435">
        <v>5.5</v>
      </c>
      <c r="C57" s="436">
        <v>0</v>
      </c>
      <c r="D57" s="163">
        <f t="shared" si="11"/>
        <v>5.5</v>
      </c>
      <c r="E57" s="54" t="s">
        <v>328</v>
      </c>
      <c r="F57" s="169" t="s">
        <v>353</v>
      </c>
      <c r="G57" s="164" t="s">
        <v>353</v>
      </c>
      <c r="H57" s="163" t="s">
        <v>353</v>
      </c>
      <c r="I57" s="85"/>
      <c r="J57" s="54" t="s">
        <v>146</v>
      </c>
      <c r="K57" s="169">
        <v>6</v>
      </c>
      <c r="L57" s="164">
        <v>0</v>
      </c>
      <c r="M57" s="163">
        <f t="shared" si="12"/>
        <v>6</v>
      </c>
      <c r="N57" s="54" t="s">
        <v>321</v>
      </c>
      <c r="O57" s="169">
        <v>5.5</v>
      </c>
      <c r="P57" s="164">
        <v>0</v>
      </c>
      <c r="Q57" s="168">
        <f t="shared" si="10"/>
        <v>5.5</v>
      </c>
      <c r="W57" s="259"/>
      <c r="X57" s="259"/>
      <c r="Y57" s="259"/>
      <c r="Z57" s="259"/>
    </row>
    <row r="58" spans="1:26" ht="12.75">
      <c r="A58" s="54" t="s">
        <v>276</v>
      </c>
      <c r="B58" s="435">
        <v>6.5</v>
      </c>
      <c r="C58" s="436">
        <v>0</v>
      </c>
      <c r="D58" s="163">
        <f t="shared" si="11"/>
        <v>6.5</v>
      </c>
      <c r="E58" s="54" t="s">
        <v>346</v>
      </c>
      <c r="F58" s="169">
        <v>6</v>
      </c>
      <c r="G58" s="164">
        <v>0</v>
      </c>
      <c r="H58" s="163">
        <f t="shared" si="13"/>
        <v>6</v>
      </c>
      <c r="I58" s="85"/>
      <c r="J58" s="54" t="s">
        <v>161</v>
      </c>
      <c r="K58" s="169" t="s">
        <v>353</v>
      </c>
      <c r="L58" s="164" t="s">
        <v>353</v>
      </c>
      <c r="M58" s="163" t="s">
        <v>353</v>
      </c>
      <c r="N58" s="54" t="s">
        <v>322</v>
      </c>
      <c r="O58" s="169">
        <v>6.5</v>
      </c>
      <c r="P58" s="164">
        <v>-0.5</v>
      </c>
      <c r="Q58" s="168">
        <f t="shared" si="10"/>
        <v>6</v>
      </c>
      <c r="W58" s="259"/>
      <c r="X58" s="259"/>
      <c r="Y58" s="259"/>
      <c r="Z58" s="259"/>
    </row>
    <row r="59" spans="1:26" ht="12.75">
      <c r="A59" s="54" t="s">
        <v>277</v>
      </c>
      <c r="B59" s="435">
        <v>6</v>
      </c>
      <c r="C59" s="436">
        <v>0</v>
      </c>
      <c r="D59" s="163">
        <f t="shared" si="11"/>
        <v>6</v>
      </c>
      <c r="E59" s="54" t="s">
        <v>358</v>
      </c>
      <c r="F59" s="169">
        <v>6</v>
      </c>
      <c r="G59" s="164">
        <v>0</v>
      </c>
      <c r="H59" s="163">
        <f t="shared" si="13"/>
        <v>6</v>
      </c>
      <c r="I59" s="85"/>
      <c r="J59" s="54" t="s">
        <v>424</v>
      </c>
      <c r="K59" s="169">
        <v>4.5</v>
      </c>
      <c r="L59" s="164">
        <v>-1.5</v>
      </c>
      <c r="M59" s="163">
        <f t="shared" si="12"/>
        <v>3</v>
      </c>
      <c r="N59" s="54" t="s">
        <v>323</v>
      </c>
      <c r="O59" s="169">
        <v>5</v>
      </c>
      <c r="P59" s="164">
        <v>0</v>
      </c>
      <c r="Q59" s="168">
        <f t="shared" si="10"/>
        <v>5</v>
      </c>
      <c r="W59" s="259"/>
      <c r="X59" s="259"/>
      <c r="Y59" s="259"/>
      <c r="Z59" s="259"/>
    </row>
    <row r="60" spans="1:26" ht="12.75">
      <c r="A60" s="54" t="s">
        <v>431</v>
      </c>
      <c r="B60" s="435">
        <v>6</v>
      </c>
      <c r="C60" s="436">
        <v>0</v>
      </c>
      <c r="D60" s="163">
        <f t="shared" si="11"/>
        <v>6</v>
      </c>
      <c r="E60" s="54" t="s">
        <v>303</v>
      </c>
      <c r="F60" s="169" t="s">
        <v>353</v>
      </c>
      <c r="G60" s="164" t="s">
        <v>353</v>
      </c>
      <c r="H60" s="163" t="s">
        <v>353</v>
      </c>
      <c r="I60" s="85"/>
      <c r="J60" s="95" t="s">
        <v>162</v>
      </c>
      <c r="K60" s="441">
        <v>5.5</v>
      </c>
      <c r="L60" s="164">
        <v>0</v>
      </c>
      <c r="M60" s="163">
        <f t="shared" si="12"/>
        <v>5.5</v>
      </c>
      <c r="N60" s="54" t="s">
        <v>384</v>
      </c>
      <c r="O60" s="169">
        <v>5</v>
      </c>
      <c r="P60" s="164">
        <v>0</v>
      </c>
      <c r="Q60" s="168">
        <f t="shared" si="10"/>
        <v>5</v>
      </c>
      <c r="W60" s="259"/>
      <c r="X60" s="259"/>
      <c r="Y60" s="259"/>
      <c r="Z60" s="259"/>
    </row>
    <row r="61" spans="1:26" ht="12.75">
      <c r="A61" s="54" t="s">
        <v>432</v>
      </c>
      <c r="B61" s="435" t="s">
        <v>353</v>
      </c>
      <c r="C61" s="436" t="s">
        <v>353</v>
      </c>
      <c r="D61" s="163" t="s">
        <v>353</v>
      </c>
      <c r="E61" s="54" t="s">
        <v>303</v>
      </c>
      <c r="F61" s="169" t="s">
        <v>353</v>
      </c>
      <c r="G61" s="164" t="s">
        <v>353</v>
      </c>
      <c r="H61" s="163" t="s">
        <v>353</v>
      </c>
      <c r="I61" s="85"/>
      <c r="J61" s="54" t="s">
        <v>378</v>
      </c>
      <c r="K61" s="169">
        <v>5</v>
      </c>
      <c r="L61" s="164">
        <v>-0.5</v>
      </c>
      <c r="M61" s="163">
        <f t="shared" si="12"/>
        <v>4.5</v>
      </c>
      <c r="N61" s="54" t="s">
        <v>303</v>
      </c>
      <c r="O61" s="169" t="s">
        <v>353</v>
      </c>
      <c r="P61" s="164" t="s">
        <v>353</v>
      </c>
      <c r="Q61" s="168" t="s">
        <v>353</v>
      </c>
      <c r="W61" s="259"/>
      <c r="X61" s="259"/>
      <c r="Y61" s="259"/>
      <c r="Z61" s="259"/>
    </row>
    <row r="62" spans="1:26" ht="12.75" customHeight="1" thickBot="1">
      <c r="A62" s="47" t="s">
        <v>261</v>
      </c>
      <c r="B62" s="437" t="s">
        <v>353</v>
      </c>
      <c r="C62" s="438" t="s">
        <v>353</v>
      </c>
      <c r="D62" s="163" t="s">
        <v>353</v>
      </c>
      <c r="E62" s="47" t="s">
        <v>303</v>
      </c>
      <c r="F62" s="440" t="s">
        <v>353</v>
      </c>
      <c r="G62" s="236" t="s">
        <v>353</v>
      </c>
      <c r="H62" s="163" t="s">
        <v>353</v>
      </c>
      <c r="I62" s="85"/>
      <c r="J62" s="47" t="s">
        <v>164</v>
      </c>
      <c r="K62" s="440">
        <v>5</v>
      </c>
      <c r="L62" s="236">
        <v>0</v>
      </c>
      <c r="M62" s="163">
        <f t="shared" si="12"/>
        <v>5</v>
      </c>
      <c r="N62" s="47" t="s">
        <v>303</v>
      </c>
      <c r="O62" s="171" t="s">
        <v>353</v>
      </c>
      <c r="P62" s="236" t="s">
        <v>353</v>
      </c>
      <c r="Q62" s="168" t="s">
        <v>353</v>
      </c>
      <c r="W62" s="259"/>
      <c r="X62" s="259"/>
      <c r="Y62" s="259"/>
      <c r="Z62" s="259"/>
    </row>
    <row r="63" spans="1:26" ht="12.75" customHeight="1" thickBot="1">
      <c r="A63" s="44" t="s">
        <v>280</v>
      </c>
      <c r="B63" s="430">
        <v>0</v>
      </c>
      <c r="C63" s="439">
        <v>0</v>
      </c>
      <c r="D63" s="172">
        <f t="shared" si="11"/>
        <v>0</v>
      </c>
      <c r="E63" s="44" t="s">
        <v>347</v>
      </c>
      <c r="F63" s="161">
        <v>1</v>
      </c>
      <c r="G63" s="237">
        <v>0</v>
      </c>
      <c r="H63" s="172">
        <f t="shared" si="13"/>
        <v>1</v>
      </c>
      <c r="I63" s="85"/>
      <c r="J63" s="44" t="s">
        <v>165</v>
      </c>
      <c r="K63" s="430">
        <v>-1</v>
      </c>
      <c r="L63" s="442">
        <v>0</v>
      </c>
      <c r="M63" s="172">
        <f t="shared" si="12"/>
        <v>-1</v>
      </c>
      <c r="N63" s="44" t="s">
        <v>325</v>
      </c>
      <c r="O63" s="161">
        <v>0</v>
      </c>
      <c r="P63" s="237">
        <v>0</v>
      </c>
      <c r="Q63" s="172">
        <f t="shared" si="10"/>
        <v>0</v>
      </c>
      <c r="W63" s="259"/>
      <c r="X63" s="259"/>
      <c r="Y63" s="259"/>
      <c r="Z63" s="259"/>
    </row>
    <row r="64" spans="1:26" ht="12.75" customHeight="1" thickBot="1">
      <c r="A64" s="44" t="s">
        <v>84</v>
      </c>
      <c r="B64" s="230">
        <f>19/3</f>
        <v>6.333333333333333</v>
      </c>
      <c r="C64" s="238">
        <v>0.5</v>
      </c>
      <c r="D64" s="61">
        <f>C64</f>
        <v>0.5</v>
      </c>
      <c r="E64" s="44" t="s">
        <v>84</v>
      </c>
      <c r="F64" s="230">
        <f>18/3</f>
        <v>6</v>
      </c>
      <c r="G64" s="238">
        <v>0</v>
      </c>
      <c r="H64" s="61">
        <f>G64</f>
        <v>0</v>
      </c>
      <c r="I64" s="85"/>
      <c r="J64" s="44" t="s">
        <v>84</v>
      </c>
      <c r="K64" s="230">
        <f>16/3</f>
        <v>5.333333333333333</v>
      </c>
      <c r="L64" s="238">
        <v>0</v>
      </c>
      <c r="M64" s="61">
        <f>L64</f>
        <v>0</v>
      </c>
      <c r="N64" s="44" t="s">
        <v>84</v>
      </c>
      <c r="O64" s="230">
        <f>17.5/3</f>
        <v>5.833333333333333</v>
      </c>
      <c r="P64" s="238">
        <v>0</v>
      </c>
      <c r="Q64" s="61">
        <f>P64</f>
        <v>0</v>
      </c>
      <c r="W64" s="259"/>
      <c r="X64" s="259"/>
      <c r="Y64" s="259"/>
      <c r="Z64" s="259"/>
    </row>
    <row r="65" spans="1:26" ht="12.75">
      <c r="A65" s="63"/>
      <c r="B65" s="64"/>
      <c r="C65" s="64"/>
      <c r="D65" s="65"/>
      <c r="E65" s="63"/>
      <c r="F65" s="64"/>
      <c r="G65" s="64"/>
      <c r="H65" s="65"/>
      <c r="I65" s="85"/>
      <c r="J65" s="63"/>
      <c r="K65" s="64"/>
      <c r="L65" s="64"/>
      <c r="M65" s="65"/>
      <c r="N65" s="63"/>
      <c r="O65" s="64"/>
      <c r="P65" s="64"/>
      <c r="Q65" s="65"/>
      <c r="W65" s="259"/>
      <c r="X65" s="259"/>
      <c r="Y65" s="259"/>
      <c r="Z65" s="260"/>
    </row>
    <row r="66" spans="1:26" ht="13.5" customHeight="1">
      <c r="A66" s="67"/>
      <c r="B66" s="70">
        <f>B39+B40+B41+B42+B43+B44+B45+B46+B47+B48+B49+B63</f>
        <v>67</v>
      </c>
      <c r="C66" s="70">
        <f>C38+C39+C40+C41+C42+C43+C44+C45+C46+C47+C48+C49+C63+C64</f>
        <v>5</v>
      </c>
      <c r="D66" s="71">
        <f>B66+C66</f>
        <v>72</v>
      </c>
      <c r="E66" s="67"/>
      <c r="F66" s="98">
        <f>F39+F40+F41+F42+F43+F44+F45+F46+F47+F48+F49+F63</f>
        <v>69.5</v>
      </c>
      <c r="G66" s="98">
        <f>G38+G39+G40+G41+G42+G43+G44+G45+G46+G47+G48+G49+G63+G64</f>
        <v>3</v>
      </c>
      <c r="H66" s="99">
        <f>F66+G66</f>
        <v>72.5</v>
      </c>
      <c r="I66" s="85"/>
      <c r="J66" s="67"/>
      <c r="K66" s="102">
        <f>K39+K40+K41+K42+K43+K44+K45+K46+K47+K48+K49+K63</f>
        <v>65</v>
      </c>
      <c r="L66" s="102">
        <f>L38+L39+L40+L41+L42+L43+L44+L45+L46+L47+L48+L49+L63+L64</f>
        <v>5</v>
      </c>
      <c r="M66" s="103">
        <f>K66+L66</f>
        <v>70</v>
      </c>
      <c r="N66" s="67"/>
      <c r="O66" s="251">
        <f>O39+O40+O41+O42+O43+O44+O45+O46+O47+O48+O49+O63</f>
        <v>73</v>
      </c>
      <c r="P66" s="251">
        <f>P38+P39+P40+P41+P42+P43+P44+P45+P46+P47+P48+P49+P63+P64</f>
        <v>17</v>
      </c>
      <c r="Q66" s="252">
        <f>O66+P66</f>
        <v>90</v>
      </c>
      <c r="W66" s="260"/>
      <c r="X66" s="261"/>
      <c r="Y66" s="261"/>
      <c r="Z66" s="261"/>
    </row>
    <row r="67" spans="1:26" ht="12.75" customHeight="1" thickBot="1">
      <c r="A67" s="73"/>
      <c r="B67" s="74"/>
      <c r="C67" s="74"/>
      <c r="D67" s="75"/>
      <c r="E67" s="73"/>
      <c r="F67" s="74"/>
      <c r="G67" s="74"/>
      <c r="H67" s="75"/>
      <c r="I67" s="85"/>
      <c r="J67" s="73"/>
      <c r="K67" s="74"/>
      <c r="L67" s="74"/>
      <c r="M67" s="75"/>
      <c r="N67" s="73"/>
      <c r="O67" s="74"/>
      <c r="P67" s="74"/>
      <c r="Q67" s="75"/>
      <c r="W67" s="260"/>
      <c r="X67" s="260"/>
      <c r="Y67" s="260"/>
      <c r="Z67" s="260"/>
    </row>
    <row r="68" spans="1:26" ht="18.75" thickBot="1">
      <c r="A68" s="80"/>
      <c r="B68" s="81"/>
      <c r="C68" s="81"/>
      <c r="D68" s="82">
        <v>2</v>
      </c>
      <c r="E68" s="107"/>
      <c r="F68" s="108"/>
      <c r="G68" s="108"/>
      <c r="H68" s="109">
        <v>2</v>
      </c>
      <c r="I68" s="110"/>
      <c r="J68" s="114"/>
      <c r="K68" s="115"/>
      <c r="L68" s="115"/>
      <c r="M68" s="116">
        <v>1</v>
      </c>
      <c r="N68" s="248"/>
      <c r="O68" s="249"/>
      <c r="P68" s="249"/>
      <c r="Q68" s="250">
        <v>5</v>
      </c>
      <c r="W68" s="262"/>
      <c r="X68" s="262"/>
      <c r="Y68" s="262"/>
      <c r="Z68" s="263"/>
    </row>
    <row r="69" spans="1:26" ht="6" customHeight="1" thickBot="1">
      <c r="A69" s="2"/>
      <c r="B69" s="2"/>
      <c r="C69" s="2"/>
      <c r="D69" s="2"/>
      <c r="E69" s="117"/>
      <c r="F69" s="118"/>
      <c r="G69" s="118"/>
      <c r="H69" s="118"/>
      <c r="I69" s="85"/>
      <c r="J69" s="118"/>
      <c r="K69" s="118"/>
      <c r="L69" s="118"/>
      <c r="M69" s="119"/>
      <c r="N69" s="2"/>
      <c r="O69" s="2"/>
      <c r="P69" s="2"/>
      <c r="Q69" s="2"/>
      <c r="V69" s="264"/>
      <c r="W69" s="264"/>
      <c r="X69" s="264"/>
      <c r="Y69" s="264"/>
      <c r="Z69" s="264"/>
    </row>
    <row r="70" spans="1:26" ht="15" thickBot="1">
      <c r="A70" s="2"/>
      <c r="B70" s="2"/>
      <c r="C70" s="2"/>
      <c r="D70" s="2"/>
      <c r="E70" s="701" t="s">
        <v>61</v>
      </c>
      <c r="F70" s="702"/>
      <c r="G70" s="702"/>
      <c r="H70" s="702"/>
      <c r="I70" s="702"/>
      <c r="J70" s="702"/>
      <c r="K70" s="702"/>
      <c r="L70" s="702"/>
      <c r="M70" s="703"/>
      <c r="N70" s="2"/>
      <c r="O70" s="2"/>
      <c r="P70" s="2"/>
      <c r="Q70" s="2"/>
      <c r="V70" s="264"/>
      <c r="W70" s="264"/>
      <c r="X70" s="264"/>
      <c r="Y70" s="264"/>
      <c r="Z70" s="264"/>
    </row>
    <row r="71" spans="1:22" ht="15" customHeight="1" thickBot="1">
      <c r="A71" s="2"/>
      <c r="B71" s="2"/>
      <c r="C71" s="2"/>
      <c r="D71" s="2"/>
      <c r="E71" s="752" t="s">
        <v>88</v>
      </c>
      <c r="F71" s="753"/>
      <c r="G71" s="753"/>
      <c r="H71" s="754"/>
      <c r="I71" s="254"/>
      <c r="J71" s="745" t="s">
        <v>439</v>
      </c>
      <c r="K71" s="746"/>
      <c r="L71" s="746"/>
      <c r="M71" s="747"/>
      <c r="N71" s="2"/>
      <c r="O71" s="2"/>
      <c r="P71" s="2"/>
      <c r="Q71" s="2"/>
      <c r="V71" s="264"/>
    </row>
    <row r="72" spans="1:17" ht="13.5" thickBot="1">
      <c r="A72" s="2"/>
      <c r="B72" s="2"/>
      <c r="C72" s="2"/>
      <c r="D72" s="2"/>
      <c r="E72" s="239" t="s">
        <v>3</v>
      </c>
      <c r="F72" s="240" t="s">
        <v>65</v>
      </c>
      <c r="G72" s="241">
        <v>1</v>
      </c>
      <c r="H72" s="240" t="s">
        <v>11</v>
      </c>
      <c r="I72" s="143"/>
      <c r="J72" s="87" t="s">
        <v>3</v>
      </c>
      <c r="K72" s="87" t="s">
        <v>65</v>
      </c>
      <c r="L72" s="87">
        <v>0</v>
      </c>
      <c r="M72" s="87" t="s">
        <v>11</v>
      </c>
      <c r="N72" s="2"/>
      <c r="O72" s="2"/>
      <c r="P72" s="2"/>
      <c r="Q72" s="2"/>
    </row>
    <row r="73" spans="1:17" ht="12.75">
      <c r="A73" s="2"/>
      <c r="B73" s="2"/>
      <c r="C73" s="2"/>
      <c r="D73" s="2"/>
      <c r="E73" s="36" t="s">
        <v>293</v>
      </c>
      <c r="F73" s="152">
        <v>6</v>
      </c>
      <c r="G73" s="231">
        <v>1</v>
      </c>
      <c r="H73" s="153">
        <f aca="true" t="shared" si="14" ref="H73:H83">F73+G73</f>
        <v>7</v>
      </c>
      <c r="I73" s="143"/>
      <c r="J73" s="36" t="s">
        <v>200</v>
      </c>
      <c r="K73" s="152">
        <v>6.5</v>
      </c>
      <c r="L73" s="231">
        <v>1</v>
      </c>
      <c r="M73" s="153">
        <f aca="true" t="shared" si="15" ref="M73:M83">K73+L73</f>
        <v>7.5</v>
      </c>
      <c r="N73" s="2"/>
      <c r="O73" s="2"/>
      <c r="P73" s="2"/>
      <c r="Q73" s="2"/>
    </row>
    <row r="74" spans="1:17" ht="12.75">
      <c r="A74" s="2"/>
      <c r="B74" s="2"/>
      <c r="C74" s="2"/>
      <c r="D74" s="2"/>
      <c r="E74" s="40" t="s">
        <v>376</v>
      </c>
      <c r="F74" s="156">
        <v>6.5</v>
      </c>
      <c r="G74" s="232">
        <v>0</v>
      </c>
      <c r="H74" s="157">
        <f t="shared" si="14"/>
        <v>6.5</v>
      </c>
      <c r="I74" s="143"/>
      <c r="J74" s="40" t="s">
        <v>364</v>
      </c>
      <c r="K74" s="156">
        <v>6</v>
      </c>
      <c r="L74" s="232">
        <v>0</v>
      </c>
      <c r="M74" s="157">
        <f t="shared" si="15"/>
        <v>6</v>
      </c>
      <c r="N74" s="2"/>
      <c r="O74" s="2"/>
      <c r="P74" s="2"/>
      <c r="Q74" s="2"/>
    </row>
    <row r="75" spans="1:17" ht="12.75">
      <c r="A75" s="2"/>
      <c r="B75" s="2"/>
      <c r="C75" s="2"/>
      <c r="D75" s="2"/>
      <c r="E75" s="40" t="s">
        <v>285</v>
      </c>
      <c r="F75" s="156">
        <v>6.5</v>
      </c>
      <c r="G75" s="232">
        <v>0</v>
      </c>
      <c r="H75" s="157">
        <f t="shared" si="14"/>
        <v>6.5</v>
      </c>
      <c r="I75" s="143"/>
      <c r="J75" s="40" t="s">
        <v>355</v>
      </c>
      <c r="K75" s="156">
        <v>6.5</v>
      </c>
      <c r="L75" s="232">
        <v>0</v>
      </c>
      <c r="M75" s="157">
        <f t="shared" si="15"/>
        <v>6.5</v>
      </c>
      <c r="N75" s="2"/>
      <c r="O75" s="2"/>
      <c r="P75" s="2"/>
      <c r="Q75" s="2"/>
    </row>
    <row r="76" spans="1:17" ht="12.75">
      <c r="A76" s="2"/>
      <c r="B76" s="2"/>
      <c r="C76" s="2"/>
      <c r="D76" s="2"/>
      <c r="E76" s="40" t="s">
        <v>283</v>
      </c>
      <c r="F76" s="156">
        <v>6</v>
      </c>
      <c r="G76" s="232">
        <v>0</v>
      </c>
      <c r="H76" s="157">
        <f t="shared" si="14"/>
        <v>6</v>
      </c>
      <c r="I76" s="143"/>
      <c r="J76" s="40" t="s">
        <v>361</v>
      </c>
      <c r="K76" s="156">
        <v>6.5</v>
      </c>
      <c r="L76" s="232">
        <v>-0.5</v>
      </c>
      <c r="M76" s="157">
        <f t="shared" si="15"/>
        <v>6</v>
      </c>
      <c r="N76" s="2"/>
      <c r="O76" s="2"/>
      <c r="P76" s="2"/>
      <c r="Q76" s="2"/>
    </row>
    <row r="77" spans="1:17" ht="12.75">
      <c r="A77" s="2"/>
      <c r="B77" s="2"/>
      <c r="C77" s="2"/>
      <c r="D77" s="2"/>
      <c r="E77" s="40" t="s">
        <v>288</v>
      </c>
      <c r="F77" s="156">
        <v>6</v>
      </c>
      <c r="G77" s="232">
        <v>0</v>
      </c>
      <c r="H77" s="157">
        <f t="shared" si="14"/>
        <v>6</v>
      </c>
      <c r="I77" s="143"/>
      <c r="J77" s="40" t="s">
        <v>209</v>
      </c>
      <c r="K77" s="156">
        <v>6</v>
      </c>
      <c r="L77" s="232">
        <v>0</v>
      </c>
      <c r="M77" s="157">
        <f t="shared" si="15"/>
        <v>6</v>
      </c>
      <c r="N77" s="2"/>
      <c r="O77" s="2"/>
      <c r="P77" s="2"/>
      <c r="Q77" s="2"/>
    </row>
    <row r="78" spans="1:17" ht="12.75">
      <c r="A78" s="2"/>
      <c r="B78" s="2"/>
      <c r="C78" s="2"/>
      <c r="D78" s="2"/>
      <c r="E78" s="40" t="s">
        <v>287</v>
      </c>
      <c r="F78" s="156">
        <v>5.5</v>
      </c>
      <c r="G78" s="232">
        <v>-0.5</v>
      </c>
      <c r="H78" s="157">
        <f t="shared" si="14"/>
        <v>5</v>
      </c>
      <c r="I78" s="143"/>
      <c r="J78" s="40" t="s">
        <v>195</v>
      </c>
      <c r="K78" s="156">
        <v>6</v>
      </c>
      <c r="L78" s="232">
        <v>0</v>
      </c>
      <c r="M78" s="157">
        <f t="shared" si="15"/>
        <v>6</v>
      </c>
      <c r="N78" s="2"/>
      <c r="O78" s="2"/>
      <c r="P78" s="2"/>
      <c r="Q78" s="2"/>
    </row>
    <row r="79" spans="1:17" ht="12.75">
      <c r="A79" s="2"/>
      <c r="B79" s="2"/>
      <c r="C79" s="2"/>
      <c r="D79" s="2"/>
      <c r="E79" s="40" t="s">
        <v>286</v>
      </c>
      <c r="F79" s="156">
        <v>6.5</v>
      </c>
      <c r="G79" s="232">
        <v>0</v>
      </c>
      <c r="H79" s="157">
        <f t="shared" si="14"/>
        <v>6.5</v>
      </c>
      <c r="I79" s="143"/>
      <c r="J79" s="40" t="s">
        <v>196</v>
      </c>
      <c r="K79" s="156">
        <v>5.5</v>
      </c>
      <c r="L79" s="232">
        <v>0</v>
      </c>
      <c r="M79" s="157">
        <f t="shared" si="15"/>
        <v>5.5</v>
      </c>
      <c r="N79" s="2"/>
      <c r="O79" s="2"/>
      <c r="P79" s="2"/>
      <c r="Q79" s="2"/>
    </row>
    <row r="80" spans="1:17" ht="12.75">
      <c r="A80" s="2"/>
      <c r="B80" s="2"/>
      <c r="C80" s="2"/>
      <c r="D80" s="2"/>
      <c r="E80" s="40" t="s">
        <v>289</v>
      </c>
      <c r="F80" s="156">
        <v>6.5</v>
      </c>
      <c r="G80" s="232">
        <v>0</v>
      </c>
      <c r="H80" s="157">
        <f t="shared" si="14"/>
        <v>6.5</v>
      </c>
      <c r="I80" s="143"/>
      <c r="J80" s="40" t="s">
        <v>363</v>
      </c>
      <c r="K80" s="156">
        <v>6</v>
      </c>
      <c r="L80" s="232">
        <v>-0.5</v>
      </c>
      <c r="M80" s="157">
        <f t="shared" si="15"/>
        <v>5.5</v>
      </c>
      <c r="N80" s="2"/>
      <c r="O80" s="2"/>
      <c r="P80" s="2"/>
      <c r="Q80" s="2"/>
    </row>
    <row r="81" spans="1:17" ht="12.75">
      <c r="A81" s="2"/>
      <c r="B81" s="2"/>
      <c r="C81" s="2"/>
      <c r="D81" s="2"/>
      <c r="E81" s="316" t="s">
        <v>302</v>
      </c>
      <c r="F81" s="448">
        <v>7</v>
      </c>
      <c r="G81" s="449">
        <v>1.5</v>
      </c>
      <c r="H81" s="349">
        <f t="shared" si="14"/>
        <v>8.5</v>
      </c>
      <c r="I81" s="143"/>
      <c r="J81" s="40" t="s">
        <v>410</v>
      </c>
      <c r="K81" s="156">
        <v>6.5</v>
      </c>
      <c r="L81" s="232">
        <v>0</v>
      </c>
      <c r="M81" s="157">
        <f t="shared" si="15"/>
        <v>6.5</v>
      </c>
      <c r="N81" s="2"/>
      <c r="O81" s="2"/>
      <c r="P81" s="2"/>
      <c r="Q81" s="2"/>
    </row>
    <row r="82" spans="1:17" ht="12.75">
      <c r="A82" s="2"/>
      <c r="B82" s="2"/>
      <c r="C82" s="2"/>
      <c r="D82" s="2"/>
      <c r="E82" s="40" t="s">
        <v>290</v>
      </c>
      <c r="F82" s="156">
        <v>5.5</v>
      </c>
      <c r="G82" s="232">
        <v>0</v>
      </c>
      <c r="H82" s="157">
        <f t="shared" si="14"/>
        <v>5.5</v>
      </c>
      <c r="I82" s="143"/>
      <c r="J82" s="40" t="s">
        <v>197</v>
      </c>
      <c r="K82" s="156">
        <v>5.5</v>
      </c>
      <c r="L82" s="232">
        <v>0</v>
      </c>
      <c r="M82" s="157">
        <f t="shared" si="15"/>
        <v>5.5</v>
      </c>
      <c r="N82" s="2"/>
      <c r="O82" s="2"/>
      <c r="P82" s="2"/>
      <c r="Q82" s="2"/>
    </row>
    <row r="83" spans="1:17" ht="12.75" customHeight="1" thickBot="1">
      <c r="A83" s="2"/>
      <c r="B83" s="2"/>
      <c r="C83" s="2"/>
      <c r="D83" s="2"/>
      <c r="E83" s="44" t="s">
        <v>294</v>
      </c>
      <c r="F83" s="161">
        <v>6</v>
      </c>
      <c r="G83" s="233">
        <v>0</v>
      </c>
      <c r="H83" s="162">
        <f t="shared" si="14"/>
        <v>6</v>
      </c>
      <c r="I83" s="143"/>
      <c r="J83" s="44" t="s">
        <v>203</v>
      </c>
      <c r="K83" s="161">
        <v>5.5</v>
      </c>
      <c r="L83" s="233">
        <v>0</v>
      </c>
      <c r="M83" s="162">
        <f t="shared" si="15"/>
        <v>5.5</v>
      </c>
      <c r="N83" s="2"/>
      <c r="O83" s="2"/>
      <c r="P83" s="2"/>
      <c r="Q83" s="2"/>
    </row>
    <row r="84" spans="1:17" ht="13.5" thickBot="1">
      <c r="A84" s="2"/>
      <c r="B84" s="2"/>
      <c r="C84" s="2"/>
      <c r="D84" s="2"/>
      <c r="E84" s="47"/>
      <c r="F84" s="432"/>
      <c r="G84" s="234"/>
      <c r="H84" s="163"/>
      <c r="I84" s="143"/>
      <c r="J84" s="47"/>
      <c r="K84" s="432"/>
      <c r="L84" s="234"/>
      <c r="M84" s="163"/>
      <c r="N84" s="2"/>
      <c r="O84" s="2"/>
      <c r="P84" s="2"/>
      <c r="Q84" s="2"/>
    </row>
    <row r="85" spans="1:17" ht="12.75">
      <c r="A85" s="2"/>
      <c r="B85" s="2"/>
      <c r="C85" s="2"/>
      <c r="D85" s="2"/>
      <c r="E85" s="51" t="s">
        <v>282</v>
      </c>
      <c r="F85" s="167">
        <v>6</v>
      </c>
      <c r="G85" s="235">
        <v>-1</v>
      </c>
      <c r="H85" s="166">
        <f aca="true" t="shared" si="16" ref="H85:H97">F85+G85</f>
        <v>5</v>
      </c>
      <c r="I85" s="143"/>
      <c r="J85" s="51" t="s">
        <v>408</v>
      </c>
      <c r="K85" s="167" t="s">
        <v>353</v>
      </c>
      <c r="L85" s="235" t="s">
        <v>353</v>
      </c>
      <c r="M85" s="166" t="s">
        <v>353</v>
      </c>
      <c r="N85" s="2"/>
      <c r="O85" s="2"/>
      <c r="P85" s="2"/>
      <c r="Q85" s="2"/>
    </row>
    <row r="86" spans="1:17" ht="12.75">
      <c r="A86" s="2"/>
      <c r="B86" s="2"/>
      <c r="C86" s="2"/>
      <c r="D86" s="2"/>
      <c r="E86" s="308" t="s">
        <v>292</v>
      </c>
      <c r="F86" s="446" t="s">
        <v>353</v>
      </c>
      <c r="G86" s="447" t="s">
        <v>353</v>
      </c>
      <c r="H86" s="350" t="s">
        <v>353</v>
      </c>
      <c r="I86" s="143"/>
      <c r="J86" s="54" t="s">
        <v>404</v>
      </c>
      <c r="K86" s="169" t="s">
        <v>353</v>
      </c>
      <c r="L86" s="164" t="s">
        <v>353</v>
      </c>
      <c r="M86" s="168" t="s">
        <v>353</v>
      </c>
      <c r="N86" s="2"/>
      <c r="O86" s="2"/>
      <c r="P86" s="2"/>
      <c r="Q86" s="2"/>
    </row>
    <row r="87" spans="1:17" ht="12.75">
      <c r="A87" s="2"/>
      <c r="B87" s="2"/>
      <c r="C87" s="2"/>
      <c r="D87" s="2"/>
      <c r="E87" s="54" t="s">
        <v>284</v>
      </c>
      <c r="F87" s="169">
        <v>6</v>
      </c>
      <c r="G87" s="164">
        <v>0</v>
      </c>
      <c r="H87" s="168">
        <f t="shared" si="16"/>
        <v>6</v>
      </c>
      <c r="I87" s="143"/>
      <c r="J87" s="54" t="s">
        <v>199</v>
      </c>
      <c r="K87" s="169">
        <v>5.5</v>
      </c>
      <c r="L87" s="164">
        <v>-0.5</v>
      </c>
      <c r="M87" s="168">
        <f aca="true" t="shared" si="17" ref="M87:M97">K87+L87</f>
        <v>5</v>
      </c>
      <c r="N87" s="2"/>
      <c r="O87" s="2"/>
      <c r="P87" s="2"/>
      <c r="Q87" s="2"/>
    </row>
    <row r="88" spans="1:17" ht="12.75">
      <c r="A88" s="2"/>
      <c r="B88" s="2"/>
      <c r="C88" s="2"/>
      <c r="D88" s="2"/>
      <c r="E88" s="54" t="s">
        <v>297</v>
      </c>
      <c r="F88" s="169">
        <v>6</v>
      </c>
      <c r="G88" s="164">
        <v>0</v>
      </c>
      <c r="H88" s="168">
        <f t="shared" si="16"/>
        <v>6</v>
      </c>
      <c r="I88" s="143"/>
      <c r="J88" s="54" t="s">
        <v>202</v>
      </c>
      <c r="K88" s="169">
        <v>5.5</v>
      </c>
      <c r="L88" s="164">
        <v>0</v>
      </c>
      <c r="M88" s="168">
        <f t="shared" si="17"/>
        <v>5.5</v>
      </c>
      <c r="N88" s="2"/>
      <c r="O88" s="2"/>
      <c r="P88" s="2"/>
      <c r="Q88" s="2"/>
    </row>
    <row r="89" spans="1:17" ht="12.75">
      <c r="A89" s="2"/>
      <c r="B89" s="2"/>
      <c r="C89" s="2"/>
      <c r="D89" s="2"/>
      <c r="E89" s="54" t="s">
        <v>377</v>
      </c>
      <c r="F89" s="169">
        <v>4</v>
      </c>
      <c r="G89" s="164">
        <v>-1.5</v>
      </c>
      <c r="H89" s="168">
        <f t="shared" si="16"/>
        <v>2.5</v>
      </c>
      <c r="I89" s="143"/>
      <c r="J89" s="54" t="s">
        <v>437</v>
      </c>
      <c r="K89" s="169">
        <v>6.5</v>
      </c>
      <c r="L89" s="164">
        <v>1</v>
      </c>
      <c r="M89" s="168">
        <f t="shared" si="17"/>
        <v>7.5</v>
      </c>
      <c r="N89" s="2"/>
      <c r="O89" s="2"/>
      <c r="P89" s="2"/>
      <c r="Q89" s="2"/>
    </row>
    <row r="90" spans="1:17" ht="12.75">
      <c r="A90" s="2"/>
      <c r="B90" s="2"/>
      <c r="C90" s="2"/>
      <c r="D90" s="2"/>
      <c r="E90" s="54" t="s">
        <v>299</v>
      </c>
      <c r="F90" s="169">
        <v>5.5</v>
      </c>
      <c r="G90" s="164">
        <v>0</v>
      </c>
      <c r="H90" s="168">
        <f t="shared" si="16"/>
        <v>5.5</v>
      </c>
      <c r="I90" s="143"/>
      <c r="J90" s="54" t="s">
        <v>204</v>
      </c>
      <c r="K90" s="169">
        <v>6</v>
      </c>
      <c r="L90" s="164">
        <v>0</v>
      </c>
      <c r="M90" s="168">
        <f t="shared" si="17"/>
        <v>6</v>
      </c>
      <c r="N90" s="2"/>
      <c r="O90" s="2"/>
      <c r="P90" s="2"/>
      <c r="Q90" s="2"/>
    </row>
    <row r="91" spans="1:17" ht="12.75">
      <c r="A91" s="2"/>
      <c r="B91" s="2"/>
      <c r="C91" s="2"/>
      <c r="D91" s="2"/>
      <c r="E91" s="54" t="s">
        <v>291</v>
      </c>
      <c r="F91" s="169">
        <v>5.5</v>
      </c>
      <c r="G91" s="164">
        <v>0</v>
      </c>
      <c r="H91" s="168">
        <f t="shared" si="16"/>
        <v>5.5</v>
      </c>
      <c r="I91" s="143"/>
      <c r="J91" s="54" t="s">
        <v>362</v>
      </c>
      <c r="K91" s="169">
        <v>5.5</v>
      </c>
      <c r="L91" s="164">
        <v>0</v>
      </c>
      <c r="M91" s="168">
        <f t="shared" si="17"/>
        <v>5.5</v>
      </c>
      <c r="N91" s="2"/>
      <c r="O91" s="2"/>
      <c r="P91" s="2"/>
      <c r="Q91" s="2"/>
    </row>
    <row r="92" spans="1:17" ht="12.75">
      <c r="A92" s="2"/>
      <c r="B92" s="2"/>
      <c r="C92" s="2"/>
      <c r="D92" s="2"/>
      <c r="E92" s="54" t="s">
        <v>436</v>
      </c>
      <c r="F92" s="169">
        <v>6</v>
      </c>
      <c r="G92" s="164">
        <v>1</v>
      </c>
      <c r="H92" s="168">
        <f t="shared" si="16"/>
        <v>7</v>
      </c>
      <c r="I92" s="143"/>
      <c r="J92" s="54" t="s">
        <v>192</v>
      </c>
      <c r="K92" s="169">
        <v>7</v>
      </c>
      <c r="L92" s="164">
        <v>3</v>
      </c>
      <c r="M92" s="168">
        <f t="shared" si="17"/>
        <v>10</v>
      </c>
      <c r="N92" s="2"/>
      <c r="O92" s="2"/>
      <c r="P92" s="2"/>
      <c r="Q92" s="2"/>
    </row>
    <row r="93" spans="1:17" ht="12.75">
      <c r="A93" s="2"/>
      <c r="B93" s="2"/>
      <c r="C93" s="2"/>
      <c r="D93" s="2"/>
      <c r="E93" s="54" t="s">
        <v>296</v>
      </c>
      <c r="F93" s="169">
        <v>6</v>
      </c>
      <c r="G93" s="164">
        <v>-0.5</v>
      </c>
      <c r="H93" s="168">
        <f t="shared" si="16"/>
        <v>5.5</v>
      </c>
      <c r="I93" s="143"/>
      <c r="J93" s="54" t="s">
        <v>210</v>
      </c>
      <c r="K93" s="169">
        <v>6.5</v>
      </c>
      <c r="L93" s="164">
        <v>0</v>
      </c>
      <c r="M93" s="168">
        <f t="shared" si="17"/>
        <v>6.5</v>
      </c>
      <c r="N93" s="2"/>
      <c r="O93" s="2"/>
      <c r="P93" s="2"/>
      <c r="Q93" s="2"/>
    </row>
    <row r="94" spans="1:17" ht="12.75">
      <c r="A94" s="143"/>
      <c r="B94" s="143"/>
      <c r="C94" s="143"/>
      <c r="D94" s="143"/>
      <c r="E94" s="54" t="s">
        <v>295</v>
      </c>
      <c r="F94" s="169" t="s">
        <v>353</v>
      </c>
      <c r="G94" s="164" t="s">
        <v>353</v>
      </c>
      <c r="H94" s="168" t="s">
        <v>353</v>
      </c>
      <c r="I94" s="143"/>
      <c r="J94" s="54" t="s">
        <v>193</v>
      </c>
      <c r="K94" s="169">
        <v>6</v>
      </c>
      <c r="L94" s="164">
        <v>0</v>
      </c>
      <c r="M94" s="168">
        <f t="shared" si="17"/>
        <v>6</v>
      </c>
      <c r="N94" s="2"/>
      <c r="O94" s="2"/>
      <c r="P94" s="2"/>
      <c r="Q94" s="2"/>
    </row>
    <row r="95" spans="1:17" ht="12.75">
      <c r="A95" s="143"/>
      <c r="B95" s="143"/>
      <c r="C95" s="143"/>
      <c r="D95" s="143"/>
      <c r="E95" s="54" t="s">
        <v>303</v>
      </c>
      <c r="F95" s="169" t="s">
        <v>353</v>
      </c>
      <c r="G95" s="164" t="s">
        <v>353</v>
      </c>
      <c r="H95" s="168" t="s">
        <v>353</v>
      </c>
      <c r="I95" s="143"/>
      <c r="J95" s="54" t="s">
        <v>438</v>
      </c>
      <c r="K95" s="169">
        <v>6</v>
      </c>
      <c r="L95" s="164">
        <v>0</v>
      </c>
      <c r="M95" s="168">
        <f t="shared" si="17"/>
        <v>6</v>
      </c>
      <c r="N95" s="2"/>
      <c r="O95" s="2"/>
      <c r="P95" s="2"/>
      <c r="Q95" s="2"/>
    </row>
    <row r="96" spans="1:17" ht="12.75" customHeight="1" thickBot="1">
      <c r="A96" s="142"/>
      <c r="B96" s="142"/>
      <c r="C96" s="142"/>
      <c r="D96" s="142"/>
      <c r="E96" s="47" t="s">
        <v>303</v>
      </c>
      <c r="F96" s="171" t="s">
        <v>353</v>
      </c>
      <c r="G96" s="236" t="s">
        <v>353</v>
      </c>
      <c r="H96" s="168" t="s">
        <v>353</v>
      </c>
      <c r="I96" s="142"/>
      <c r="J96" s="47" t="s">
        <v>356</v>
      </c>
      <c r="K96" s="171">
        <v>6</v>
      </c>
      <c r="L96" s="236">
        <v>0</v>
      </c>
      <c r="M96" s="168">
        <f t="shared" si="17"/>
        <v>6</v>
      </c>
      <c r="N96" s="2"/>
      <c r="O96" s="2"/>
      <c r="P96" s="2"/>
      <c r="Q96" s="2"/>
    </row>
    <row r="97" spans="1:17" ht="12.75" customHeight="1" thickBot="1">
      <c r="A97" s="265"/>
      <c r="B97" s="265"/>
      <c r="C97" s="265"/>
      <c r="D97" s="265"/>
      <c r="E97" s="44" t="s">
        <v>445</v>
      </c>
      <c r="F97" s="161">
        <v>1</v>
      </c>
      <c r="G97" s="237">
        <v>0</v>
      </c>
      <c r="H97" s="343">
        <f t="shared" si="16"/>
        <v>1</v>
      </c>
      <c r="I97" s="275"/>
      <c r="J97" s="44" t="s">
        <v>211</v>
      </c>
      <c r="K97" s="161">
        <v>-0.5</v>
      </c>
      <c r="L97" s="237">
        <v>0</v>
      </c>
      <c r="M97" s="343">
        <f t="shared" si="17"/>
        <v>-0.5</v>
      </c>
      <c r="N97" s="2"/>
      <c r="O97" s="2"/>
      <c r="P97" s="2"/>
      <c r="Q97" s="2"/>
    </row>
    <row r="98" spans="1:17" ht="12.75" customHeight="1" thickBot="1">
      <c r="A98" s="265"/>
      <c r="B98" s="265"/>
      <c r="C98" s="265"/>
      <c r="D98" s="265"/>
      <c r="E98" s="44" t="s">
        <v>84</v>
      </c>
      <c r="F98" s="230">
        <f>19/3</f>
        <v>6.333333333333333</v>
      </c>
      <c r="G98" s="238">
        <v>0.5</v>
      </c>
      <c r="H98" s="61">
        <f>G98</f>
        <v>0.5</v>
      </c>
      <c r="I98" s="275"/>
      <c r="J98" s="44" t="s">
        <v>84</v>
      </c>
      <c r="K98" s="230">
        <f>19/3</f>
        <v>6.333333333333333</v>
      </c>
      <c r="L98" s="238">
        <v>0.5</v>
      </c>
      <c r="M98" s="61">
        <f>L98</f>
        <v>0.5</v>
      </c>
      <c r="N98" s="2"/>
      <c r="O98" s="2"/>
      <c r="P98" s="2"/>
      <c r="Q98" s="2"/>
    </row>
    <row r="99" spans="1:17" ht="12.75">
      <c r="A99" s="270"/>
      <c r="B99" s="270"/>
      <c r="C99" s="270"/>
      <c r="D99" s="266"/>
      <c r="E99" s="63"/>
      <c r="F99" s="64"/>
      <c r="G99" s="64"/>
      <c r="H99" s="65"/>
      <c r="I99" s="275"/>
      <c r="J99" s="63"/>
      <c r="K99" s="64"/>
      <c r="L99" s="64"/>
      <c r="M99" s="65"/>
      <c r="N99" s="2"/>
      <c r="O99" s="2"/>
      <c r="P99" s="2"/>
      <c r="Q99" s="2"/>
    </row>
    <row r="100" spans="1:17" ht="13.5" customHeight="1">
      <c r="A100" s="271"/>
      <c r="B100" s="271"/>
      <c r="C100" s="271"/>
      <c r="D100" s="267"/>
      <c r="E100" s="67"/>
      <c r="F100" s="246">
        <f>F73+F74+F75+F76+F77+F78+F79+F80+F81+F82+F83+F97</f>
        <v>69</v>
      </c>
      <c r="G100" s="246">
        <f>G72+G73+G74+G75+G76+G77+G78+G79+G80+G81+G82+G83+G97+G98</f>
        <v>3.5</v>
      </c>
      <c r="H100" s="245">
        <f>F100+G100</f>
        <v>72.5</v>
      </c>
      <c r="I100" s="276"/>
      <c r="J100" s="67"/>
      <c r="K100" s="96">
        <f>K73+K74+K75+K76+K77+K78+K79+K80+K81+K82+K83+K97</f>
        <v>66</v>
      </c>
      <c r="L100" s="96">
        <f>L72+L73+L74+L75+L76+L77+L78+L79+L80+L81+L82+L83+L97+L98</f>
        <v>0.5</v>
      </c>
      <c r="M100" s="97">
        <f>K100+L100</f>
        <v>66.5</v>
      </c>
      <c r="N100" s="2"/>
      <c r="O100" s="2"/>
      <c r="P100" s="2"/>
      <c r="Q100" s="2"/>
    </row>
    <row r="101" spans="1:17" ht="12.75" customHeight="1" thickBot="1">
      <c r="A101" s="269"/>
      <c r="B101" s="269"/>
      <c r="C101" s="269"/>
      <c r="D101" s="268"/>
      <c r="E101" s="73"/>
      <c r="F101" s="74"/>
      <c r="G101" s="74"/>
      <c r="H101" s="75"/>
      <c r="I101" s="155"/>
      <c r="J101" s="73"/>
      <c r="K101" s="74"/>
      <c r="L101" s="74"/>
      <c r="M101" s="75"/>
      <c r="N101" s="2"/>
      <c r="O101" s="2"/>
      <c r="P101" s="2"/>
      <c r="Q101" s="2"/>
    </row>
    <row r="102" spans="1:17" ht="18.75" thickBot="1">
      <c r="A102" s="269"/>
      <c r="B102" s="269"/>
      <c r="C102" s="269"/>
      <c r="D102" s="268"/>
      <c r="E102" s="242"/>
      <c r="F102" s="243"/>
      <c r="G102" s="243"/>
      <c r="H102" s="244">
        <v>2</v>
      </c>
      <c r="I102" s="277"/>
      <c r="J102" s="104"/>
      <c r="K102" s="105"/>
      <c r="L102" s="105"/>
      <c r="M102" s="106">
        <v>1</v>
      </c>
      <c r="N102" s="2"/>
      <c r="O102" s="2"/>
      <c r="P102" s="2"/>
      <c r="Q102" s="2"/>
    </row>
    <row r="103" spans="1:13" s="2" customFormat="1" ht="12.75">
      <c r="A103" s="269"/>
      <c r="B103" s="269"/>
      <c r="C103" s="269"/>
      <c r="D103" s="268"/>
      <c r="E103" s="269"/>
      <c r="F103" s="269"/>
      <c r="G103" s="269"/>
      <c r="H103" s="155"/>
      <c r="I103" s="155"/>
      <c r="J103" s="269"/>
      <c r="K103" s="269"/>
      <c r="L103" s="269"/>
      <c r="M103" s="268"/>
    </row>
    <row r="104" spans="1:22" s="2" customFormat="1" ht="14.25">
      <c r="A104" s="269"/>
      <c r="B104" s="269"/>
      <c r="C104" s="269"/>
      <c r="D104" s="268"/>
      <c r="E104" s="269"/>
      <c r="F104" s="269"/>
      <c r="G104" s="269"/>
      <c r="H104" s="155"/>
      <c r="I104" s="155"/>
      <c r="J104" s="269"/>
      <c r="K104" s="269"/>
      <c r="L104" s="269"/>
      <c r="M104" s="268"/>
      <c r="V104" s="142"/>
    </row>
    <row r="105" spans="1:22" s="2" customFormat="1" ht="12.75">
      <c r="A105" s="269"/>
      <c r="B105" s="269"/>
      <c r="C105" s="269"/>
      <c r="D105" s="268"/>
      <c r="E105" s="269"/>
      <c r="F105" s="269"/>
      <c r="G105" s="269"/>
      <c r="H105" s="155"/>
      <c r="I105" s="155"/>
      <c r="J105" s="269"/>
      <c r="K105" s="269"/>
      <c r="L105" s="269"/>
      <c r="M105" s="268"/>
      <c r="V105" s="265"/>
    </row>
    <row r="106" spans="1:22" s="2" customFormat="1" ht="12.75">
      <c r="A106" s="269"/>
      <c r="B106" s="269"/>
      <c r="C106" s="269"/>
      <c r="D106" s="268"/>
      <c r="E106" s="269"/>
      <c r="F106" s="269"/>
      <c r="G106" s="269"/>
      <c r="H106" s="155"/>
      <c r="I106" s="155"/>
      <c r="J106" s="269"/>
      <c r="K106" s="269"/>
      <c r="L106" s="269"/>
      <c r="M106" s="268"/>
      <c r="V106" s="266"/>
    </row>
    <row r="107" spans="1:22" s="2" customFormat="1" ht="12.75">
      <c r="A107" s="269"/>
      <c r="B107" s="269"/>
      <c r="C107" s="269"/>
      <c r="D107" s="268"/>
      <c r="E107" s="269"/>
      <c r="F107" s="269"/>
      <c r="G107" s="269"/>
      <c r="H107" s="155"/>
      <c r="I107" s="155"/>
      <c r="J107" s="269"/>
      <c r="K107" s="269"/>
      <c r="L107" s="269"/>
      <c r="M107" s="268"/>
      <c r="V107" s="267"/>
    </row>
    <row r="108" spans="1:22" s="2" customFormat="1" ht="12.75">
      <c r="A108" s="269"/>
      <c r="B108" s="269"/>
      <c r="C108" s="269"/>
      <c r="D108" s="268"/>
      <c r="E108" s="269"/>
      <c r="F108" s="269"/>
      <c r="G108" s="269"/>
      <c r="H108" s="155"/>
      <c r="I108" s="155"/>
      <c r="J108" s="269"/>
      <c r="K108" s="269"/>
      <c r="L108" s="269"/>
      <c r="M108" s="268"/>
      <c r="V108" s="268"/>
    </row>
    <row r="109" spans="1:22" s="2" customFormat="1" ht="12.75">
      <c r="A109" s="269"/>
      <c r="B109" s="269"/>
      <c r="C109" s="269"/>
      <c r="D109" s="268"/>
      <c r="E109" s="269"/>
      <c r="F109" s="269"/>
      <c r="G109" s="269"/>
      <c r="H109" s="155"/>
      <c r="I109" s="155"/>
      <c r="J109" s="269"/>
      <c r="K109" s="269"/>
      <c r="L109" s="269"/>
      <c r="M109" s="268"/>
      <c r="V109" s="268"/>
    </row>
    <row r="110" spans="1:25" s="2" customFormat="1" ht="12.75">
      <c r="A110" s="269"/>
      <c r="B110" s="269"/>
      <c r="C110" s="269"/>
      <c r="D110" s="268"/>
      <c r="E110" s="269"/>
      <c r="F110" s="269"/>
      <c r="G110" s="269"/>
      <c r="H110" s="155"/>
      <c r="I110" s="155"/>
      <c r="J110" s="269"/>
      <c r="K110" s="269"/>
      <c r="L110" s="269"/>
      <c r="M110" s="268"/>
      <c r="V110" s="268"/>
      <c r="W110" s="143"/>
      <c r="X110" s="269"/>
      <c r="Y110" s="155"/>
    </row>
    <row r="111" spans="1:25" s="2" customFormat="1" ht="12.75">
      <c r="A111" s="269"/>
      <c r="B111" s="269"/>
      <c r="C111" s="269"/>
      <c r="D111" s="268"/>
      <c r="E111" s="269"/>
      <c r="F111" s="269"/>
      <c r="G111" s="269"/>
      <c r="H111" s="155"/>
      <c r="I111" s="155"/>
      <c r="J111" s="269"/>
      <c r="K111" s="269"/>
      <c r="L111" s="269"/>
      <c r="M111" s="268"/>
      <c r="V111" s="268"/>
      <c r="W111" s="143"/>
      <c r="X111" s="269"/>
      <c r="Y111" s="155"/>
    </row>
    <row r="112" spans="1:25" s="2" customFormat="1" ht="12.75">
      <c r="A112" s="173"/>
      <c r="B112" s="173"/>
      <c r="C112" s="173"/>
      <c r="D112" s="272"/>
      <c r="E112" s="273"/>
      <c r="F112" s="273"/>
      <c r="G112" s="273"/>
      <c r="H112" s="173"/>
      <c r="I112" s="173"/>
      <c r="J112" s="173"/>
      <c r="K112" s="173"/>
      <c r="L112" s="173"/>
      <c r="M112" s="272"/>
      <c r="V112" s="268"/>
      <c r="W112" s="143"/>
      <c r="X112" s="269"/>
      <c r="Y112" s="155"/>
    </row>
    <row r="113" spans="1:25" s="2" customFormat="1" ht="12.75">
      <c r="A113" s="274"/>
      <c r="B113" s="274"/>
      <c r="C113" s="274"/>
      <c r="D113" s="272"/>
      <c r="E113" s="273"/>
      <c r="F113" s="273"/>
      <c r="G113" s="273"/>
      <c r="H113" s="173"/>
      <c r="I113" s="173"/>
      <c r="J113" s="273"/>
      <c r="K113" s="273"/>
      <c r="L113" s="273"/>
      <c r="M113" s="272"/>
      <c r="V113" s="268"/>
      <c r="W113" s="143"/>
      <c r="X113" s="269"/>
      <c r="Y113" s="155"/>
    </row>
    <row r="114" spans="1:25" s="2" customFormat="1" ht="12.75">
      <c r="A114" s="273"/>
      <c r="B114" s="273"/>
      <c r="C114" s="273"/>
      <c r="D114" s="272"/>
      <c r="E114" s="273"/>
      <c r="F114" s="273"/>
      <c r="G114" s="273"/>
      <c r="H114" s="173"/>
      <c r="I114" s="173"/>
      <c r="J114" s="273"/>
      <c r="K114" s="273"/>
      <c r="L114" s="273"/>
      <c r="M114" s="272"/>
      <c r="V114" s="268"/>
      <c r="W114" s="143"/>
      <c r="X114" s="269"/>
      <c r="Y114" s="155"/>
    </row>
    <row r="115" spans="1:25" s="2" customFormat="1" ht="12.75">
      <c r="A115" s="273"/>
      <c r="B115" s="273"/>
      <c r="C115" s="273"/>
      <c r="D115" s="173"/>
      <c r="E115" s="273"/>
      <c r="F115" s="273"/>
      <c r="G115" s="273"/>
      <c r="H115" s="173"/>
      <c r="I115" s="173"/>
      <c r="J115" s="273"/>
      <c r="K115" s="273"/>
      <c r="L115" s="273"/>
      <c r="M115" s="272"/>
      <c r="V115" s="268"/>
      <c r="W115" s="143"/>
      <c r="X115" s="269"/>
      <c r="Y115" s="155"/>
    </row>
    <row r="116" spans="1:25" s="2" customFormat="1" ht="12.75">
      <c r="A116" s="269"/>
      <c r="B116" s="269"/>
      <c r="C116" s="269"/>
      <c r="D116" s="155"/>
      <c r="E116" s="273"/>
      <c r="F116" s="273"/>
      <c r="G116" s="273"/>
      <c r="H116" s="173"/>
      <c r="I116" s="173"/>
      <c r="J116" s="273"/>
      <c r="K116" s="273"/>
      <c r="L116" s="273"/>
      <c r="M116" s="272"/>
      <c r="V116" s="268"/>
      <c r="W116" s="143"/>
      <c r="X116" s="269"/>
      <c r="Y116" s="155"/>
    </row>
    <row r="117" spans="1:25" s="2" customFormat="1" ht="12.75">
      <c r="A117" s="273"/>
      <c r="B117" s="273"/>
      <c r="C117" s="273"/>
      <c r="D117" s="173"/>
      <c r="E117" s="273"/>
      <c r="F117" s="273"/>
      <c r="G117" s="273"/>
      <c r="H117" s="173"/>
      <c r="I117" s="173"/>
      <c r="J117" s="273"/>
      <c r="K117" s="273"/>
      <c r="L117" s="273"/>
      <c r="M117" s="173"/>
      <c r="V117" s="268"/>
      <c r="W117" s="143"/>
      <c r="X117" s="269"/>
      <c r="Y117" s="155"/>
    </row>
    <row r="118" spans="1:25" s="2" customFormat="1" ht="12.75">
      <c r="A118" s="273"/>
      <c r="B118" s="273"/>
      <c r="C118" s="273"/>
      <c r="D118" s="173"/>
      <c r="E118" s="273"/>
      <c r="F118" s="273"/>
      <c r="G118" s="273"/>
      <c r="H118" s="173"/>
      <c r="I118" s="173"/>
      <c r="J118" s="273"/>
      <c r="K118" s="273"/>
      <c r="L118" s="273"/>
      <c r="M118" s="173"/>
      <c r="V118" s="268"/>
      <c r="W118" s="143"/>
      <c r="X118" s="269"/>
      <c r="Y118" s="155"/>
    </row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4">
    <mergeCell ref="J37:M37"/>
    <mergeCell ref="E70:M70"/>
    <mergeCell ref="E71:H71"/>
    <mergeCell ref="N37:Q37"/>
    <mergeCell ref="A1:Q1"/>
    <mergeCell ref="A2:Q2"/>
    <mergeCell ref="J71:M71"/>
    <mergeCell ref="E3:H3"/>
    <mergeCell ref="E37:H37"/>
    <mergeCell ref="A3:D3"/>
    <mergeCell ref="A36:Q36"/>
    <mergeCell ref="A37:D37"/>
    <mergeCell ref="N3:Q3"/>
    <mergeCell ref="J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8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19.7109375" style="3" customWidth="1"/>
    <col min="2" max="3" width="5.7109375" style="3" customWidth="1"/>
    <col min="4" max="4" width="6.7109375" style="3" customWidth="1"/>
    <col min="5" max="5" width="19.7109375" style="3" customWidth="1"/>
    <col min="6" max="7" width="5.7109375" style="3" customWidth="1"/>
    <col min="8" max="8" width="6.7109375" style="3" customWidth="1"/>
    <col min="9" max="9" width="1.1484375" style="3" customWidth="1"/>
    <col min="10" max="10" width="19.7109375" style="3" customWidth="1"/>
    <col min="11" max="12" width="5.7109375" style="3" customWidth="1"/>
    <col min="13" max="13" width="6.7109375" style="3" customWidth="1"/>
    <col min="14" max="14" width="19.7109375" style="3" customWidth="1"/>
    <col min="15" max="16" width="5.7109375" style="3" customWidth="1"/>
    <col min="17" max="17" width="6.7109375" style="3" customWidth="1"/>
    <col min="18" max="27" width="9.140625" style="2" customWidth="1"/>
    <col min="28" max="16384" width="9.140625" style="3" customWidth="1"/>
  </cols>
  <sheetData>
    <row r="1" spans="1:17" ht="15" thickBot="1">
      <c r="A1" s="701" t="s">
        <v>93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3"/>
    </row>
    <row r="2" spans="1:17" ht="15" thickBot="1">
      <c r="A2" s="701" t="s">
        <v>36</v>
      </c>
      <c r="B2" s="702"/>
      <c r="C2" s="702"/>
      <c r="D2" s="702"/>
      <c r="E2" s="702"/>
      <c r="F2" s="702"/>
      <c r="G2" s="702"/>
      <c r="H2" s="702"/>
      <c r="I2" s="737"/>
      <c r="J2" s="702"/>
      <c r="K2" s="702"/>
      <c r="L2" s="702"/>
      <c r="M2" s="702"/>
      <c r="N2" s="702"/>
      <c r="O2" s="702"/>
      <c r="P2" s="702"/>
      <c r="Q2" s="703"/>
    </row>
    <row r="3" spans="1:17" ht="15" customHeight="1" thickBot="1">
      <c r="A3" s="693" t="s">
        <v>108</v>
      </c>
      <c r="B3" s="741"/>
      <c r="C3" s="741"/>
      <c r="D3" s="694"/>
      <c r="E3" s="755" t="s">
        <v>462</v>
      </c>
      <c r="F3" s="756"/>
      <c r="G3" s="756"/>
      <c r="H3" s="757"/>
      <c r="I3" s="30"/>
      <c r="J3" s="738" t="s">
        <v>352</v>
      </c>
      <c r="K3" s="739"/>
      <c r="L3" s="739"/>
      <c r="M3" s="740"/>
      <c r="N3" s="762" t="s">
        <v>88</v>
      </c>
      <c r="O3" s="763"/>
      <c r="P3" s="764"/>
      <c r="Q3" s="765"/>
    </row>
    <row r="4" spans="1:17" ht="13.5" thickBot="1">
      <c r="A4" s="120" t="s">
        <v>3</v>
      </c>
      <c r="B4" s="121" t="s">
        <v>65</v>
      </c>
      <c r="C4" s="122">
        <v>1.5</v>
      </c>
      <c r="D4" s="121" t="s">
        <v>11</v>
      </c>
      <c r="E4" s="31" t="s">
        <v>3</v>
      </c>
      <c r="F4" s="31" t="s">
        <v>65</v>
      </c>
      <c r="G4" s="31">
        <v>0</v>
      </c>
      <c r="H4" s="31" t="s">
        <v>11</v>
      </c>
      <c r="I4" s="35"/>
      <c r="J4" s="89" t="s">
        <v>3</v>
      </c>
      <c r="K4" s="90" t="s">
        <v>65</v>
      </c>
      <c r="L4" s="91">
        <v>2</v>
      </c>
      <c r="M4" s="90" t="s">
        <v>11</v>
      </c>
      <c r="N4" s="462" t="s">
        <v>3</v>
      </c>
      <c r="O4" s="463" t="s">
        <v>65</v>
      </c>
      <c r="P4" s="464">
        <v>-1</v>
      </c>
      <c r="Q4" s="465" t="s">
        <v>11</v>
      </c>
    </row>
    <row r="5" spans="1:17" ht="12.75">
      <c r="A5" s="36" t="s">
        <v>129</v>
      </c>
      <c r="B5" s="154">
        <v>6.5</v>
      </c>
      <c r="C5" s="231">
        <v>-1</v>
      </c>
      <c r="D5" s="153">
        <f aca="true" t="shared" si="0" ref="D5:D15">B5+C5</f>
        <v>5.5</v>
      </c>
      <c r="E5" s="36" t="s">
        <v>212</v>
      </c>
      <c r="F5" s="426">
        <v>6.5</v>
      </c>
      <c r="G5" s="427">
        <v>-1</v>
      </c>
      <c r="H5" s="339">
        <f aca="true" t="shared" si="1" ref="H5:H15">F5+G5</f>
        <v>5.5</v>
      </c>
      <c r="I5" s="35"/>
      <c r="J5" s="36" t="s">
        <v>254</v>
      </c>
      <c r="K5" s="154">
        <v>6.5</v>
      </c>
      <c r="L5" s="231">
        <v>1</v>
      </c>
      <c r="M5" s="153">
        <f aca="true" t="shared" si="2" ref="M5:M15">K5+L5</f>
        <v>7.5</v>
      </c>
      <c r="N5" s="36" t="s">
        <v>282</v>
      </c>
      <c r="O5" s="152">
        <v>6</v>
      </c>
      <c r="P5" s="231">
        <v>-2</v>
      </c>
      <c r="Q5" s="153">
        <f aca="true" t="shared" si="3" ref="Q5:Q15">O5+P5</f>
        <v>4</v>
      </c>
    </row>
    <row r="6" spans="1:17" ht="12.75">
      <c r="A6" s="40" t="s">
        <v>414</v>
      </c>
      <c r="B6" s="156">
        <v>6</v>
      </c>
      <c r="C6" s="232">
        <v>0</v>
      </c>
      <c r="D6" s="157">
        <f t="shared" si="0"/>
        <v>6</v>
      </c>
      <c r="E6" s="40" t="s">
        <v>213</v>
      </c>
      <c r="F6" s="428">
        <v>6.5</v>
      </c>
      <c r="G6" s="429">
        <v>0</v>
      </c>
      <c r="H6" s="340">
        <f t="shared" si="1"/>
        <v>6.5</v>
      </c>
      <c r="I6" s="35"/>
      <c r="J6" s="40" t="s">
        <v>236</v>
      </c>
      <c r="K6" s="156">
        <v>6.5</v>
      </c>
      <c r="L6" s="232">
        <v>0</v>
      </c>
      <c r="M6" s="157">
        <f t="shared" si="2"/>
        <v>6.5</v>
      </c>
      <c r="N6" s="40" t="s">
        <v>376</v>
      </c>
      <c r="O6" s="156">
        <v>6.5</v>
      </c>
      <c r="P6" s="232">
        <v>0</v>
      </c>
      <c r="Q6" s="157">
        <f t="shared" si="3"/>
        <v>6.5</v>
      </c>
    </row>
    <row r="7" spans="1:17" ht="12.75">
      <c r="A7" s="40" t="s">
        <v>119</v>
      </c>
      <c r="B7" s="156">
        <v>5.5</v>
      </c>
      <c r="C7" s="232">
        <v>-1</v>
      </c>
      <c r="D7" s="157">
        <f t="shared" si="0"/>
        <v>4.5</v>
      </c>
      <c r="E7" s="40" t="s">
        <v>214</v>
      </c>
      <c r="F7" s="428">
        <v>6.5</v>
      </c>
      <c r="G7" s="429">
        <v>0</v>
      </c>
      <c r="H7" s="340">
        <f t="shared" si="1"/>
        <v>6.5</v>
      </c>
      <c r="I7" s="35"/>
      <c r="J7" s="40" t="s">
        <v>255</v>
      </c>
      <c r="K7" s="156">
        <v>6</v>
      </c>
      <c r="L7" s="232">
        <v>-0.5</v>
      </c>
      <c r="M7" s="157">
        <f t="shared" si="2"/>
        <v>5.5</v>
      </c>
      <c r="N7" s="40" t="s">
        <v>285</v>
      </c>
      <c r="O7" s="156">
        <v>5</v>
      </c>
      <c r="P7" s="232">
        <v>0</v>
      </c>
      <c r="Q7" s="157">
        <f t="shared" si="3"/>
        <v>5</v>
      </c>
    </row>
    <row r="8" spans="1:17" ht="12.75">
      <c r="A8" s="40" t="s">
        <v>121</v>
      </c>
      <c r="B8" s="156">
        <v>5.5</v>
      </c>
      <c r="C8" s="232">
        <v>0</v>
      </c>
      <c r="D8" s="157">
        <f t="shared" si="0"/>
        <v>5.5</v>
      </c>
      <c r="E8" s="40" t="s">
        <v>230</v>
      </c>
      <c r="F8" s="428">
        <v>6</v>
      </c>
      <c r="G8" s="429">
        <v>0</v>
      </c>
      <c r="H8" s="340">
        <f t="shared" si="1"/>
        <v>6</v>
      </c>
      <c r="I8" s="35"/>
      <c r="J8" s="40" t="s">
        <v>238</v>
      </c>
      <c r="K8" s="156">
        <v>7</v>
      </c>
      <c r="L8" s="232">
        <v>0</v>
      </c>
      <c r="M8" s="157">
        <f t="shared" si="2"/>
        <v>7</v>
      </c>
      <c r="N8" s="40" t="s">
        <v>436</v>
      </c>
      <c r="O8" s="156">
        <v>5</v>
      </c>
      <c r="P8" s="232">
        <v>-1.5</v>
      </c>
      <c r="Q8" s="157">
        <f t="shared" si="3"/>
        <v>3.5</v>
      </c>
    </row>
    <row r="9" spans="1:17" ht="12.75">
      <c r="A9" s="316" t="s">
        <v>133</v>
      </c>
      <c r="B9" s="448">
        <v>5.5</v>
      </c>
      <c r="C9" s="449">
        <v>0</v>
      </c>
      <c r="D9" s="349">
        <f t="shared" si="0"/>
        <v>5.5</v>
      </c>
      <c r="E9" s="40" t="s">
        <v>227</v>
      </c>
      <c r="F9" s="428">
        <v>5.5</v>
      </c>
      <c r="G9" s="429">
        <v>0</v>
      </c>
      <c r="H9" s="340">
        <f t="shared" si="1"/>
        <v>5.5</v>
      </c>
      <c r="I9" s="35"/>
      <c r="J9" s="40" t="s">
        <v>250</v>
      </c>
      <c r="K9" s="156">
        <v>6.5</v>
      </c>
      <c r="L9" s="232">
        <v>0</v>
      </c>
      <c r="M9" s="157">
        <f t="shared" si="2"/>
        <v>6.5</v>
      </c>
      <c r="N9" s="40" t="s">
        <v>288</v>
      </c>
      <c r="O9" s="156">
        <v>6</v>
      </c>
      <c r="P9" s="232">
        <v>0</v>
      </c>
      <c r="Q9" s="157">
        <f t="shared" si="3"/>
        <v>6</v>
      </c>
    </row>
    <row r="10" spans="1:17" ht="12.75">
      <c r="A10" s="40" t="s">
        <v>125</v>
      </c>
      <c r="B10" s="156">
        <v>6</v>
      </c>
      <c r="C10" s="232">
        <v>0</v>
      </c>
      <c r="D10" s="157">
        <f t="shared" si="0"/>
        <v>6</v>
      </c>
      <c r="E10" s="40" t="s">
        <v>216</v>
      </c>
      <c r="F10" s="428">
        <v>5.5</v>
      </c>
      <c r="G10" s="429">
        <v>0</v>
      </c>
      <c r="H10" s="340">
        <f t="shared" si="1"/>
        <v>5.5</v>
      </c>
      <c r="I10" s="35"/>
      <c r="J10" s="40" t="s">
        <v>240</v>
      </c>
      <c r="K10" s="156">
        <v>6.5</v>
      </c>
      <c r="L10" s="232">
        <v>0</v>
      </c>
      <c r="M10" s="157">
        <f t="shared" si="2"/>
        <v>6.5</v>
      </c>
      <c r="N10" s="40" t="s">
        <v>297</v>
      </c>
      <c r="O10" s="156">
        <v>7</v>
      </c>
      <c r="P10" s="232">
        <v>3</v>
      </c>
      <c r="Q10" s="157">
        <f t="shared" si="3"/>
        <v>10</v>
      </c>
    </row>
    <row r="11" spans="1:17" ht="12.75">
      <c r="A11" s="40" t="s">
        <v>135</v>
      </c>
      <c r="B11" s="156">
        <v>5.5</v>
      </c>
      <c r="C11" s="232">
        <v>0</v>
      </c>
      <c r="D11" s="157">
        <f t="shared" si="0"/>
        <v>5.5</v>
      </c>
      <c r="E11" s="316" t="s">
        <v>225</v>
      </c>
      <c r="F11" s="452">
        <v>6</v>
      </c>
      <c r="G11" s="453">
        <v>0</v>
      </c>
      <c r="H11" s="345">
        <f t="shared" si="1"/>
        <v>6</v>
      </c>
      <c r="I11" s="35"/>
      <c r="J11" s="40" t="s">
        <v>241</v>
      </c>
      <c r="K11" s="156">
        <v>7.5</v>
      </c>
      <c r="L11" s="232">
        <v>4</v>
      </c>
      <c r="M11" s="157">
        <f t="shared" si="2"/>
        <v>11.5</v>
      </c>
      <c r="N11" s="40" t="s">
        <v>286</v>
      </c>
      <c r="O11" s="156">
        <v>6.5</v>
      </c>
      <c r="P11" s="232">
        <v>0</v>
      </c>
      <c r="Q11" s="157">
        <f t="shared" si="3"/>
        <v>6.5</v>
      </c>
    </row>
    <row r="12" spans="1:17" ht="12.75">
      <c r="A12" s="40" t="s">
        <v>123</v>
      </c>
      <c r="B12" s="156">
        <v>6.5</v>
      </c>
      <c r="C12" s="232">
        <v>1</v>
      </c>
      <c r="D12" s="157">
        <f t="shared" si="0"/>
        <v>7.5</v>
      </c>
      <c r="E12" s="40" t="s">
        <v>218</v>
      </c>
      <c r="F12" s="428">
        <v>7</v>
      </c>
      <c r="G12" s="429">
        <v>-0.5</v>
      </c>
      <c r="H12" s="340">
        <f t="shared" si="1"/>
        <v>6.5</v>
      </c>
      <c r="I12" s="35"/>
      <c r="J12" s="40" t="s">
        <v>249</v>
      </c>
      <c r="K12" s="156">
        <v>6</v>
      </c>
      <c r="L12" s="232">
        <v>-0.5</v>
      </c>
      <c r="M12" s="157">
        <f t="shared" si="2"/>
        <v>5.5</v>
      </c>
      <c r="N12" s="40" t="s">
        <v>289</v>
      </c>
      <c r="O12" s="156">
        <v>5</v>
      </c>
      <c r="P12" s="232">
        <v>0</v>
      </c>
      <c r="Q12" s="157">
        <f t="shared" si="3"/>
        <v>5</v>
      </c>
    </row>
    <row r="13" spans="1:17" ht="12.75">
      <c r="A13" s="40" t="s">
        <v>131</v>
      </c>
      <c r="B13" s="156">
        <v>7</v>
      </c>
      <c r="C13" s="232">
        <v>3</v>
      </c>
      <c r="D13" s="157">
        <f t="shared" si="0"/>
        <v>10</v>
      </c>
      <c r="E13" s="316" t="s">
        <v>226</v>
      </c>
      <c r="F13" s="452">
        <v>6.5</v>
      </c>
      <c r="G13" s="453">
        <v>-0.5</v>
      </c>
      <c r="H13" s="345">
        <f t="shared" si="1"/>
        <v>6</v>
      </c>
      <c r="I13" s="35"/>
      <c r="J13" s="40" t="s">
        <v>248</v>
      </c>
      <c r="K13" s="156">
        <v>5.5</v>
      </c>
      <c r="L13" s="232">
        <v>0</v>
      </c>
      <c r="M13" s="157">
        <f t="shared" si="2"/>
        <v>5.5</v>
      </c>
      <c r="N13" s="40" t="s">
        <v>294</v>
      </c>
      <c r="O13" s="156">
        <v>5.5</v>
      </c>
      <c r="P13" s="232">
        <v>0</v>
      </c>
      <c r="Q13" s="157">
        <f t="shared" si="3"/>
        <v>5.5</v>
      </c>
    </row>
    <row r="14" spans="1:17" ht="12.75">
      <c r="A14" s="40" t="s">
        <v>392</v>
      </c>
      <c r="B14" s="156">
        <v>7</v>
      </c>
      <c r="C14" s="232">
        <v>3</v>
      </c>
      <c r="D14" s="157">
        <f t="shared" si="0"/>
        <v>10</v>
      </c>
      <c r="E14" s="40" t="s">
        <v>222</v>
      </c>
      <c r="F14" s="428">
        <v>7.5</v>
      </c>
      <c r="G14" s="429">
        <v>3.5</v>
      </c>
      <c r="H14" s="340">
        <f t="shared" si="1"/>
        <v>11</v>
      </c>
      <c r="I14" s="35"/>
      <c r="J14" s="40" t="s">
        <v>242</v>
      </c>
      <c r="K14" s="156">
        <v>7.5</v>
      </c>
      <c r="L14" s="232">
        <v>3</v>
      </c>
      <c r="M14" s="157">
        <f t="shared" si="2"/>
        <v>10.5</v>
      </c>
      <c r="N14" s="40" t="s">
        <v>302</v>
      </c>
      <c r="O14" s="156">
        <v>6</v>
      </c>
      <c r="P14" s="232">
        <v>0</v>
      </c>
      <c r="Q14" s="157">
        <f t="shared" si="3"/>
        <v>6</v>
      </c>
    </row>
    <row r="15" spans="1:17" ht="13.5" thickBot="1">
      <c r="A15" s="44" t="s">
        <v>132</v>
      </c>
      <c r="B15" s="161">
        <v>6.5</v>
      </c>
      <c r="C15" s="233">
        <v>0</v>
      </c>
      <c r="D15" s="162">
        <f t="shared" si="0"/>
        <v>6.5</v>
      </c>
      <c r="E15" s="44" t="s">
        <v>387</v>
      </c>
      <c r="F15" s="430">
        <v>7</v>
      </c>
      <c r="G15" s="431">
        <v>1</v>
      </c>
      <c r="H15" s="341">
        <f t="shared" si="1"/>
        <v>8</v>
      </c>
      <c r="I15" s="35"/>
      <c r="J15" s="44" t="s">
        <v>350</v>
      </c>
      <c r="K15" s="161">
        <v>7.5</v>
      </c>
      <c r="L15" s="233">
        <v>3</v>
      </c>
      <c r="M15" s="162">
        <f t="shared" si="2"/>
        <v>10.5</v>
      </c>
      <c r="N15" s="44" t="s">
        <v>290</v>
      </c>
      <c r="O15" s="161">
        <v>7</v>
      </c>
      <c r="P15" s="233">
        <v>3</v>
      </c>
      <c r="Q15" s="162">
        <f t="shared" si="3"/>
        <v>10</v>
      </c>
    </row>
    <row r="16" spans="1:17" ht="13.5" thickBot="1">
      <c r="A16" s="47"/>
      <c r="B16" s="432"/>
      <c r="C16" s="234"/>
      <c r="D16" s="163"/>
      <c r="E16" s="47"/>
      <c r="F16" s="432"/>
      <c r="G16" s="234"/>
      <c r="H16" s="163"/>
      <c r="I16" s="50"/>
      <c r="J16" s="47"/>
      <c r="K16" s="432"/>
      <c r="L16" s="234"/>
      <c r="M16" s="163"/>
      <c r="N16" s="47"/>
      <c r="O16" s="432"/>
      <c r="P16" s="234"/>
      <c r="Q16" s="163"/>
    </row>
    <row r="17" spans="1:17" ht="12.75">
      <c r="A17" s="51" t="s">
        <v>118</v>
      </c>
      <c r="B17" s="167">
        <v>6</v>
      </c>
      <c r="C17" s="235">
        <v>-1</v>
      </c>
      <c r="D17" s="166">
        <f aca="true" t="shared" si="4" ref="D17:D29">B17+C17</f>
        <v>5</v>
      </c>
      <c r="E17" s="51" t="s">
        <v>386</v>
      </c>
      <c r="F17" s="433" t="s">
        <v>353</v>
      </c>
      <c r="G17" s="434" t="s">
        <v>353</v>
      </c>
      <c r="H17" s="342" t="s">
        <v>353</v>
      </c>
      <c r="I17" s="50"/>
      <c r="J17" s="51" t="s">
        <v>245</v>
      </c>
      <c r="K17" s="167" t="s">
        <v>353</v>
      </c>
      <c r="L17" s="235" t="s">
        <v>353</v>
      </c>
      <c r="M17" s="166" t="s">
        <v>353</v>
      </c>
      <c r="N17" s="51" t="s">
        <v>293</v>
      </c>
      <c r="O17" s="167">
        <v>7</v>
      </c>
      <c r="P17" s="235">
        <v>3.5</v>
      </c>
      <c r="Q17" s="166">
        <f aca="true" t="shared" si="5" ref="Q17:Q29">O17+P17</f>
        <v>10.5</v>
      </c>
    </row>
    <row r="18" spans="1:17" ht="12.75">
      <c r="A18" s="54" t="s">
        <v>128</v>
      </c>
      <c r="B18" s="169">
        <v>5.5</v>
      </c>
      <c r="C18" s="164">
        <v>0</v>
      </c>
      <c r="D18" s="168">
        <f t="shared" si="4"/>
        <v>5.5</v>
      </c>
      <c r="E18" s="54" t="s">
        <v>220</v>
      </c>
      <c r="F18" s="435" t="s">
        <v>354</v>
      </c>
      <c r="G18" s="436" t="s">
        <v>354</v>
      </c>
      <c r="H18" s="163" t="s">
        <v>354</v>
      </c>
      <c r="I18" s="50"/>
      <c r="J18" s="54" t="s">
        <v>411</v>
      </c>
      <c r="K18" s="169">
        <v>5.5</v>
      </c>
      <c r="L18" s="164">
        <v>0</v>
      </c>
      <c r="M18" s="168">
        <f aca="true" t="shared" si="6" ref="M18:M28">K18+L18</f>
        <v>5.5</v>
      </c>
      <c r="N18" s="54" t="s">
        <v>292</v>
      </c>
      <c r="O18" s="169" t="s">
        <v>353</v>
      </c>
      <c r="P18" s="164" t="s">
        <v>353</v>
      </c>
      <c r="Q18" s="168" t="s">
        <v>353</v>
      </c>
    </row>
    <row r="19" spans="1:17" ht="12.75">
      <c r="A19" s="54" t="s">
        <v>126</v>
      </c>
      <c r="B19" s="169">
        <v>6</v>
      </c>
      <c r="C19" s="164">
        <v>0</v>
      </c>
      <c r="D19" s="168">
        <f t="shared" si="4"/>
        <v>6</v>
      </c>
      <c r="E19" s="54" t="s">
        <v>224</v>
      </c>
      <c r="F19" s="435" t="s">
        <v>354</v>
      </c>
      <c r="G19" s="436" t="s">
        <v>354</v>
      </c>
      <c r="H19" s="163" t="s">
        <v>354</v>
      </c>
      <c r="I19" s="50"/>
      <c r="J19" s="54" t="s">
        <v>247</v>
      </c>
      <c r="K19" s="169">
        <v>7</v>
      </c>
      <c r="L19" s="164">
        <v>2.5</v>
      </c>
      <c r="M19" s="168">
        <f t="shared" si="6"/>
        <v>9.5</v>
      </c>
      <c r="N19" s="54" t="s">
        <v>296</v>
      </c>
      <c r="O19" s="169">
        <v>5.5</v>
      </c>
      <c r="P19" s="164">
        <v>0</v>
      </c>
      <c r="Q19" s="168">
        <f t="shared" si="5"/>
        <v>5.5</v>
      </c>
    </row>
    <row r="20" spans="1:17" ht="12.75">
      <c r="A20" s="54" t="s">
        <v>127</v>
      </c>
      <c r="B20" s="169">
        <v>5.5</v>
      </c>
      <c r="C20" s="164">
        <v>0</v>
      </c>
      <c r="D20" s="168">
        <f t="shared" si="4"/>
        <v>5.5</v>
      </c>
      <c r="E20" s="308" t="s">
        <v>385</v>
      </c>
      <c r="F20" s="450" t="s">
        <v>354</v>
      </c>
      <c r="G20" s="451" t="s">
        <v>354</v>
      </c>
      <c r="H20" s="346" t="s">
        <v>354</v>
      </c>
      <c r="I20" s="50"/>
      <c r="J20" s="54" t="s">
        <v>237</v>
      </c>
      <c r="K20" s="169">
        <v>6</v>
      </c>
      <c r="L20" s="164">
        <v>0</v>
      </c>
      <c r="M20" s="168">
        <f t="shared" si="6"/>
        <v>6</v>
      </c>
      <c r="N20" s="54" t="s">
        <v>283</v>
      </c>
      <c r="O20" s="169">
        <v>5.5</v>
      </c>
      <c r="P20" s="164">
        <v>0</v>
      </c>
      <c r="Q20" s="168">
        <f t="shared" si="5"/>
        <v>5.5</v>
      </c>
    </row>
    <row r="21" spans="1:17" ht="12.75">
      <c r="A21" s="308" t="s">
        <v>393</v>
      </c>
      <c r="B21" s="446" t="s">
        <v>353</v>
      </c>
      <c r="C21" s="447" t="s">
        <v>353</v>
      </c>
      <c r="D21" s="350" t="s">
        <v>353</v>
      </c>
      <c r="E21" s="308" t="s">
        <v>219</v>
      </c>
      <c r="F21" s="450" t="s">
        <v>353</v>
      </c>
      <c r="G21" s="451" t="s">
        <v>353</v>
      </c>
      <c r="H21" s="346" t="s">
        <v>353</v>
      </c>
      <c r="I21" s="50"/>
      <c r="J21" s="54" t="s">
        <v>246</v>
      </c>
      <c r="K21" s="169" t="s">
        <v>354</v>
      </c>
      <c r="L21" s="164" t="s">
        <v>354</v>
      </c>
      <c r="M21" s="168" t="s">
        <v>354</v>
      </c>
      <c r="N21" s="54" t="s">
        <v>287</v>
      </c>
      <c r="O21" s="169">
        <v>6</v>
      </c>
      <c r="P21" s="164">
        <v>0</v>
      </c>
      <c r="Q21" s="168">
        <f t="shared" si="5"/>
        <v>6</v>
      </c>
    </row>
    <row r="22" spans="1:17" ht="12.75">
      <c r="A22" s="54" t="s">
        <v>124</v>
      </c>
      <c r="B22" s="169" t="s">
        <v>353</v>
      </c>
      <c r="C22" s="164" t="s">
        <v>353</v>
      </c>
      <c r="D22" s="168" t="s">
        <v>353</v>
      </c>
      <c r="E22" s="54" t="s">
        <v>217</v>
      </c>
      <c r="F22" s="435">
        <v>6</v>
      </c>
      <c r="G22" s="436">
        <v>0</v>
      </c>
      <c r="H22" s="163">
        <f aca="true" t="shared" si="7" ref="H22:H29">F22+G22</f>
        <v>6</v>
      </c>
      <c r="I22" s="50"/>
      <c r="J22" s="54" t="s">
        <v>256</v>
      </c>
      <c r="K22" s="169">
        <v>6.5</v>
      </c>
      <c r="L22" s="164">
        <v>0</v>
      </c>
      <c r="M22" s="168">
        <f>K22+L22</f>
        <v>6.5</v>
      </c>
      <c r="N22" s="54" t="s">
        <v>300</v>
      </c>
      <c r="O22" s="169">
        <v>6</v>
      </c>
      <c r="P22" s="164">
        <v>-0.5</v>
      </c>
      <c r="Q22" s="168">
        <f t="shared" si="5"/>
        <v>5.5</v>
      </c>
    </row>
    <row r="23" spans="1:17" ht="12.75">
      <c r="A23" s="54" t="s">
        <v>136</v>
      </c>
      <c r="B23" s="169">
        <v>6</v>
      </c>
      <c r="C23" s="164">
        <v>0</v>
      </c>
      <c r="D23" s="168">
        <f t="shared" si="4"/>
        <v>6</v>
      </c>
      <c r="E23" s="54" t="s">
        <v>450</v>
      </c>
      <c r="F23" s="435">
        <v>5</v>
      </c>
      <c r="G23" s="436">
        <v>-0.5</v>
      </c>
      <c r="H23" s="163">
        <f t="shared" si="7"/>
        <v>4.5</v>
      </c>
      <c r="I23" s="50"/>
      <c r="J23" s="54" t="s">
        <v>351</v>
      </c>
      <c r="K23" s="169">
        <v>6</v>
      </c>
      <c r="L23" s="164">
        <v>0</v>
      </c>
      <c r="M23" s="168">
        <f t="shared" si="6"/>
        <v>6</v>
      </c>
      <c r="N23" s="54" t="s">
        <v>291</v>
      </c>
      <c r="O23" s="169" t="s">
        <v>354</v>
      </c>
      <c r="P23" s="164" t="s">
        <v>354</v>
      </c>
      <c r="Q23" s="168" t="s">
        <v>354</v>
      </c>
    </row>
    <row r="24" spans="1:17" ht="12.75">
      <c r="A24" s="54" t="s">
        <v>456</v>
      </c>
      <c r="B24" s="169" t="s">
        <v>354</v>
      </c>
      <c r="C24" s="164" t="s">
        <v>354</v>
      </c>
      <c r="D24" s="168" t="s">
        <v>354</v>
      </c>
      <c r="E24" s="54" t="s">
        <v>229</v>
      </c>
      <c r="F24" s="435">
        <v>6</v>
      </c>
      <c r="G24" s="436">
        <v>0</v>
      </c>
      <c r="H24" s="163">
        <f t="shared" si="7"/>
        <v>6</v>
      </c>
      <c r="I24" s="50"/>
      <c r="J24" s="54" t="s">
        <v>434</v>
      </c>
      <c r="K24" s="169">
        <v>6</v>
      </c>
      <c r="L24" s="164">
        <v>0</v>
      </c>
      <c r="M24" s="168">
        <f t="shared" si="6"/>
        <v>6</v>
      </c>
      <c r="N24" s="54" t="s">
        <v>295</v>
      </c>
      <c r="O24" s="169" t="s">
        <v>353</v>
      </c>
      <c r="P24" s="164" t="s">
        <v>353</v>
      </c>
      <c r="Q24" s="168" t="s">
        <v>353</v>
      </c>
    </row>
    <row r="25" spans="1:17" ht="12.75">
      <c r="A25" s="54" t="s">
        <v>138</v>
      </c>
      <c r="B25" s="169">
        <v>6</v>
      </c>
      <c r="C25" s="164">
        <v>0</v>
      </c>
      <c r="D25" s="168">
        <f t="shared" si="4"/>
        <v>6</v>
      </c>
      <c r="E25" s="54" t="s">
        <v>215</v>
      </c>
      <c r="F25" s="435">
        <v>6</v>
      </c>
      <c r="G25" s="436">
        <v>0</v>
      </c>
      <c r="H25" s="163">
        <f t="shared" si="7"/>
        <v>6</v>
      </c>
      <c r="I25" s="50"/>
      <c r="J25" s="54" t="s">
        <v>349</v>
      </c>
      <c r="K25" s="169" t="s">
        <v>353</v>
      </c>
      <c r="L25" s="164" t="s">
        <v>353</v>
      </c>
      <c r="M25" s="168" t="s">
        <v>353</v>
      </c>
      <c r="N25" s="54" t="s">
        <v>298</v>
      </c>
      <c r="O25" s="169" t="s">
        <v>353</v>
      </c>
      <c r="P25" s="164" t="s">
        <v>353</v>
      </c>
      <c r="Q25" s="168" t="s">
        <v>353</v>
      </c>
    </row>
    <row r="26" spans="1:17" ht="12.75">
      <c r="A26" s="54" t="s">
        <v>139</v>
      </c>
      <c r="B26" s="169" t="s">
        <v>353</v>
      </c>
      <c r="C26" s="164" t="s">
        <v>353</v>
      </c>
      <c r="D26" s="168" t="s">
        <v>353</v>
      </c>
      <c r="E26" s="54" t="s">
        <v>233</v>
      </c>
      <c r="F26" s="435">
        <v>6</v>
      </c>
      <c r="G26" s="436">
        <v>0</v>
      </c>
      <c r="H26" s="163">
        <f t="shared" si="7"/>
        <v>6</v>
      </c>
      <c r="I26" s="50"/>
      <c r="J26" s="54" t="s">
        <v>455</v>
      </c>
      <c r="K26" s="169" t="s">
        <v>353</v>
      </c>
      <c r="L26" s="164" t="s">
        <v>353</v>
      </c>
      <c r="M26" s="168" t="s">
        <v>353</v>
      </c>
      <c r="N26" s="54" t="s">
        <v>447</v>
      </c>
      <c r="O26" s="169" t="s">
        <v>353</v>
      </c>
      <c r="P26" s="164" t="s">
        <v>353</v>
      </c>
      <c r="Q26" s="168" t="s">
        <v>353</v>
      </c>
    </row>
    <row r="27" spans="1:17" ht="12.75">
      <c r="A27" s="54" t="s">
        <v>394</v>
      </c>
      <c r="B27" s="169">
        <v>5.5</v>
      </c>
      <c r="C27" s="164">
        <v>0</v>
      </c>
      <c r="D27" s="168">
        <f t="shared" si="4"/>
        <v>5.5</v>
      </c>
      <c r="E27" s="54" t="s">
        <v>232</v>
      </c>
      <c r="F27" s="435">
        <v>5.5</v>
      </c>
      <c r="G27" s="436">
        <v>0</v>
      </c>
      <c r="H27" s="163">
        <f t="shared" si="7"/>
        <v>5.5</v>
      </c>
      <c r="I27" s="50"/>
      <c r="J27" s="54" t="s">
        <v>399</v>
      </c>
      <c r="K27" s="169">
        <v>5.5</v>
      </c>
      <c r="L27" s="164">
        <v>0</v>
      </c>
      <c r="M27" s="168">
        <f t="shared" si="6"/>
        <v>5.5</v>
      </c>
      <c r="N27" s="54" t="s">
        <v>420</v>
      </c>
      <c r="O27" s="169" t="s">
        <v>354</v>
      </c>
      <c r="P27" s="164" t="s">
        <v>354</v>
      </c>
      <c r="Q27" s="168" t="s">
        <v>354</v>
      </c>
    </row>
    <row r="28" spans="1:17" ht="12.75" customHeight="1" thickBot="1">
      <c r="A28" s="47" t="s">
        <v>137</v>
      </c>
      <c r="B28" s="171" t="s">
        <v>353</v>
      </c>
      <c r="C28" s="236" t="s">
        <v>353</v>
      </c>
      <c r="D28" s="168" t="s">
        <v>353</v>
      </c>
      <c r="E28" s="47" t="s">
        <v>451</v>
      </c>
      <c r="F28" s="437">
        <v>5.5</v>
      </c>
      <c r="G28" s="438">
        <v>-0.5</v>
      </c>
      <c r="H28" s="163">
        <f t="shared" si="7"/>
        <v>5</v>
      </c>
      <c r="I28" s="50"/>
      <c r="J28" s="47" t="s">
        <v>239</v>
      </c>
      <c r="K28" s="171">
        <v>6</v>
      </c>
      <c r="L28" s="236">
        <v>0</v>
      </c>
      <c r="M28" s="168">
        <f t="shared" si="6"/>
        <v>6</v>
      </c>
      <c r="N28" s="47" t="s">
        <v>303</v>
      </c>
      <c r="O28" s="171" t="s">
        <v>353</v>
      </c>
      <c r="P28" s="236" t="s">
        <v>353</v>
      </c>
      <c r="Q28" s="168" t="s">
        <v>353</v>
      </c>
    </row>
    <row r="29" spans="1:17" ht="12.75" customHeight="1" thickBot="1">
      <c r="A29" s="44" t="s">
        <v>443</v>
      </c>
      <c r="B29" s="161">
        <v>1</v>
      </c>
      <c r="C29" s="237">
        <v>0</v>
      </c>
      <c r="D29" s="343">
        <f t="shared" si="4"/>
        <v>1</v>
      </c>
      <c r="E29" s="44" t="s">
        <v>446</v>
      </c>
      <c r="F29" s="430">
        <v>1</v>
      </c>
      <c r="G29" s="439">
        <v>0</v>
      </c>
      <c r="H29" s="172">
        <f t="shared" si="7"/>
        <v>1</v>
      </c>
      <c r="I29" s="35"/>
      <c r="J29" s="44" t="s">
        <v>253</v>
      </c>
      <c r="K29" s="161">
        <v>1</v>
      </c>
      <c r="L29" s="237">
        <v>0</v>
      </c>
      <c r="M29" s="172">
        <f>K29+L29</f>
        <v>1</v>
      </c>
      <c r="N29" s="44" t="s">
        <v>304</v>
      </c>
      <c r="O29" s="161">
        <v>0</v>
      </c>
      <c r="P29" s="237">
        <v>0</v>
      </c>
      <c r="Q29" s="343">
        <f t="shared" si="5"/>
        <v>0</v>
      </c>
    </row>
    <row r="30" spans="1:17" ht="12.75" customHeight="1" thickBot="1">
      <c r="A30" s="443" t="s">
        <v>84</v>
      </c>
      <c r="B30" s="444">
        <f>17/3</f>
        <v>5.666666666666667</v>
      </c>
      <c r="C30" s="445">
        <v>0</v>
      </c>
      <c r="D30" s="172">
        <f>C30</f>
        <v>0</v>
      </c>
      <c r="E30" s="443" t="s">
        <v>84</v>
      </c>
      <c r="F30" s="444">
        <f>19/3</f>
        <v>6.333333333333333</v>
      </c>
      <c r="G30" s="445">
        <v>0.5</v>
      </c>
      <c r="H30" s="172">
        <f>G30</f>
        <v>0.5</v>
      </c>
      <c r="I30" s="35"/>
      <c r="J30" s="60" t="s">
        <v>84</v>
      </c>
      <c r="K30" s="230">
        <f>20/3</f>
        <v>6.666666666666667</v>
      </c>
      <c r="L30" s="238">
        <v>1</v>
      </c>
      <c r="M30" s="61">
        <f>L30</f>
        <v>1</v>
      </c>
      <c r="N30" s="443" t="s">
        <v>84</v>
      </c>
      <c r="O30" s="444">
        <f>16.5/3</f>
        <v>5.5</v>
      </c>
      <c r="P30" s="445">
        <v>0</v>
      </c>
      <c r="Q30" s="172">
        <f>P30</f>
        <v>0</v>
      </c>
    </row>
    <row r="31" spans="1:17" ht="12.75">
      <c r="A31" s="63"/>
      <c r="B31" s="64"/>
      <c r="C31" s="64"/>
      <c r="D31" s="65"/>
      <c r="E31" s="63"/>
      <c r="F31" s="64"/>
      <c r="G31" s="64"/>
      <c r="H31" s="65"/>
      <c r="I31" s="66"/>
      <c r="J31" s="63"/>
      <c r="K31" s="64"/>
      <c r="L31" s="64"/>
      <c r="M31" s="65"/>
      <c r="N31" s="63"/>
      <c r="O31" s="64"/>
      <c r="P31" s="64"/>
      <c r="Q31" s="65"/>
    </row>
    <row r="32" spans="1:17" ht="13.5" customHeight="1">
      <c r="A32" s="67"/>
      <c r="B32" s="132">
        <f>B5+B6+B7+B8+B9+B10+B11+B12+B13+B14+B15+B29</f>
        <v>68.5</v>
      </c>
      <c r="C32" s="132">
        <f>C4+C5+C6+C7+C8+C9+C10+C11+C12+C13+C14+C15+C29+C30</f>
        <v>6.5</v>
      </c>
      <c r="D32" s="133">
        <f>B32+C32</f>
        <v>75</v>
      </c>
      <c r="E32" s="67"/>
      <c r="F32" s="68">
        <f>F5+F6+F7+F8+F9+F10+F11+F12+F13+F14+F15+F29</f>
        <v>71.5</v>
      </c>
      <c r="G32" s="68">
        <f>G4+G5+G6+G7+G8+G9+G10+G11+G12+G13+G14+G15+G29+G30</f>
        <v>3</v>
      </c>
      <c r="H32" s="69">
        <f>F32+G32</f>
        <v>74.5</v>
      </c>
      <c r="I32" s="72"/>
      <c r="J32" s="67"/>
      <c r="K32" s="100">
        <f>K5+K6+K7+K8+K9+K10+K11+K12+K13+K14+K15+K29</f>
        <v>74</v>
      </c>
      <c r="L32" s="100">
        <f>L4+L5+L6+L7+L8+L9+L10+L11+L12+L13+L14+L15+L29+L30</f>
        <v>13</v>
      </c>
      <c r="M32" s="101">
        <f>K32+L32</f>
        <v>87</v>
      </c>
      <c r="N32" s="67"/>
      <c r="O32" s="246">
        <f>O5+O6+O7+O8+O9+O10+O11+O12+O13+O14+O15+O29</f>
        <v>65.5</v>
      </c>
      <c r="P32" s="246">
        <f>P4+P5+P6+P7+P8+P9+P10+P11+P12+P13+P14+P15+P29+P30</f>
        <v>1.5</v>
      </c>
      <c r="Q32" s="245">
        <f>O32+P32</f>
        <v>67</v>
      </c>
    </row>
    <row r="33" spans="1:17" ht="12.75" customHeight="1" thickBot="1">
      <c r="A33" s="73"/>
      <c r="B33" s="74"/>
      <c r="C33" s="74"/>
      <c r="D33" s="75"/>
      <c r="E33" s="73"/>
      <c r="F33" s="74"/>
      <c r="G33" s="74"/>
      <c r="H33" s="75"/>
      <c r="I33" s="76"/>
      <c r="J33" s="73"/>
      <c r="K33" s="74"/>
      <c r="L33" s="74"/>
      <c r="M33" s="75"/>
      <c r="N33" s="73"/>
      <c r="O33" s="74"/>
      <c r="P33" s="74"/>
      <c r="Q33" s="75"/>
    </row>
    <row r="34" spans="1:17" ht="18.75" thickBot="1">
      <c r="A34" s="136"/>
      <c r="B34" s="137"/>
      <c r="C34" s="137"/>
      <c r="D34" s="138">
        <v>2</v>
      </c>
      <c r="E34" s="77"/>
      <c r="F34" s="78"/>
      <c r="G34" s="78"/>
      <c r="H34" s="79">
        <v>2</v>
      </c>
      <c r="I34" s="83"/>
      <c r="J34" s="111"/>
      <c r="K34" s="112"/>
      <c r="L34" s="112"/>
      <c r="M34" s="113">
        <v>5</v>
      </c>
      <c r="N34" s="242"/>
      <c r="O34" s="243"/>
      <c r="P34" s="243"/>
      <c r="Q34" s="244">
        <v>1</v>
      </c>
    </row>
    <row r="35" spans="1:17" ht="6" customHeight="1" thickBo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ht="15" thickBot="1">
      <c r="A36" s="701" t="s">
        <v>37</v>
      </c>
      <c r="B36" s="702"/>
      <c r="C36" s="702"/>
      <c r="D36" s="702"/>
      <c r="E36" s="702"/>
      <c r="F36" s="702"/>
      <c r="G36" s="702"/>
      <c r="H36" s="702"/>
      <c r="I36" s="737"/>
      <c r="J36" s="702"/>
      <c r="K36" s="702"/>
      <c r="L36" s="702"/>
      <c r="M36" s="702"/>
      <c r="N36" s="702"/>
      <c r="O36" s="702"/>
      <c r="P36" s="702"/>
      <c r="Q36" s="703"/>
    </row>
    <row r="37" spans="1:26" ht="15" customHeight="1" thickBot="1">
      <c r="A37" s="745" t="s">
        <v>359</v>
      </c>
      <c r="B37" s="746"/>
      <c r="C37" s="746"/>
      <c r="D37" s="747"/>
      <c r="E37" s="749" t="s">
        <v>109</v>
      </c>
      <c r="F37" s="750"/>
      <c r="G37" s="750"/>
      <c r="H37" s="751"/>
      <c r="I37" s="85"/>
      <c r="J37" s="724" t="s">
        <v>117</v>
      </c>
      <c r="K37" s="761"/>
      <c r="L37" s="761"/>
      <c r="M37" s="725"/>
      <c r="N37" s="722" t="s">
        <v>111</v>
      </c>
      <c r="O37" s="748"/>
      <c r="P37" s="748"/>
      <c r="Q37" s="723"/>
      <c r="W37" s="257"/>
      <c r="X37" s="257"/>
      <c r="Y37" s="257"/>
      <c r="Z37" s="257"/>
    </row>
    <row r="38" spans="1:26" ht="13.5" thickBot="1">
      <c r="A38" s="87" t="s">
        <v>3</v>
      </c>
      <c r="B38" s="87" t="s">
        <v>65</v>
      </c>
      <c r="C38" s="87">
        <v>2</v>
      </c>
      <c r="D38" s="87" t="s">
        <v>11</v>
      </c>
      <c r="E38" s="92" t="s">
        <v>3</v>
      </c>
      <c r="F38" s="93" t="s">
        <v>65</v>
      </c>
      <c r="G38" s="94">
        <v>-0.5</v>
      </c>
      <c r="H38" s="93" t="s">
        <v>11</v>
      </c>
      <c r="I38" s="85"/>
      <c r="J38" s="88" t="s">
        <v>3</v>
      </c>
      <c r="K38" s="88" t="s">
        <v>65</v>
      </c>
      <c r="L38" s="88">
        <v>2</v>
      </c>
      <c r="M38" s="88" t="s">
        <v>11</v>
      </c>
      <c r="N38" s="247" t="s">
        <v>3</v>
      </c>
      <c r="O38" s="247" t="s">
        <v>65</v>
      </c>
      <c r="P38" s="247">
        <v>0</v>
      </c>
      <c r="Q38" s="247" t="s">
        <v>11</v>
      </c>
      <c r="W38" s="258"/>
      <c r="X38" s="258"/>
      <c r="Y38" s="258"/>
      <c r="Z38" s="258"/>
    </row>
    <row r="39" spans="1:26" ht="12.75">
      <c r="A39" s="36" t="s">
        <v>200</v>
      </c>
      <c r="B39" s="152">
        <v>6.5</v>
      </c>
      <c r="C39" s="231">
        <v>-2</v>
      </c>
      <c r="D39" s="153">
        <f aca="true" t="shared" si="8" ref="D39:D49">B39+C39</f>
        <v>4.5</v>
      </c>
      <c r="E39" s="355" t="s">
        <v>142</v>
      </c>
      <c r="F39" s="466">
        <v>6</v>
      </c>
      <c r="G39" s="467">
        <v>-3</v>
      </c>
      <c r="H39" s="468">
        <f aca="true" t="shared" si="9" ref="H39:H49">F39+G39</f>
        <v>3</v>
      </c>
      <c r="I39" s="85"/>
      <c r="J39" s="36" t="s">
        <v>348</v>
      </c>
      <c r="K39" s="154">
        <v>6.5</v>
      </c>
      <c r="L39" s="231">
        <v>1</v>
      </c>
      <c r="M39" s="339">
        <f aca="true" t="shared" si="10" ref="M39:M49">K39+L39</f>
        <v>7.5</v>
      </c>
      <c r="N39" s="36" t="s">
        <v>326</v>
      </c>
      <c r="O39" s="152">
        <v>6</v>
      </c>
      <c r="P39" s="231">
        <v>1</v>
      </c>
      <c r="Q39" s="153">
        <f>O39+P39</f>
        <v>7</v>
      </c>
      <c r="W39" s="259"/>
      <c r="X39" s="259"/>
      <c r="Y39" s="259"/>
      <c r="Z39" s="259"/>
    </row>
    <row r="40" spans="1:26" ht="12.75">
      <c r="A40" s="40" t="s">
        <v>356</v>
      </c>
      <c r="B40" s="156">
        <v>6.5</v>
      </c>
      <c r="C40" s="232">
        <v>0</v>
      </c>
      <c r="D40" s="157">
        <f t="shared" si="8"/>
        <v>6.5</v>
      </c>
      <c r="E40" s="40" t="s">
        <v>144</v>
      </c>
      <c r="F40" s="156">
        <v>5</v>
      </c>
      <c r="G40" s="232">
        <v>0</v>
      </c>
      <c r="H40" s="340">
        <f t="shared" si="9"/>
        <v>5</v>
      </c>
      <c r="I40" s="85"/>
      <c r="J40" s="40" t="s">
        <v>327</v>
      </c>
      <c r="K40" s="156">
        <v>5.5</v>
      </c>
      <c r="L40" s="232">
        <v>0</v>
      </c>
      <c r="M40" s="340">
        <f t="shared" si="10"/>
        <v>5.5</v>
      </c>
      <c r="N40" s="40" t="s">
        <v>322</v>
      </c>
      <c r="O40" s="156">
        <v>6</v>
      </c>
      <c r="P40" s="232">
        <v>0</v>
      </c>
      <c r="Q40" s="157">
        <f aca="true" t="shared" si="11" ref="Q40:Q63">O40+P40</f>
        <v>6</v>
      </c>
      <c r="W40" s="259"/>
      <c r="X40" s="259"/>
      <c r="Y40" s="259"/>
      <c r="Z40" s="259"/>
    </row>
    <row r="41" spans="1:26" ht="12.75">
      <c r="A41" s="40" t="s">
        <v>361</v>
      </c>
      <c r="B41" s="156">
        <v>6.5</v>
      </c>
      <c r="C41" s="232">
        <v>-0.5</v>
      </c>
      <c r="D41" s="157">
        <f t="shared" si="8"/>
        <v>6</v>
      </c>
      <c r="E41" s="40" t="s">
        <v>145</v>
      </c>
      <c r="F41" s="156">
        <v>7</v>
      </c>
      <c r="G41" s="232">
        <v>1</v>
      </c>
      <c r="H41" s="340">
        <f t="shared" si="9"/>
        <v>8</v>
      </c>
      <c r="I41" s="85"/>
      <c r="J41" s="40" t="s">
        <v>329</v>
      </c>
      <c r="K41" s="156">
        <v>6.5</v>
      </c>
      <c r="L41" s="232">
        <v>0</v>
      </c>
      <c r="M41" s="340">
        <f t="shared" si="10"/>
        <v>6.5</v>
      </c>
      <c r="N41" s="40" t="s">
        <v>307</v>
      </c>
      <c r="O41" s="156">
        <v>6</v>
      </c>
      <c r="P41" s="232">
        <v>0</v>
      </c>
      <c r="Q41" s="157">
        <f t="shared" si="11"/>
        <v>6</v>
      </c>
      <c r="W41" s="259"/>
      <c r="X41" s="259"/>
      <c r="Y41" s="259"/>
      <c r="Z41" s="259"/>
    </row>
    <row r="42" spans="1:26" ht="12.75">
      <c r="A42" s="40" t="s">
        <v>364</v>
      </c>
      <c r="B42" s="156">
        <v>5.5</v>
      </c>
      <c r="C42" s="232">
        <v>0</v>
      </c>
      <c r="D42" s="157">
        <f t="shared" si="8"/>
        <v>5.5</v>
      </c>
      <c r="E42" s="40" t="s">
        <v>378</v>
      </c>
      <c r="F42" s="156">
        <v>6</v>
      </c>
      <c r="G42" s="232">
        <v>-0.5</v>
      </c>
      <c r="H42" s="340">
        <f t="shared" si="9"/>
        <v>5.5</v>
      </c>
      <c r="I42" s="85"/>
      <c r="J42" s="40" t="s">
        <v>346</v>
      </c>
      <c r="K42" s="156">
        <v>6</v>
      </c>
      <c r="L42" s="232">
        <v>0</v>
      </c>
      <c r="M42" s="340">
        <f t="shared" si="10"/>
        <v>6</v>
      </c>
      <c r="N42" s="40" t="s">
        <v>305</v>
      </c>
      <c r="O42" s="156">
        <v>5.5</v>
      </c>
      <c r="P42" s="232">
        <v>0</v>
      </c>
      <c r="Q42" s="157">
        <f t="shared" si="11"/>
        <v>5.5</v>
      </c>
      <c r="W42" s="259"/>
      <c r="X42" s="259"/>
      <c r="Y42" s="259"/>
      <c r="Z42" s="259"/>
    </row>
    <row r="43" spans="1:26" ht="12.75">
      <c r="A43" s="40" t="s">
        <v>192</v>
      </c>
      <c r="B43" s="156">
        <v>6.5</v>
      </c>
      <c r="C43" s="232">
        <v>0</v>
      </c>
      <c r="D43" s="157">
        <f t="shared" si="8"/>
        <v>6.5</v>
      </c>
      <c r="E43" s="40" t="s">
        <v>148</v>
      </c>
      <c r="F43" s="156">
        <v>6.5</v>
      </c>
      <c r="G43" s="232">
        <v>0</v>
      </c>
      <c r="H43" s="340">
        <f t="shared" si="9"/>
        <v>6.5</v>
      </c>
      <c r="I43" s="85"/>
      <c r="J43" s="40" t="s">
        <v>341</v>
      </c>
      <c r="K43" s="156">
        <v>5.5</v>
      </c>
      <c r="L43" s="232">
        <v>0</v>
      </c>
      <c r="M43" s="340">
        <f t="shared" si="10"/>
        <v>5.5</v>
      </c>
      <c r="N43" s="40" t="s">
        <v>319</v>
      </c>
      <c r="O43" s="156">
        <v>6</v>
      </c>
      <c r="P43" s="232">
        <v>0</v>
      </c>
      <c r="Q43" s="157">
        <f t="shared" si="11"/>
        <v>6</v>
      </c>
      <c r="W43" s="259"/>
      <c r="X43" s="259"/>
      <c r="Y43" s="259"/>
      <c r="Z43" s="259"/>
    </row>
    <row r="44" spans="1:26" ht="12.75">
      <c r="A44" s="40" t="s">
        <v>363</v>
      </c>
      <c r="B44" s="156">
        <v>6</v>
      </c>
      <c r="C44" s="232">
        <v>0</v>
      </c>
      <c r="D44" s="157">
        <f t="shared" si="8"/>
        <v>6</v>
      </c>
      <c r="E44" s="316" t="s">
        <v>424</v>
      </c>
      <c r="F44" s="448">
        <v>6</v>
      </c>
      <c r="G44" s="449">
        <v>0</v>
      </c>
      <c r="H44" s="345">
        <f t="shared" si="9"/>
        <v>6</v>
      </c>
      <c r="I44" s="85"/>
      <c r="J44" s="40" t="s">
        <v>333</v>
      </c>
      <c r="K44" s="156">
        <v>5.5</v>
      </c>
      <c r="L44" s="232">
        <v>0</v>
      </c>
      <c r="M44" s="340">
        <f t="shared" si="10"/>
        <v>5.5</v>
      </c>
      <c r="N44" s="40" t="s">
        <v>309</v>
      </c>
      <c r="O44" s="156">
        <v>6</v>
      </c>
      <c r="P44" s="232">
        <v>0</v>
      </c>
      <c r="Q44" s="157">
        <f t="shared" si="11"/>
        <v>6</v>
      </c>
      <c r="W44" s="259"/>
      <c r="X44" s="259"/>
      <c r="Y44" s="259"/>
      <c r="Z44" s="259"/>
    </row>
    <row r="45" spans="1:26" ht="12.75">
      <c r="A45" s="40" t="s">
        <v>410</v>
      </c>
      <c r="B45" s="156">
        <v>6</v>
      </c>
      <c r="C45" s="232">
        <v>0</v>
      </c>
      <c r="D45" s="157">
        <f t="shared" si="8"/>
        <v>6</v>
      </c>
      <c r="E45" s="40" t="s">
        <v>146</v>
      </c>
      <c r="F45" s="156">
        <v>6</v>
      </c>
      <c r="G45" s="232">
        <v>-0.5</v>
      </c>
      <c r="H45" s="340">
        <f t="shared" si="9"/>
        <v>5.5</v>
      </c>
      <c r="I45" s="85"/>
      <c r="J45" s="40" t="s">
        <v>332</v>
      </c>
      <c r="K45" s="156">
        <v>6.5</v>
      </c>
      <c r="L45" s="232">
        <v>-0.5</v>
      </c>
      <c r="M45" s="340">
        <f t="shared" si="10"/>
        <v>6</v>
      </c>
      <c r="N45" s="316" t="s">
        <v>320</v>
      </c>
      <c r="O45" s="448">
        <v>7</v>
      </c>
      <c r="P45" s="449">
        <v>1</v>
      </c>
      <c r="Q45" s="349">
        <f t="shared" si="11"/>
        <v>8</v>
      </c>
      <c r="W45" s="259"/>
      <c r="X45" s="259"/>
      <c r="Y45" s="259"/>
      <c r="Z45" s="259"/>
    </row>
    <row r="46" spans="1:26" ht="12.75">
      <c r="A46" s="40" t="s">
        <v>196</v>
      </c>
      <c r="B46" s="156">
        <v>6</v>
      </c>
      <c r="C46" s="232">
        <v>0</v>
      </c>
      <c r="D46" s="157">
        <f t="shared" si="8"/>
        <v>6</v>
      </c>
      <c r="E46" s="40" t="s">
        <v>149</v>
      </c>
      <c r="F46" s="156">
        <v>6.5</v>
      </c>
      <c r="G46" s="232">
        <v>-0.5</v>
      </c>
      <c r="H46" s="340">
        <f t="shared" si="9"/>
        <v>6</v>
      </c>
      <c r="I46" s="85"/>
      <c r="J46" s="40" t="s">
        <v>331</v>
      </c>
      <c r="K46" s="156">
        <v>6</v>
      </c>
      <c r="L46" s="232">
        <v>-0.5</v>
      </c>
      <c r="M46" s="340">
        <f t="shared" si="10"/>
        <v>5.5</v>
      </c>
      <c r="N46" s="40" t="s">
        <v>311</v>
      </c>
      <c r="O46" s="156">
        <v>5.5</v>
      </c>
      <c r="P46" s="232">
        <v>0</v>
      </c>
      <c r="Q46" s="157">
        <f t="shared" si="11"/>
        <v>5.5</v>
      </c>
      <c r="W46" s="259"/>
      <c r="X46" s="259"/>
      <c r="Y46" s="259"/>
      <c r="Z46" s="259"/>
    </row>
    <row r="47" spans="1:26" ht="12.75">
      <c r="A47" s="316" t="s">
        <v>201</v>
      </c>
      <c r="B47" s="448">
        <v>7</v>
      </c>
      <c r="C47" s="449">
        <v>3</v>
      </c>
      <c r="D47" s="349">
        <f t="shared" si="8"/>
        <v>10</v>
      </c>
      <c r="E47" s="40" t="s">
        <v>156</v>
      </c>
      <c r="F47" s="156">
        <v>7</v>
      </c>
      <c r="G47" s="232">
        <v>3</v>
      </c>
      <c r="H47" s="340">
        <f t="shared" si="9"/>
        <v>10</v>
      </c>
      <c r="I47" s="85"/>
      <c r="J47" s="40" t="s">
        <v>334</v>
      </c>
      <c r="K47" s="156">
        <v>6.5</v>
      </c>
      <c r="L47" s="232">
        <v>1</v>
      </c>
      <c r="M47" s="340">
        <f t="shared" si="10"/>
        <v>7.5</v>
      </c>
      <c r="N47" s="316" t="s">
        <v>316</v>
      </c>
      <c r="O47" s="448">
        <v>4.5</v>
      </c>
      <c r="P47" s="449">
        <v>0</v>
      </c>
      <c r="Q47" s="349">
        <f t="shared" si="11"/>
        <v>4.5</v>
      </c>
      <c r="W47" s="259"/>
      <c r="X47" s="259"/>
      <c r="Y47" s="259"/>
      <c r="Z47" s="259"/>
    </row>
    <row r="48" spans="1:26" ht="12.75">
      <c r="A48" s="40" t="s">
        <v>197</v>
      </c>
      <c r="B48" s="156">
        <v>5.5</v>
      </c>
      <c r="C48" s="232">
        <v>0</v>
      </c>
      <c r="D48" s="157">
        <f t="shared" si="8"/>
        <v>5.5</v>
      </c>
      <c r="E48" s="40" t="s">
        <v>151</v>
      </c>
      <c r="F48" s="156">
        <v>6</v>
      </c>
      <c r="G48" s="232">
        <v>0</v>
      </c>
      <c r="H48" s="340">
        <f t="shared" si="9"/>
        <v>6</v>
      </c>
      <c r="I48" s="85"/>
      <c r="J48" s="40" t="s">
        <v>340</v>
      </c>
      <c r="K48" s="156">
        <v>5</v>
      </c>
      <c r="L48" s="232">
        <v>0</v>
      </c>
      <c r="M48" s="340">
        <f t="shared" si="10"/>
        <v>5</v>
      </c>
      <c r="N48" s="40" t="s">
        <v>312</v>
      </c>
      <c r="O48" s="156">
        <v>7</v>
      </c>
      <c r="P48" s="232">
        <v>3</v>
      </c>
      <c r="Q48" s="157">
        <f t="shared" si="11"/>
        <v>10</v>
      </c>
      <c r="W48" s="259"/>
      <c r="X48" s="259"/>
      <c r="Y48" s="259"/>
      <c r="Z48" s="259"/>
    </row>
    <row r="49" spans="1:26" ht="12.75" customHeight="1" thickBot="1">
      <c r="A49" s="44" t="s">
        <v>198</v>
      </c>
      <c r="B49" s="161">
        <v>6.5</v>
      </c>
      <c r="C49" s="233">
        <v>1</v>
      </c>
      <c r="D49" s="162">
        <f t="shared" si="8"/>
        <v>7.5</v>
      </c>
      <c r="E49" s="44" t="s">
        <v>150</v>
      </c>
      <c r="F49" s="161">
        <v>6</v>
      </c>
      <c r="G49" s="233">
        <v>0</v>
      </c>
      <c r="H49" s="341">
        <f t="shared" si="9"/>
        <v>6</v>
      </c>
      <c r="I49" s="85"/>
      <c r="J49" s="44" t="s">
        <v>415</v>
      </c>
      <c r="K49" s="161">
        <v>6</v>
      </c>
      <c r="L49" s="233">
        <v>0</v>
      </c>
      <c r="M49" s="341">
        <f t="shared" si="10"/>
        <v>6</v>
      </c>
      <c r="N49" s="44" t="s">
        <v>317</v>
      </c>
      <c r="O49" s="161">
        <v>5</v>
      </c>
      <c r="P49" s="233">
        <v>-1.5</v>
      </c>
      <c r="Q49" s="162">
        <f t="shared" si="11"/>
        <v>3.5</v>
      </c>
      <c r="W49" s="259"/>
      <c r="X49" s="259"/>
      <c r="Y49" s="259"/>
      <c r="Z49" s="259"/>
    </row>
    <row r="50" spans="1:26" ht="13.5" thickBot="1">
      <c r="A50" s="47"/>
      <c r="B50" s="432"/>
      <c r="C50" s="234"/>
      <c r="D50" s="163"/>
      <c r="E50" s="47"/>
      <c r="F50" s="432"/>
      <c r="G50" s="234"/>
      <c r="H50" s="163"/>
      <c r="I50" s="85"/>
      <c r="J50" s="47"/>
      <c r="K50" s="432"/>
      <c r="L50" s="234"/>
      <c r="M50" s="163"/>
      <c r="N50" s="47"/>
      <c r="O50" s="432"/>
      <c r="P50" s="234"/>
      <c r="Q50" s="163"/>
      <c r="W50" s="259"/>
      <c r="X50" s="259"/>
      <c r="Y50" s="259"/>
      <c r="Z50" s="259"/>
    </row>
    <row r="51" spans="1:26" ht="12.75">
      <c r="A51" s="51" t="s">
        <v>408</v>
      </c>
      <c r="B51" s="167" t="s">
        <v>353</v>
      </c>
      <c r="C51" s="235" t="s">
        <v>353</v>
      </c>
      <c r="D51" s="166" t="s">
        <v>353</v>
      </c>
      <c r="E51" s="351" t="s">
        <v>153</v>
      </c>
      <c r="F51" s="469" t="s">
        <v>353</v>
      </c>
      <c r="G51" s="470" t="s">
        <v>353</v>
      </c>
      <c r="H51" s="471" t="s">
        <v>353</v>
      </c>
      <c r="I51" s="85"/>
      <c r="J51" s="51" t="s">
        <v>337</v>
      </c>
      <c r="K51" s="167" t="s">
        <v>353</v>
      </c>
      <c r="L51" s="235" t="s">
        <v>353</v>
      </c>
      <c r="M51" s="342" t="s">
        <v>353</v>
      </c>
      <c r="N51" s="51" t="s">
        <v>315</v>
      </c>
      <c r="O51" s="167" t="s">
        <v>353</v>
      </c>
      <c r="P51" s="235" t="s">
        <v>353</v>
      </c>
      <c r="Q51" s="166" t="s">
        <v>353</v>
      </c>
      <c r="W51" s="259"/>
      <c r="X51" s="259"/>
      <c r="Y51" s="259"/>
      <c r="Z51" s="259"/>
    </row>
    <row r="52" spans="1:26" ht="12.75">
      <c r="A52" s="308" t="s">
        <v>195</v>
      </c>
      <c r="B52" s="446" t="s">
        <v>353</v>
      </c>
      <c r="C52" s="447" t="s">
        <v>353</v>
      </c>
      <c r="D52" s="350" t="s">
        <v>353</v>
      </c>
      <c r="E52" s="54" t="s">
        <v>379</v>
      </c>
      <c r="F52" s="169">
        <v>6.5</v>
      </c>
      <c r="G52" s="164">
        <v>1.5</v>
      </c>
      <c r="H52" s="163">
        <f aca="true" t="shared" si="12" ref="H52:H63">F52+G52</f>
        <v>8</v>
      </c>
      <c r="I52" s="85"/>
      <c r="J52" s="54" t="s">
        <v>336</v>
      </c>
      <c r="K52" s="169">
        <v>5.5</v>
      </c>
      <c r="L52" s="164">
        <v>0</v>
      </c>
      <c r="M52" s="163">
        <f>K52+L52</f>
        <v>5.5</v>
      </c>
      <c r="N52" s="308" t="s">
        <v>310</v>
      </c>
      <c r="O52" s="446" t="s">
        <v>353</v>
      </c>
      <c r="P52" s="447" t="s">
        <v>353</v>
      </c>
      <c r="Q52" s="350" t="s">
        <v>353</v>
      </c>
      <c r="W52" s="259"/>
      <c r="X52" s="259"/>
      <c r="Y52" s="259"/>
      <c r="Z52" s="259"/>
    </row>
    <row r="53" spans="1:26" ht="12.75">
      <c r="A53" s="54" t="s">
        <v>202</v>
      </c>
      <c r="B53" s="169">
        <v>5.5</v>
      </c>
      <c r="C53" s="164">
        <v>0</v>
      </c>
      <c r="D53" s="168">
        <f aca="true" t="shared" si="13" ref="D53:D63">B53+C53</f>
        <v>5.5</v>
      </c>
      <c r="E53" s="54" t="s">
        <v>423</v>
      </c>
      <c r="F53" s="169" t="s">
        <v>354</v>
      </c>
      <c r="G53" s="164" t="s">
        <v>354</v>
      </c>
      <c r="H53" s="163" t="s">
        <v>354</v>
      </c>
      <c r="I53" s="85"/>
      <c r="J53" s="54" t="s">
        <v>338</v>
      </c>
      <c r="K53" s="169" t="s">
        <v>353</v>
      </c>
      <c r="L53" s="164" t="s">
        <v>353</v>
      </c>
      <c r="M53" s="163" t="s">
        <v>353</v>
      </c>
      <c r="N53" s="54" t="s">
        <v>418</v>
      </c>
      <c r="O53" s="169">
        <v>6</v>
      </c>
      <c r="P53" s="164">
        <v>0</v>
      </c>
      <c r="Q53" s="168">
        <f t="shared" si="11"/>
        <v>6</v>
      </c>
      <c r="W53" s="259"/>
      <c r="X53" s="259"/>
      <c r="Y53" s="259"/>
      <c r="Z53" s="259"/>
    </row>
    <row r="54" spans="1:26" ht="12.75">
      <c r="A54" s="54" t="s">
        <v>203</v>
      </c>
      <c r="B54" s="169">
        <v>5.5</v>
      </c>
      <c r="C54" s="164">
        <v>0</v>
      </c>
      <c r="D54" s="168">
        <f t="shared" si="13"/>
        <v>5.5</v>
      </c>
      <c r="E54" s="54" t="s">
        <v>155</v>
      </c>
      <c r="F54" s="169" t="s">
        <v>353</v>
      </c>
      <c r="G54" s="164" t="s">
        <v>353</v>
      </c>
      <c r="H54" s="163" t="s">
        <v>353</v>
      </c>
      <c r="I54" s="85"/>
      <c r="J54" s="54" t="s">
        <v>373</v>
      </c>
      <c r="K54" s="169">
        <v>7.5</v>
      </c>
      <c r="L54" s="164">
        <v>2.5</v>
      </c>
      <c r="M54" s="163">
        <f>K54+L54</f>
        <v>10</v>
      </c>
      <c r="N54" s="54" t="s">
        <v>318</v>
      </c>
      <c r="O54" s="169" t="s">
        <v>353</v>
      </c>
      <c r="P54" s="164" t="s">
        <v>353</v>
      </c>
      <c r="Q54" s="168" t="s">
        <v>353</v>
      </c>
      <c r="W54" s="259"/>
      <c r="X54" s="259"/>
      <c r="Y54" s="259"/>
      <c r="Z54" s="259"/>
    </row>
    <row r="55" spans="1:26" ht="12.75">
      <c r="A55" s="54" t="s">
        <v>437</v>
      </c>
      <c r="B55" s="169" t="s">
        <v>353</v>
      </c>
      <c r="C55" s="164" t="s">
        <v>353</v>
      </c>
      <c r="D55" s="168" t="s">
        <v>353</v>
      </c>
      <c r="E55" s="308" t="s">
        <v>147</v>
      </c>
      <c r="F55" s="446" t="s">
        <v>353</v>
      </c>
      <c r="G55" s="447" t="s">
        <v>353</v>
      </c>
      <c r="H55" s="346" t="s">
        <v>353</v>
      </c>
      <c r="I55" s="85"/>
      <c r="J55" s="54" t="s">
        <v>458</v>
      </c>
      <c r="K55" s="169">
        <v>6</v>
      </c>
      <c r="L55" s="164">
        <v>-0.5</v>
      </c>
      <c r="M55" s="163">
        <f>K55+L55</f>
        <v>5.5</v>
      </c>
      <c r="N55" s="308" t="s">
        <v>308</v>
      </c>
      <c r="O55" s="446" t="s">
        <v>353</v>
      </c>
      <c r="P55" s="447" t="s">
        <v>353</v>
      </c>
      <c r="Q55" s="350" t="s">
        <v>353</v>
      </c>
      <c r="W55" s="259"/>
      <c r="X55" s="259"/>
      <c r="Y55" s="259"/>
      <c r="Z55" s="259"/>
    </row>
    <row r="56" spans="1:26" ht="12.75">
      <c r="A56" s="54" t="s">
        <v>457</v>
      </c>
      <c r="B56" s="169" t="s">
        <v>353</v>
      </c>
      <c r="C56" s="164" t="s">
        <v>353</v>
      </c>
      <c r="D56" s="168" t="s">
        <v>353</v>
      </c>
      <c r="E56" s="54" t="s">
        <v>160</v>
      </c>
      <c r="F56" s="169">
        <v>6</v>
      </c>
      <c r="G56" s="164">
        <v>0</v>
      </c>
      <c r="H56" s="163">
        <f t="shared" si="12"/>
        <v>6</v>
      </c>
      <c r="I56" s="85"/>
      <c r="J56" s="54" t="s">
        <v>459</v>
      </c>
      <c r="K56" s="169" t="s">
        <v>353</v>
      </c>
      <c r="L56" s="164" t="s">
        <v>353</v>
      </c>
      <c r="M56" s="163" t="s">
        <v>353</v>
      </c>
      <c r="N56" s="54" t="s">
        <v>383</v>
      </c>
      <c r="O56" s="169">
        <v>5.5</v>
      </c>
      <c r="P56" s="164">
        <v>0</v>
      </c>
      <c r="Q56" s="168">
        <f t="shared" si="11"/>
        <v>5.5</v>
      </c>
      <c r="W56" s="259"/>
      <c r="X56" s="259"/>
      <c r="Y56" s="259"/>
      <c r="Z56" s="259"/>
    </row>
    <row r="57" spans="1:26" ht="12.75">
      <c r="A57" s="54" t="s">
        <v>204</v>
      </c>
      <c r="B57" s="169">
        <v>6</v>
      </c>
      <c r="C57" s="164">
        <v>0</v>
      </c>
      <c r="D57" s="168">
        <f t="shared" si="13"/>
        <v>6</v>
      </c>
      <c r="E57" s="54" t="s">
        <v>161</v>
      </c>
      <c r="F57" s="169">
        <v>6</v>
      </c>
      <c r="G57" s="164">
        <v>0</v>
      </c>
      <c r="H57" s="163">
        <f t="shared" si="12"/>
        <v>6</v>
      </c>
      <c r="I57" s="85"/>
      <c r="J57" s="54" t="s">
        <v>371</v>
      </c>
      <c r="K57" s="169" t="s">
        <v>353</v>
      </c>
      <c r="L57" s="164" t="s">
        <v>353</v>
      </c>
      <c r="M57" s="163" t="s">
        <v>353</v>
      </c>
      <c r="N57" s="54" t="s">
        <v>321</v>
      </c>
      <c r="O57" s="169">
        <v>5</v>
      </c>
      <c r="P57" s="164">
        <v>-0.5</v>
      </c>
      <c r="Q57" s="168">
        <f t="shared" si="11"/>
        <v>4.5</v>
      </c>
      <c r="W57" s="259"/>
      <c r="X57" s="259"/>
      <c r="Y57" s="259"/>
      <c r="Z57" s="259"/>
    </row>
    <row r="58" spans="1:26" ht="12.75">
      <c r="A58" s="54" t="s">
        <v>191</v>
      </c>
      <c r="B58" s="169" t="s">
        <v>353</v>
      </c>
      <c r="C58" s="164" t="s">
        <v>353</v>
      </c>
      <c r="D58" s="168" t="s">
        <v>353</v>
      </c>
      <c r="E58" s="54" t="s">
        <v>162</v>
      </c>
      <c r="F58" s="169">
        <v>6</v>
      </c>
      <c r="G58" s="164">
        <v>0</v>
      </c>
      <c r="H58" s="163">
        <f t="shared" si="12"/>
        <v>6</v>
      </c>
      <c r="I58" s="85"/>
      <c r="J58" s="54" t="s">
        <v>460</v>
      </c>
      <c r="K58" s="169">
        <v>5</v>
      </c>
      <c r="L58" s="164">
        <v>0</v>
      </c>
      <c r="M58" s="163">
        <f>K58+L58</f>
        <v>5</v>
      </c>
      <c r="N58" s="54" t="s">
        <v>324</v>
      </c>
      <c r="O58" s="169">
        <v>5</v>
      </c>
      <c r="P58" s="164">
        <v>0</v>
      </c>
      <c r="Q58" s="168">
        <f t="shared" si="11"/>
        <v>5</v>
      </c>
      <c r="W58" s="259"/>
      <c r="X58" s="259"/>
      <c r="Y58" s="259"/>
      <c r="Z58" s="259"/>
    </row>
    <row r="59" spans="1:26" ht="12.75">
      <c r="A59" s="54" t="s">
        <v>209</v>
      </c>
      <c r="B59" s="169">
        <v>5</v>
      </c>
      <c r="C59" s="164">
        <v>-0.5</v>
      </c>
      <c r="D59" s="168">
        <f t="shared" si="13"/>
        <v>4.5</v>
      </c>
      <c r="E59" s="54" t="s">
        <v>164</v>
      </c>
      <c r="F59" s="169">
        <v>6</v>
      </c>
      <c r="G59" s="164">
        <v>-0.5</v>
      </c>
      <c r="H59" s="163">
        <f t="shared" si="12"/>
        <v>5.5</v>
      </c>
      <c r="I59" s="85"/>
      <c r="J59" s="54" t="s">
        <v>358</v>
      </c>
      <c r="K59" s="169">
        <v>6</v>
      </c>
      <c r="L59" s="164">
        <v>0</v>
      </c>
      <c r="M59" s="163">
        <f>K59+L59</f>
        <v>6</v>
      </c>
      <c r="N59" s="54" t="s">
        <v>384</v>
      </c>
      <c r="O59" s="169">
        <v>6</v>
      </c>
      <c r="P59" s="164">
        <v>2.5</v>
      </c>
      <c r="Q59" s="168">
        <f t="shared" si="11"/>
        <v>8.5</v>
      </c>
      <c r="W59" s="259"/>
      <c r="X59" s="259"/>
      <c r="Y59" s="259"/>
      <c r="Z59" s="259"/>
    </row>
    <row r="60" spans="1:26" ht="12.75">
      <c r="A60" s="54" t="s">
        <v>193</v>
      </c>
      <c r="B60" s="169" t="s">
        <v>353</v>
      </c>
      <c r="C60" s="164" t="s">
        <v>353</v>
      </c>
      <c r="D60" s="168" t="s">
        <v>353</v>
      </c>
      <c r="E60" s="95" t="s">
        <v>461</v>
      </c>
      <c r="F60" s="441">
        <v>5</v>
      </c>
      <c r="G60" s="164">
        <v>0</v>
      </c>
      <c r="H60" s="163">
        <f t="shared" si="12"/>
        <v>5</v>
      </c>
      <c r="I60" s="85"/>
      <c r="J60" s="54" t="s">
        <v>303</v>
      </c>
      <c r="K60" s="169" t="s">
        <v>353</v>
      </c>
      <c r="L60" s="164" t="s">
        <v>353</v>
      </c>
      <c r="M60" s="163" t="s">
        <v>353</v>
      </c>
      <c r="N60" s="54" t="s">
        <v>303</v>
      </c>
      <c r="O60" s="169" t="s">
        <v>353</v>
      </c>
      <c r="P60" s="164" t="s">
        <v>353</v>
      </c>
      <c r="Q60" s="168" t="s">
        <v>353</v>
      </c>
      <c r="W60" s="259"/>
      <c r="X60" s="259"/>
      <c r="Y60" s="259"/>
      <c r="Z60" s="259"/>
    </row>
    <row r="61" spans="1:26" ht="12.75">
      <c r="A61" s="54" t="s">
        <v>438</v>
      </c>
      <c r="B61" s="169" t="s">
        <v>353</v>
      </c>
      <c r="C61" s="164" t="s">
        <v>353</v>
      </c>
      <c r="D61" s="168" t="s">
        <v>353</v>
      </c>
      <c r="E61" s="54" t="s">
        <v>303</v>
      </c>
      <c r="F61" s="169" t="s">
        <v>353</v>
      </c>
      <c r="G61" s="164" t="s">
        <v>353</v>
      </c>
      <c r="H61" s="163" t="s">
        <v>353</v>
      </c>
      <c r="I61" s="85"/>
      <c r="J61" s="54" t="s">
        <v>303</v>
      </c>
      <c r="K61" s="169" t="s">
        <v>353</v>
      </c>
      <c r="L61" s="164" t="s">
        <v>353</v>
      </c>
      <c r="M61" s="163" t="s">
        <v>353</v>
      </c>
      <c r="N61" s="54" t="s">
        <v>303</v>
      </c>
      <c r="O61" s="169" t="s">
        <v>353</v>
      </c>
      <c r="P61" s="164" t="s">
        <v>353</v>
      </c>
      <c r="Q61" s="168" t="s">
        <v>353</v>
      </c>
      <c r="W61" s="259"/>
      <c r="X61" s="259"/>
      <c r="Y61" s="259"/>
      <c r="Z61" s="259"/>
    </row>
    <row r="62" spans="1:26" ht="12.75" customHeight="1" thickBot="1">
      <c r="A62" s="47" t="s">
        <v>210</v>
      </c>
      <c r="B62" s="171">
        <v>6</v>
      </c>
      <c r="C62" s="236">
        <v>0</v>
      </c>
      <c r="D62" s="168">
        <f t="shared" si="13"/>
        <v>6</v>
      </c>
      <c r="E62" s="47" t="s">
        <v>303</v>
      </c>
      <c r="F62" s="440" t="s">
        <v>353</v>
      </c>
      <c r="G62" s="236" t="s">
        <v>353</v>
      </c>
      <c r="H62" s="163" t="s">
        <v>353</v>
      </c>
      <c r="I62" s="85"/>
      <c r="J62" s="47" t="s">
        <v>303</v>
      </c>
      <c r="K62" s="440" t="s">
        <v>353</v>
      </c>
      <c r="L62" s="236" t="s">
        <v>353</v>
      </c>
      <c r="M62" s="163" t="s">
        <v>353</v>
      </c>
      <c r="N62" s="47" t="s">
        <v>303</v>
      </c>
      <c r="O62" s="171" t="s">
        <v>353</v>
      </c>
      <c r="P62" s="236" t="s">
        <v>353</v>
      </c>
      <c r="Q62" s="168" t="s">
        <v>353</v>
      </c>
      <c r="W62" s="259"/>
      <c r="X62" s="259"/>
      <c r="Y62" s="259"/>
      <c r="Z62" s="259"/>
    </row>
    <row r="63" spans="1:26" ht="12.75" customHeight="1" thickBot="1">
      <c r="A63" s="44" t="s">
        <v>211</v>
      </c>
      <c r="B63" s="161">
        <v>0</v>
      </c>
      <c r="C63" s="237">
        <v>0</v>
      </c>
      <c r="D63" s="343">
        <f t="shared" si="13"/>
        <v>0</v>
      </c>
      <c r="E63" s="44" t="s">
        <v>165</v>
      </c>
      <c r="F63" s="430">
        <v>1</v>
      </c>
      <c r="G63" s="442">
        <v>0</v>
      </c>
      <c r="H63" s="172">
        <f t="shared" si="12"/>
        <v>1</v>
      </c>
      <c r="I63" s="85"/>
      <c r="J63" s="44" t="s">
        <v>347</v>
      </c>
      <c r="K63" s="161">
        <v>-1</v>
      </c>
      <c r="L63" s="237">
        <v>0</v>
      </c>
      <c r="M63" s="172">
        <f>K63+L63</f>
        <v>-1</v>
      </c>
      <c r="N63" s="44" t="s">
        <v>325</v>
      </c>
      <c r="O63" s="161">
        <v>-0.5</v>
      </c>
      <c r="P63" s="237">
        <v>0</v>
      </c>
      <c r="Q63" s="172">
        <f t="shared" si="11"/>
        <v>-0.5</v>
      </c>
      <c r="W63" s="259"/>
      <c r="X63" s="259"/>
      <c r="Y63" s="259"/>
      <c r="Z63" s="259"/>
    </row>
    <row r="64" spans="1:26" ht="12.75" customHeight="1" thickBot="1">
      <c r="A64" s="443" t="s">
        <v>84</v>
      </c>
      <c r="B64" s="444">
        <f>19.5/3</f>
        <v>6.5</v>
      </c>
      <c r="C64" s="445">
        <v>1</v>
      </c>
      <c r="D64" s="172">
        <f>C64</f>
        <v>1</v>
      </c>
      <c r="E64" s="443" t="s">
        <v>84</v>
      </c>
      <c r="F64" s="444">
        <f>18/3</f>
        <v>6</v>
      </c>
      <c r="G64" s="445">
        <v>0</v>
      </c>
      <c r="H64" s="172">
        <f>G64</f>
        <v>0</v>
      </c>
      <c r="I64" s="85"/>
      <c r="J64" s="443" t="s">
        <v>84</v>
      </c>
      <c r="K64" s="444">
        <f>18/3</f>
        <v>6</v>
      </c>
      <c r="L64" s="445">
        <v>0</v>
      </c>
      <c r="M64" s="172">
        <f>L64</f>
        <v>0</v>
      </c>
      <c r="N64" s="443" t="s">
        <v>84</v>
      </c>
      <c r="O64" s="444">
        <f>17.5/3</f>
        <v>5.833333333333333</v>
      </c>
      <c r="P64" s="445">
        <v>0</v>
      </c>
      <c r="Q64" s="172">
        <f>P64</f>
        <v>0</v>
      </c>
      <c r="W64" s="259"/>
      <c r="X64" s="259"/>
      <c r="Y64" s="259"/>
      <c r="Z64" s="259"/>
    </row>
    <row r="65" spans="1:26" ht="12.75">
      <c r="A65" s="63"/>
      <c r="B65" s="64"/>
      <c r="C65" s="64"/>
      <c r="D65" s="65"/>
      <c r="E65" s="63"/>
      <c r="F65" s="64"/>
      <c r="G65" s="64"/>
      <c r="H65" s="65"/>
      <c r="I65" s="85"/>
      <c r="J65" s="63"/>
      <c r="K65" s="64"/>
      <c r="L65" s="64"/>
      <c r="M65" s="65"/>
      <c r="N65" s="63"/>
      <c r="O65" s="64"/>
      <c r="P65" s="64"/>
      <c r="Q65" s="65"/>
      <c r="W65" s="259"/>
      <c r="X65" s="259"/>
      <c r="Y65" s="259"/>
      <c r="Z65" s="260"/>
    </row>
    <row r="66" spans="1:26" ht="13.5" customHeight="1">
      <c r="A66" s="67"/>
      <c r="B66" s="96">
        <f>B39+B40+B41+B42+B43+B44+B45+B46+B47+B48+B49+B63</f>
        <v>68.5</v>
      </c>
      <c r="C66" s="96">
        <f>C38+C39+C40+C41+C42+C43+C44+C45+C46+C47+C48+C49+C63+C64</f>
        <v>4.5</v>
      </c>
      <c r="D66" s="97">
        <f>B66+C66</f>
        <v>73</v>
      </c>
      <c r="E66" s="67"/>
      <c r="F66" s="102">
        <f>F39+F40+F41+F42+F43+F44+F45+F46+F47+F48+F49+F63</f>
        <v>69</v>
      </c>
      <c r="G66" s="102">
        <f>G38+G39+G40+G41+G42+G43+G44+G45+G46+G47+G48+G49+G63+G64</f>
        <v>-1</v>
      </c>
      <c r="H66" s="103">
        <f>F66+G66</f>
        <v>68</v>
      </c>
      <c r="I66" s="85"/>
      <c r="J66" s="67"/>
      <c r="K66" s="98">
        <f>K39+K40+K41+K42+K43+K44+K45+K46+K47+K48+K49+K63</f>
        <v>64.5</v>
      </c>
      <c r="L66" s="98">
        <f>L38+L39+L40+L41+L42+L43+L44+L45+L46+L47+L48+L49+L63+L64</f>
        <v>3</v>
      </c>
      <c r="M66" s="99">
        <f>K66+L66</f>
        <v>67.5</v>
      </c>
      <c r="N66" s="67"/>
      <c r="O66" s="251">
        <f>O39+O40+O41+O42+O43+O44+O45+O46+O47+O48+O49+O63</f>
        <v>64</v>
      </c>
      <c r="P66" s="251">
        <f>P38+P39+P40+P41+P42+P43+P44+P45+P46+P47+P48+P49+P63+P64</f>
        <v>3.5</v>
      </c>
      <c r="Q66" s="252">
        <f>O66+P66</f>
        <v>67.5</v>
      </c>
      <c r="W66" s="260"/>
      <c r="X66" s="261"/>
      <c r="Y66" s="261"/>
      <c r="Z66" s="261"/>
    </row>
    <row r="67" spans="1:26" ht="12.75" customHeight="1" thickBot="1">
      <c r="A67" s="73"/>
      <c r="B67" s="74"/>
      <c r="C67" s="74"/>
      <c r="D67" s="75"/>
      <c r="E67" s="73"/>
      <c r="F67" s="74"/>
      <c r="G67" s="74"/>
      <c r="H67" s="75"/>
      <c r="I67" s="85"/>
      <c r="J67" s="73"/>
      <c r="K67" s="74"/>
      <c r="L67" s="74"/>
      <c r="M67" s="75"/>
      <c r="N67" s="73"/>
      <c r="O67" s="74"/>
      <c r="P67" s="74"/>
      <c r="Q67" s="75"/>
      <c r="W67" s="260"/>
      <c r="X67" s="260"/>
      <c r="Y67" s="260"/>
      <c r="Z67" s="260"/>
    </row>
    <row r="68" spans="1:26" ht="18.75" thickBot="1">
      <c r="A68" s="104"/>
      <c r="B68" s="105"/>
      <c r="C68" s="105"/>
      <c r="D68" s="106">
        <v>2</v>
      </c>
      <c r="E68" s="114"/>
      <c r="F68" s="115"/>
      <c r="G68" s="115"/>
      <c r="H68" s="116">
        <v>1</v>
      </c>
      <c r="I68" s="110"/>
      <c r="J68" s="107"/>
      <c r="K68" s="108"/>
      <c r="L68" s="108"/>
      <c r="M68" s="109">
        <v>1</v>
      </c>
      <c r="N68" s="248"/>
      <c r="O68" s="249"/>
      <c r="P68" s="249"/>
      <c r="Q68" s="250">
        <v>1</v>
      </c>
      <c r="W68" s="262"/>
      <c r="X68" s="262"/>
      <c r="Y68" s="262"/>
      <c r="Z68" s="263"/>
    </row>
    <row r="69" spans="1:26" ht="6" customHeight="1" thickBot="1">
      <c r="A69" s="2"/>
      <c r="B69" s="2"/>
      <c r="C69" s="2"/>
      <c r="D69" s="2"/>
      <c r="E69" s="117"/>
      <c r="F69" s="118"/>
      <c r="G69" s="118"/>
      <c r="H69" s="118"/>
      <c r="I69" s="85"/>
      <c r="J69" s="118"/>
      <c r="K69" s="118"/>
      <c r="L69" s="118"/>
      <c r="M69" s="119"/>
      <c r="N69" s="2"/>
      <c r="O69" s="2"/>
      <c r="P69" s="2"/>
      <c r="Q69" s="2"/>
      <c r="V69" s="264"/>
      <c r="W69" s="264"/>
      <c r="X69" s="264"/>
      <c r="Y69" s="264"/>
      <c r="Z69" s="264"/>
    </row>
    <row r="70" spans="1:26" ht="15" thickBot="1">
      <c r="A70" s="2"/>
      <c r="B70" s="2"/>
      <c r="C70" s="2"/>
      <c r="D70" s="2"/>
      <c r="E70" s="701" t="s">
        <v>61</v>
      </c>
      <c r="F70" s="702"/>
      <c r="G70" s="702"/>
      <c r="H70" s="702"/>
      <c r="I70" s="702"/>
      <c r="J70" s="702"/>
      <c r="K70" s="702"/>
      <c r="L70" s="702"/>
      <c r="M70" s="703"/>
      <c r="N70" s="2"/>
      <c r="O70" s="2"/>
      <c r="P70" s="2"/>
      <c r="Q70" s="2"/>
      <c r="V70" s="264"/>
      <c r="W70" s="264"/>
      <c r="X70" s="264"/>
      <c r="Y70" s="264"/>
      <c r="Z70" s="264"/>
    </row>
    <row r="71" spans="1:22" ht="15" customHeight="1" thickBot="1">
      <c r="A71" s="2"/>
      <c r="B71" s="2"/>
      <c r="C71" s="2"/>
      <c r="D71" s="2"/>
      <c r="E71" s="758" t="s">
        <v>113</v>
      </c>
      <c r="F71" s="759"/>
      <c r="G71" s="759"/>
      <c r="H71" s="760"/>
      <c r="I71" s="254"/>
      <c r="J71" s="742" t="s">
        <v>67</v>
      </c>
      <c r="K71" s="743"/>
      <c r="L71" s="743"/>
      <c r="M71" s="744"/>
      <c r="V71" s="264"/>
    </row>
    <row r="72" spans="1:13" ht="13.5" thickBot="1">
      <c r="A72" s="2"/>
      <c r="B72" s="2"/>
      <c r="C72" s="2"/>
      <c r="D72" s="2"/>
      <c r="E72" s="123" t="s">
        <v>3</v>
      </c>
      <c r="F72" s="124" t="s">
        <v>65</v>
      </c>
      <c r="G72" s="125">
        <v>2</v>
      </c>
      <c r="H72" s="124" t="s">
        <v>11</v>
      </c>
      <c r="I72" s="143"/>
      <c r="J72" s="32" t="s">
        <v>3</v>
      </c>
      <c r="K72" s="33" t="s">
        <v>65</v>
      </c>
      <c r="L72" s="34">
        <v>0</v>
      </c>
      <c r="M72" s="33" t="s">
        <v>11</v>
      </c>
    </row>
    <row r="73" spans="1:13" ht="12.75">
      <c r="A73" s="2"/>
      <c r="B73" s="2"/>
      <c r="C73" s="2"/>
      <c r="D73" s="2"/>
      <c r="E73" s="36" t="s">
        <v>177</v>
      </c>
      <c r="F73" s="154">
        <v>6</v>
      </c>
      <c r="G73" s="231">
        <v>-1</v>
      </c>
      <c r="H73" s="153">
        <f>F73+G73</f>
        <v>5</v>
      </c>
      <c r="I73" s="143"/>
      <c r="J73" s="36" t="s">
        <v>257</v>
      </c>
      <c r="K73" s="426">
        <v>6</v>
      </c>
      <c r="L73" s="427">
        <v>-1</v>
      </c>
      <c r="M73" s="339">
        <f aca="true" t="shared" si="14" ref="M73:M83">K73+L73</f>
        <v>5</v>
      </c>
    </row>
    <row r="74" spans="1:13" ht="12.75">
      <c r="A74" s="2"/>
      <c r="B74" s="2"/>
      <c r="C74" s="2"/>
      <c r="D74" s="2"/>
      <c r="E74" s="40" t="s">
        <v>167</v>
      </c>
      <c r="F74" s="156">
        <v>5.5</v>
      </c>
      <c r="G74" s="232">
        <v>-0.5</v>
      </c>
      <c r="H74" s="157">
        <f aca="true" t="shared" si="15" ref="H74:H97">F74+G74</f>
        <v>5</v>
      </c>
      <c r="I74" s="143"/>
      <c r="J74" s="40" t="s">
        <v>275</v>
      </c>
      <c r="K74" s="428">
        <v>6</v>
      </c>
      <c r="L74" s="429">
        <v>-0.5</v>
      </c>
      <c r="M74" s="340">
        <f t="shared" si="14"/>
        <v>5.5</v>
      </c>
    </row>
    <row r="75" spans="1:13" ht="12.75">
      <c r="A75" s="2"/>
      <c r="B75" s="2"/>
      <c r="C75" s="2"/>
      <c r="D75" s="2"/>
      <c r="E75" s="40" t="s">
        <v>168</v>
      </c>
      <c r="F75" s="156">
        <v>5.5</v>
      </c>
      <c r="G75" s="232">
        <v>0</v>
      </c>
      <c r="H75" s="157">
        <f t="shared" si="15"/>
        <v>5.5</v>
      </c>
      <c r="I75" s="143"/>
      <c r="J75" s="40" t="s">
        <v>276</v>
      </c>
      <c r="K75" s="428">
        <v>6.5</v>
      </c>
      <c r="L75" s="429">
        <v>0.5</v>
      </c>
      <c r="M75" s="340">
        <f t="shared" si="14"/>
        <v>7</v>
      </c>
    </row>
    <row r="76" spans="1:13" ht="12.75">
      <c r="A76" s="2"/>
      <c r="B76" s="2"/>
      <c r="C76" s="2"/>
      <c r="D76" s="2"/>
      <c r="E76" s="128" t="s">
        <v>370</v>
      </c>
      <c r="F76" s="460">
        <v>6.5</v>
      </c>
      <c r="G76" s="232">
        <v>-0.5</v>
      </c>
      <c r="H76" s="461">
        <f t="shared" si="15"/>
        <v>6</v>
      </c>
      <c r="I76" s="143"/>
      <c r="J76" s="40" t="s">
        <v>277</v>
      </c>
      <c r="K76" s="428">
        <v>6</v>
      </c>
      <c r="L76" s="429">
        <v>0</v>
      </c>
      <c r="M76" s="340">
        <f t="shared" si="14"/>
        <v>6</v>
      </c>
    </row>
    <row r="77" spans="1:13" ht="12.75">
      <c r="A77" s="2"/>
      <c r="B77" s="2"/>
      <c r="C77" s="2"/>
      <c r="D77" s="2"/>
      <c r="E77" s="40" t="s">
        <v>170</v>
      </c>
      <c r="F77" s="156">
        <v>6.5</v>
      </c>
      <c r="G77" s="232">
        <v>0.5</v>
      </c>
      <c r="H77" s="157">
        <f t="shared" si="15"/>
        <v>7</v>
      </c>
      <c r="I77" s="143"/>
      <c r="J77" s="316" t="s">
        <v>271</v>
      </c>
      <c r="K77" s="452">
        <v>6</v>
      </c>
      <c r="L77" s="453">
        <v>-0.5</v>
      </c>
      <c r="M77" s="345">
        <f t="shared" si="14"/>
        <v>5.5</v>
      </c>
    </row>
    <row r="78" spans="1:13" ht="12.75">
      <c r="A78" s="2"/>
      <c r="B78" s="2"/>
      <c r="C78" s="2"/>
      <c r="D78" s="2"/>
      <c r="E78" s="40" t="s">
        <v>171</v>
      </c>
      <c r="F78" s="156">
        <v>5.5</v>
      </c>
      <c r="G78" s="232">
        <v>0</v>
      </c>
      <c r="H78" s="157">
        <f t="shared" si="15"/>
        <v>5.5</v>
      </c>
      <c r="I78" s="143"/>
      <c r="J78" s="40" t="s">
        <v>430</v>
      </c>
      <c r="K78" s="428">
        <v>5</v>
      </c>
      <c r="L78" s="429">
        <v>-0.5</v>
      </c>
      <c r="M78" s="340">
        <f t="shared" si="14"/>
        <v>4.5</v>
      </c>
    </row>
    <row r="79" spans="1:13" ht="12.75">
      <c r="A79" s="2"/>
      <c r="B79" s="2"/>
      <c r="C79" s="2"/>
      <c r="D79" s="2"/>
      <c r="E79" s="40" t="s">
        <v>184</v>
      </c>
      <c r="F79" s="156">
        <v>7</v>
      </c>
      <c r="G79" s="232">
        <v>3</v>
      </c>
      <c r="H79" s="157">
        <f t="shared" si="15"/>
        <v>10</v>
      </c>
      <c r="I79" s="143"/>
      <c r="J79" s="40" t="s">
        <v>263</v>
      </c>
      <c r="K79" s="428">
        <v>6</v>
      </c>
      <c r="L79" s="429">
        <v>0</v>
      </c>
      <c r="M79" s="340">
        <f t="shared" si="14"/>
        <v>6</v>
      </c>
    </row>
    <row r="80" spans="1:13" ht="12.75">
      <c r="A80" s="2"/>
      <c r="B80" s="2"/>
      <c r="C80" s="2"/>
      <c r="D80" s="2"/>
      <c r="E80" s="40" t="s">
        <v>367</v>
      </c>
      <c r="F80" s="156">
        <v>6.5</v>
      </c>
      <c r="G80" s="232">
        <v>0</v>
      </c>
      <c r="H80" s="157">
        <f t="shared" si="15"/>
        <v>6.5</v>
      </c>
      <c r="I80" s="143"/>
      <c r="J80" s="40" t="s">
        <v>262</v>
      </c>
      <c r="K80" s="428">
        <v>7</v>
      </c>
      <c r="L80" s="429">
        <v>3</v>
      </c>
      <c r="M80" s="340">
        <f t="shared" si="14"/>
        <v>10</v>
      </c>
    </row>
    <row r="81" spans="1:13" ht="12.75">
      <c r="A81" s="2"/>
      <c r="B81" s="2"/>
      <c r="C81" s="2"/>
      <c r="D81" s="2"/>
      <c r="E81" s="316" t="s">
        <v>175</v>
      </c>
      <c r="F81" s="448">
        <v>6</v>
      </c>
      <c r="G81" s="449">
        <v>0</v>
      </c>
      <c r="H81" s="349">
        <f t="shared" si="15"/>
        <v>6</v>
      </c>
      <c r="I81" s="143"/>
      <c r="J81" s="40" t="s">
        <v>266</v>
      </c>
      <c r="K81" s="428">
        <v>7</v>
      </c>
      <c r="L81" s="429">
        <v>2.5</v>
      </c>
      <c r="M81" s="340">
        <f t="shared" si="14"/>
        <v>9.5</v>
      </c>
    </row>
    <row r="82" spans="1:13" ht="12.75">
      <c r="A82" s="2"/>
      <c r="B82" s="2"/>
      <c r="C82" s="2"/>
      <c r="D82" s="2"/>
      <c r="E82" s="40" t="s">
        <v>180</v>
      </c>
      <c r="F82" s="156">
        <v>6</v>
      </c>
      <c r="G82" s="232">
        <v>0</v>
      </c>
      <c r="H82" s="157">
        <f t="shared" si="15"/>
        <v>6</v>
      </c>
      <c r="I82" s="143"/>
      <c r="J82" s="40" t="s">
        <v>396</v>
      </c>
      <c r="K82" s="428">
        <v>7</v>
      </c>
      <c r="L82" s="429">
        <v>1.5</v>
      </c>
      <c r="M82" s="340">
        <f t="shared" si="14"/>
        <v>8.5</v>
      </c>
    </row>
    <row r="83" spans="1:13" ht="12.75" customHeight="1" thickBot="1">
      <c r="A83" s="2"/>
      <c r="B83" s="2"/>
      <c r="C83" s="2"/>
      <c r="D83" s="2"/>
      <c r="E83" s="44" t="s">
        <v>174</v>
      </c>
      <c r="F83" s="161">
        <v>7</v>
      </c>
      <c r="G83" s="233">
        <v>3</v>
      </c>
      <c r="H83" s="162">
        <f t="shared" si="15"/>
        <v>10</v>
      </c>
      <c r="I83" s="143"/>
      <c r="J83" s="44" t="s">
        <v>267</v>
      </c>
      <c r="K83" s="430">
        <v>7</v>
      </c>
      <c r="L83" s="431">
        <v>1</v>
      </c>
      <c r="M83" s="344">
        <f t="shared" si="14"/>
        <v>8</v>
      </c>
    </row>
    <row r="84" spans="1:13" ht="13.5" thickBot="1">
      <c r="A84" s="2"/>
      <c r="B84" s="2"/>
      <c r="C84" s="2"/>
      <c r="D84" s="2"/>
      <c r="E84" s="47"/>
      <c r="F84" s="432"/>
      <c r="G84" s="234"/>
      <c r="H84" s="163"/>
      <c r="I84" s="143"/>
      <c r="J84" s="47"/>
      <c r="K84" s="432"/>
      <c r="L84" s="234"/>
      <c r="M84" s="163"/>
    </row>
    <row r="85" spans="1:13" ht="12.75">
      <c r="A85" s="2"/>
      <c r="B85" s="2"/>
      <c r="C85" s="2"/>
      <c r="D85" s="2"/>
      <c r="E85" s="51" t="s">
        <v>166</v>
      </c>
      <c r="F85" s="167" t="s">
        <v>353</v>
      </c>
      <c r="G85" s="235" t="s">
        <v>353</v>
      </c>
      <c r="H85" s="166" t="s">
        <v>353</v>
      </c>
      <c r="I85" s="143"/>
      <c r="J85" s="51" t="s">
        <v>405</v>
      </c>
      <c r="K85" s="433">
        <v>6.5</v>
      </c>
      <c r="L85" s="434">
        <v>-2</v>
      </c>
      <c r="M85" s="342">
        <f>K85+L85</f>
        <v>4.5</v>
      </c>
    </row>
    <row r="86" spans="1:13" ht="12.75">
      <c r="A86" s="2"/>
      <c r="B86" s="2"/>
      <c r="C86" s="2"/>
      <c r="D86" s="2"/>
      <c r="E86" s="308" t="s">
        <v>178</v>
      </c>
      <c r="F86" s="446" t="s">
        <v>354</v>
      </c>
      <c r="G86" s="447" t="s">
        <v>354</v>
      </c>
      <c r="H86" s="350" t="s">
        <v>354</v>
      </c>
      <c r="I86" s="143"/>
      <c r="J86" s="54" t="s">
        <v>269</v>
      </c>
      <c r="K86" s="435" t="s">
        <v>353</v>
      </c>
      <c r="L86" s="436" t="s">
        <v>353</v>
      </c>
      <c r="M86" s="163" t="s">
        <v>353</v>
      </c>
    </row>
    <row r="87" spans="1:13" ht="12.75">
      <c r="A87" s="2"/>
      <c r="B87" s="2"/>
      <c r="C87" s="2"/>
      <c r="D87" s="2"/>
      <c r="E87" s="54" t="s">
        <v>176</v>
      </c>
      <c r="F87" s="169">
        <v>5.5</v>
      </c>
      <c r="G87" s="164">
        <v>0</v>
      </c>
      <c r="H87" s="168">
        <f t="shared" si="15"/>
        <v>5.5</v>
      </c>
      <c r="I87" s="143"/>
      <c r="J87" s="54" t="s">
        <v>265</v>
      </c>
      <c r="K87" s="435" t="s">
        <v>353</v>
      </c>
      <c r="L87" s="436" t="s">
        <v>353</v>
      </c>
      <c r="M87" s="163" t="s">
        <v>353</v>
      </c>
    </row>
    <row r="88" spans="1:13" ht="12.75">
      <c r="A88" s="2"/>
      <c r="B88" s="2"/>
      <c r="C88" s="2"/>
      <c r="D88" s="2"/>
      <c r="E88" s="54" t="s">
        <v>179</v>
      </c>
      <c r="F88" s="169" t="s">
        <v>353</v>
      </c>
      <c r="G88" s="164" t="s">
        <v>353</v>
      </c>
      <c r="H88" s="168" t="s">
        <v>353</v>
      </c>
      <c r="I88" s="143"/>
      <c r="J88" s="54" t="s">
        <v>270</v>
      </c>
      <c r="K88" s="435" t="s">
        <v>353</v>
      </c>
      <c r="L88" s="436" t="s">
        <v>353</v>
      </c>
      <c r="M88" s="163" t="s">
        <v>353</v>
      </c>
    </row>
    <row r="89" spans="1:13" ht="12.75">
      <c r="A89" s="2"/>
      <c r="B89" s="2"/>
      <c r="C89" s="2"/>
      <c r="D89" s="2"/>
      <c r="E89" s="54" t="s">
        <v>181</v>
      </c>
      <c r="F89" s="169">
        <v>6</v>
      </c>
      <c r="G89" s="164">
        <v>0</v>
      </c>
      <c r="H89" s="168">
        <f t="shared" si="15"/>
        <v>6</v>
      </c>
      <c r="I89" s="143"/>
      <c r="J89" s="308" t="s">
        <v>264</v>
      </c>
      <c r="K89" s="450" t="s">
        <v>354</v>
      </c>
      <c r="L89" s="451" t="s">
        <v>354</v>
      </c>
      <c r="M89" s="346" t="s">
        <v>354</v>
      </c>
    </row>
    <row r="90" spans="1:13" ht="12.75">
      <c r="A90" s="2"/>
      <c r="B90" s="2"/>
      <c r="C90" s="2"/>
      <c r="D90" s="2"/>
      <c r="E90" s="54" t="s">
        <v>173</v>
      </c>
      <c r="F90" s="169">
        <v>6.5</v>
      </c>
      <c r="G90" s="164">
        <v>0</v>
      </c>
      <c r="H90" s="168">
        <f t="shared" si="15"/>
        <v>6.5</v>
      </c>
      <c r="I90" s="143"/>
      <c r="J90" s="54" t="s">
        <v>273</v>
      </c>
      <c r="K90" s="435" t="s">
        <v>353</v>
      </c>
      <c r="L90" s="436" t="s">
        <v>353</v>
      </c>
      <c r="M90" s="163" t="s">
        <v>353</v>
      </c>
    </row>
    <row r="91" spans="1:13" ht="12.75">
      <c r="A91" s="2"/>
      <c r="B91" s="2"/>
      <c r="C91" s="2"/>
      <c r="D91" s="2"/>
      <c r="E91" s="54" t="s">
        <v>452</v>
      </c>
      <c r="F91" s="169">
        <v>7</v>
      </c>
      <c r="G91" s="164">
        <v>-0.5</v>
      </c>
      <c r="H91" s="168">
        <f t="shared" si="15"/>
        <v>6.5</v>
      </c>
      <c r="I91" s="143"/>
      <c r="J91" s="54" t="s">
        <v>448</v>
      </c>
      <c r="K91" s="435" t="s">
        <v>353</v>
      </c>
      <c r="L91" s="436" t="s">
        <v>353</v>
      </c>
      <c r="M91" s="163" t="s">
        <v>353</v>
      </c>
    </row>
    <row r="92" spans="1:13" ht="12.75">
      <c r="A92" s="2"/>
      <c r="B92" s="2"/>
      <c r="C92" s="2"/>
      <c r="D92" s="2"/>
      <c r="E92" s="54" t="s">
        <v>453</v>
      </c>
      <c r="F92" s="169">
        <v>7</v>
      </c>
      <c r="G92" s="164">
        <v>3</v>
      </c>
      <c r="H92" s="168">
        <f t="shared" si="15"/>
        <v>10</v>
      </c>
      <c r="I92" s="143"/>
      <c r="J92" s="54" t="s">
        <v>279</v>
      </c>
      <c r="K92" s="435" t="s">
        <v>353</v>
      </c>
      <c r="L92" s="436" t="s">
        <v>353</v>
      </c>
      <c r="M92" s="163" t="s">
        <v>353</v>
      </c>
    </row>
    <row r="93" spans="1:13" ht="12.75">
      <c r="A93" s="2"/>
      <c r="B93" s="2"/>
      <c r="C93" s="2"/>
      <c r="D93" s="2"/>
      <c r="E93" s="54" t="s">
        <v>188</v>
      </c>
      <c r="F93" s="169">
        <v>6</v>
      </c>
      <c r="G93" s="164">
        <v>0</v>
      </c>
      <c r="H93" s="168">
        <f t="shared" si="15"/>
        <v>6</v>
      </c>
      <c r="I93" s="143"/>
      <c r="J93" s="54" t="s">
        <v>395</v>
      </c>
      <c r="K93" s="435">
        <v>5.5</v>
      </c>
      <c r="L93" s="436">
        <v>-0.5</v>
      </c>
      <c r="M93" s="163">
        <f>K93+L93</f>
        <v>5</v>
      </c>
    </row>
    <row r="94" spans="1:13" ht="12.75">
      <c r="A94" s="143"/>
      <c r="B94" s="143"/>
      <c r="C94" s="143"/>
      <c r="D94" s="143"/>
      <c r="E94" s="54" t="s">
        <v>369</v>
      </c>
      <c r="F94" s="169" t="s">
        <v>353</v>
      </c>
      <c r="G94" s="164" t="s">
        <v>353</v>
      </c>
      <c r="H94" s="168" t="s">
        <v>353</v>
      </c>
      <c r="I94" s="143"/>
      <c r="J94" s="54" t="s">
        <v>259</v>
      </c>
      <c r="K94" s="435">
        <v>6</v>
      </c>
      <c r="L94" s="436">
        <v>0</v>
      </c>
      <c r="M94" s="163">
        <f>K94+L94</f>
        <v>6</v>
      </c>
    </row>
    <row r="95" spans="1:13" ht="12.75">
      <c r="A95" s="143"/>
      <c r="B95" s="143"/>
      <c r="C95" s="143"/>
      <c r="D95" s="143"/>
      <c r="E95" s="54" t="s">
        <v>169</v>
      </c>
      <c r="F95" s="169">
        <v>5</v>
      </c>
      <c r="G95" s="164">
        <v>0</v>
      </c>
      <c r="H95" s="168">
        <f t="shared" si="15"/>
        <v>5</v>
      </c>
      <c r="I95" s="143"/>
      <c r="J95" s="54" t="s">
        <v>431</v>
      </c>
      <c r="K95" s="435">
        <v>5</v>
      </c>
      <c r="L95" s="436">
        <v>0</v>
      </c>
      <c r="M95" s="163">
        <f>K95+L95</f>
        <v>5</v>
      </c>
    </row>
    <row r="96" spans="1:13" ht="12.75" customHeight="1" thickBot="1">
      <c r="A96" s="142"/>
      <c r="B96" s="142"/>
      <c r="C96" s="142"/>
      <c r="D96" s="142"/>
      <c r="E96" s="47" t="s">
        <v>454</v>
      </c>
      <c r="F96" s="171">
        <v>5.5</v>
      </c>
      <c r="G96" s="236">
        <v>0</v>
      </c>
      <c r="H96" s="168">
        <f t="shared" si="15"/>
        <v>5.5</v>
      </c>
      <c r="I96" s="142"/>
      <c r="J96" s="47" t="s">
        <v>449</v>
      </c>
      <c r="K96" s="437" t="s">
        <v>354</v>
      </c>
      <c r="L96" s="438" t="s">
        <v>354</v>
      </c>
      <c r="M96" s="163" t="s">
        <v>354</v>
      </c>
    </row>
    <row r="97" spans="1:13" ht="12.75" customHeight="1" thickBot="1">
      <c r="A97" s="265"/>
      <c r="B97" s="265"/>
      <c r="C97" s="265"/>
      <c r="D97" s="265"/>
      <c r="E97" s="44" t="s">
        <v>189</v>
      </c>
      <c r="F97" s="161">
        <v>1</v>
      </c>
      <c r="G97" s="237">
        <v>0</v>
      </c>
      <c r="H97" s="343">
        <f t="shared" si="15"/>
        <v>1</v>
      </c>
      <c r="I97" s="275"/>
      <c r="J97" s="44" t="s">
        <v>280</v>
      </c>
      <c r="K97" s="430">
        <v>0</v>
      </c>
      <c r="L97" s="439">
        <v>0</v>
      </c>
      <c r="M97" s="172">
        <f>K97+L97</f>
        <v>0</v>
      </c>
    </row>
    <row r="98" spans="1:13" ht="12.75" customHeight="1" thickBot="1">
      <c r="A98" s="265"/>
      <c r="B98" s="265"/>
      <c r="C98" s="265"/>
      <c r="D98" s="265"/>
      <c r="E98" s="443" t="s">
        <v>84</v>
      </c>
      <c r="F98" s="444">
        <f>17.5/3</f>
        <v>5.833333333333333</v>
      </c>
      <c r="G98" s="445">
        <v>0</v>
      </c>
      <c r="H98" s="172">
        <f>G98</f>
        <v>0</v>
      </c>
      <c r="I98" s="275"/>
      <c r="J98" s="443" t="s">
        <v>84</v>
      </c>
      <c r="K98" s="444">
        <f>18.5/3</f>
        <v>6.166666666666667</v>
      </c>
      <c r="L98" s="445">
        <v>0</v>
      </c>
      <c r="M98" s="172">
        <f>L98</f>
        <v>0</v>
      </c>
    </row>
    <row r="99" spans="1:13" ht="12.75">
      <c r="A99" s="270"/>
      <c r="B99" s="270"/>
      <c r="C99" s="270"/>
      <c r="D99" s="266"/>
      <c r="E99" s="63"/>
      <c r="F99" s="64"/>
      <c r="G99" s="64"/>
      <c r="H99" s="131"/>
      <c r="I99" s="275"/>
      <c r="J99" s="63"/>
      <c r="K99" s="64"/>
      <c r="L99" s="64"/>
      <c r="M99" s="65"/>
    </row>
    <row r="100" spans="1:13" ht="13.5" customHeight="1">
      <c r="A100" s="271"/>
      <c r="B100" s="271"/>
      <c r="C100" s="271"/>
      <c r="D100" s="267"/>
      <c r="E100" s="67"/>
      <c r="F100" s="134">
        <f>F73+F74+F75+F76+F77+F78+F79+F80+F81+F82+F83+F97</f>
        <v>69</v>
      </c>
      <c r="G100" s="134">
        <f>G72+G73+G74+G75+G76+G77+G78+G79+G80+G81+G82+G83+G97+G98</f>
        <v>6.5</v>
      </c>
      <c r="H100" s="135">
        <f>F100+G100</f>
        <v>75.5</v>
      </c>
      <c r="I100" s="276"/>
      <c r="J100" s="67"/>
      <c r="K100" s="70">
        <f>K73+K74+K75+K76+K77+K78+K79+K80+K81+K82+K83+K97</f>
        <v>69.5</v>
      </c>
      <c r="L100" s="70">
        <f>L72+L73+L74+L75+L76+L77+L78+L79+L80+L81+L82+L83+L97+L98</f>
        <v>6</v>
      </c>
      <c r="M100" s="71">
        <f>K100+L100</f>
        <v>75.5</v>
      </c>
    </row>
    <row r="101" spans="1:13" ht="12.75" customHeight="1" thickBot="1">
      <c r="A101" s="269"/>
      <c r="B101" s="269"/>
      <c r="C101" s="269"/>
      <c r="D101" s="268"/>
      <c r="E101" s="73"/>
      <c r="F101" s="74"/>
      <c r="G101" s="74"/>
      <c r="H101" s="75"/>
      <c r="I101" s="155"/>
      <c r="J101" s="73"/>
      <c r="K101" s="74"/>
      <c r="L101" s="74"/>
      <c r="M101" s="75"/>
    </row>
    <row r="102" spans="1:13" ht="18.75" thickBot="1">
      <c r="A102" s="269"/>
      <c r="B102" s="269"/>
      <c r="C102" s="269"/>
      <c r="D102" s="268"/>
      <c r="E102" s="139"/>
      <c r="F102" s="140"/>
      <c r="G102" s="140"/>
      <c r="H102" s="141">
        <v>2</v>
      </c>
      <c r="I102" s="277"/>
      <c r="J102" s="80"/>
      <c r="K102" s="81"/>
      <c r="L102" s="81"/>
      <c r="M102" s="82">
        <v>2</v>
      </c>
    </row>
    <row r="103" spans="1:13" s="2" customFormat="1" ht="12.75">
      <c r="A103" s="269"/>
      <c r="B103" s="269"/>
      <c r="C103" s="269"/>
      <c r="D103" s="268"/>
      <c r="E103" s="269"/>
      <c r="F103" s="269"/>
      <c r="G103" s="269"/>
      <c r="H103" s="155"/>
      <c r="I103" s="155"/>
      <c r="J103" s="269"/>
      <c r="K103" s="269"/>
      <c r="L103" s="269"/>
      <c r="M103" s="268"/>
    </row>
    <row r="104" spans="1:22" s="2" customFormat="1" ht="14.25">
      <c r="A104" s="269"/>
      <c r="B104" s="269"/>
      <c r="C104" s="269"/>
      <c r="D104" s="268"/>
      <c r="E104" s="269"/>
      <c r="F104" s="269"/>
      <c r="G104" s="269"/>
      <c r="H104" s="155"/>
      <c r="I104" s="155"/>
      <c r="J104" s="269"/>
      <c r="K104" s="269"/>
      <c r="L104" s="269"/>
      <c r="M104" s="268"/>
      <c r="V104" s="142"/>
    </row>
    <row r="105" spans="1:22" s="2" customFormat="1" ht="12.75">
      <c r="A105" s="269"/>
      <c r="B105" s="269"/>
      <c r="C105" s="269"/>
      <c r="D105" s="268"/>
      <c r="E105" s="269"/>
      <c r="F105" s="269"/>
      <c r="G105" s="269"/>
      <c r="H105" s="155"/>
      <c r="I105" s="155"/>
      <c r="J105" s="269"/>
      <c r="K105" s="269"/>
      <c r="L105" s="269"/>
      <c r="M105" s="268"/>
      <c r="V105" s="265"/>
    </row>
    <row r="106" spans="1:22" s="2" customFormat="1" ht="12.75">
      <c r="A106" s="269"/>
      <c r="B106" s="269"/>
      <c r="C106" s="269"/>
      <c r="D106" s="268"/>
      <c r="E106" s="269"/>
      <c r="F106" s="269"/>
      <c r="G106" s="269"/>
      <c r="H106" s="155"/>
      <c r="I106" s="155"/>
      <c r="J106" s="269"/>
      <c r="K106" s="269"/>
      <c r="L106" s="269"/>
      <c r="M106" s="268"/>
      <c r="V106" s="266"/>
    </row>
    <row r="107" spans="1:22" s="2" customFormat="1" ht="12.75">
      <c r="A107" s="269"/>
      <c r="B107" s="269"/>
      <c r="C107" s="269"/>
      <c r="D107" s="268"/>
      <c r="E107" s="269"/>
      <c r="F107" s="269"/>
      <c r="G107" s="269"/>
      <c r="H107" s="155"/>
      <c r="I107" s="155"/>
      <c r="J107" s="269"/>
      <c r="K107" s="269"/>
      <c r="L107" s="269"/>
      <c r="M107" s="268"/>
      <c r="V107" s="267"/>
    </row>
    <row r="108" spans="1:22" s="2" customFormat="1" ht="12.75">
      <c r="A108" s="269"/>
      <c r="B108" s="269"/>
      <c r="C108" s="269"/>
      <c r="D108" s="268"/>
      <c r="E108" s="269"/>
      <c r="F108" s="269"/>
      <c r="G108" s="269"/>
      <c r="H108" s="155"/>
      <c r="I108" s="155"/>
      <c r="J108" s="269"/>
      <c r="K108" s="269"/>
      <c r="L108" s="269"/>
      <c r="M108" s="268"/>
      <c r="V108" s="268"/>
    </row>
    <row r="109" spans="1:22" s="2" customFormat="1" ht="12.75">
      <c r="A109" s="269"/>
      <c r="B109" s="269"/>
      <c r="C109" s="269"/>
      <c r="D109" s="268"/>
      <c r="E109" s="269"/>
      <c r="F109" s="269"/>
      <c r="G109" s="269"/>
      <c r="H109" s="155"/>
      <c r="I109" s="155"/>
      <c r="J109" s="269"/>
      <c r="K109" s="269"/>
      <c r="L109" s="269"/>
      <c r="M109" s="268"/>
      <c r="V109" s="268"/>
    </row>
    <row r="110" spans="1:25" s="2" customFormat="1" ht="12.75">
      <c r="A110" s="269"/>
      <c r="B110" s="269"/>
      <c r="C110" s="269"/>
      <c r="D110" s="268"/>
      <c r="E110" s="269"/>
      <c r="F110" s="269"/>
      <c r="G110" s="269"/>
      <c r="H110" s="155"/>
      <c r="I110" s="155"/>
      <c r="J110" s="269"/>
      <c r="K110" s="269"/>
      <c r="L110" s="269"/>
      <c r="M110" s="268"/>
      <c r="V110" s="268"/>
      <c r="W110" s="143"/>
      <c r="X110" s="269"/>
      <c r="Y110" s="155"/>
    </row>
    <row r="111" spans="1:25" s="2" customFormat="1" ht="12.75">
      <c r="A111" s="269"/>
      <c r="B111" s="269"/>
      <c r="C111" s="269"/>
      <c r="D111" s="268"/>
      <c r="E111" s="269"/>
      <c r="F111" s="269"/>
      <c r="G111" s="269"/>
      <c r="H111" s="155"/>
      <c r="I111" s="155"/>
      <c r="J111" s="269"/>
      <c r="K111" s="269"/>
      <c r="L111" s="269"/>
      <c r="M111" s="268"/>
      <c r="V111" s="268"/>
      <c r="W111" s="143"/>
      <c r="X111" s="269"/>
      <c r="Y111" s="155"/>
    </row>
    <row r="112" spans="1:25" s="2" customFormat="1" ht="12.75">
      <c r="A112" s="173"/>
      <c r="B112" s="173"/>
      <c r="C112" s="173"/>
      <c r="D112" s="272"/>
      <c r="E112" s="273"/>
      <c r="F112" s="273"/>
      <c r="G112" s="273"/>
      <c r="H112" s="173"/>
      <c r="I112" s="173"/>
      <c r="J112" s="173"/>
      <c r="K112" s="173"/>
      <c r="L112" s="173"/>
      <c r="M112" s="272"/>
      <c r="V112" s="268"/>
      <c r="W112" s="143"/>
      <c r="X112" s="269"/>
      <c r="Y112" s="155"/>
    </row>
    <row r="113" spans="1:25" s="2" customFormat="1" ht="12.75">
      <c r="A113" s="274"/>
      <c r="B113" s="274"/>
      <c r="C113" s="274"/>
      <c r="D113" s="272"/>
      <c r="E113" s="273"/>
      <c r="F113" s="273"/>
      <c r="G113" s="273"/>
      <c r="H113" s="173"/>
      <c r="I113" s="173"/>
      <c r="J113" s="273"/>
      <c r="K113" s="273"/>
      <c r="L113" s="273"/>
      <c r="M113" s="272"/>
      <c r="V113" s="268"/>
      <c r="W113" s="143"/>
      <c r="X113" s="269"/>
      <c r="Y113" s="155"/>
    </row>
    <row r="114" spans="1:25" s="2" customFormat="1" ht="12.75">
      <c r="A114" s="273"/>
      <c r="B114" s="273"/>
      <c r="C114" s="273"/>
      <c r="D114" s="272"/>
      <c r="E114" s="273"/>
      <c r="F114" s="273"/>
      <c r="G114" s="273"/>
      <c r="H114" s="173"/>
      <c r="I114" s="173"/>
      <c r="J114" s="273"/>
      <c r="K114" s="273"/>
      <c r="L114" s="273"/>
      <c r="M114" s="272"/>
      <c r="V114" s="268"/>
      <c r="W114" s="143"/>
      <c r="X114" s="269"/>
      <c r="Y114" s="155"/>
    </row>
    <row r="115" spans="1:25" s="2" customFormat="1" ht="12.75">
      <c r="A115" s="273"/>
      <c r="B115" s="273"/>
      <c r="C115" s="273"/>
      <c r="D115" s="173"/>
      <c r="E115" s="273"/>
      <c r="F115" s="273"/>
      <c r="G115" s="273"/>
      <c r="H115" s="173"/>
      <c r="I115" s="173"/>
      <c r="J115" s="273"/>
      <c r="K115" s="273"/>
      <c r="L115" s="273"/>
      <c r="M115" s="272"/>
      <c r="V115" s="268"/>
      <c r="W115" s="143"/>
      <c r="X115" s="269"/>
      <c r="Y115" s="155"/>
    </row>
    <row r="116" spans="1:25" s="2" customFormat="1" ht="12.75">
      <c r="A116" s="269"/>
      <c r="B116" s="269"/>
      <c r="C116" s="269"/>
      <c r="D116" s="155"/>
      <c r="E116" s="273"/>
      <c r="F116" s="273"/>
      <c r="G116" s="273"/>
      <c r="H116" s="173"/>
      <c r="I116" s="173"/>
      <c r="J116" s="273"/>
      <c r="K116" s="273"/>
      <c r="L116" s="273"/>
      <c r="M116" s="272"/>
      <c r="V116" s="268"/>
      <c r="W116" s="143"/>
      <c r="X116" s="269"/>
      <c r="Y116" s="155"/>
    </row>
    <row r="117" spans="1:25" s="2" customFormat="1" ht="12.75">
      <c r="A117" s="273"/>
      <c r="B117" s="273"/>
      <c r="C117" s="273"/>
      <c r="D117" s="173"/>
      <c r="E117" s="273"/>
      <c r="F117" s="273"/>
      <c r="G117" s="273"/>
      <c r="H117" s="173"/>
      <c r="I117" s="173"/>
      <c r="J117" s="273"/>
      <c r="K117" s="273"/>
      <c r="L117" s="273"/>
      <c r="M117" s="173"/>
      <c r="V117" s="268"/>
      <c r="W117" s="143"/>
      <c r="X117" s="269"/>
      <c r="Y117" s="155"/>
    </row>
    <row r="118" spans="1:25" s="2" customFormat="1" ht="12.75">
      <c r="A118" s="273"/>
      <c r="B118" s="273"/>
      <c r="C118" s="273"/>
      <c r="D118" s="173"/>
      <c r="E118" s="273"/>
      <c r="F118" s="273"/>
      <c r="G118" s="273"/>
      <c r="H118" s="173"/>
      <c r="I118" s="173"/>
      <c r="J118" s="273"/>
      <c r="K118" s="273"/>
      <c r="L118" s="273"/>
      <c r="M118" s="173"/>
      <c r="V118" s="268"/>
      <c r="W118" s="143"/>
      <c r="X118" s="269"/>
      <c r="Y118" s="155"/>
    </row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4">
    <mergeCell ref="J71:M71"/>
    <mergeCell ref="A36:Q36"/>
    <mergeCell ref="E71:H71"/>
    <mergeCell ref="A37:D37"/>
    <mergeCell ref="J3:M3"/>
    <mergeCell ref="N3:Q3"/>
    <mergeCell ref="E70:M70"/>
    <mergeCell ref="A1:Q1"/>
    <mergeCell ref="A2:Q2"/>
    <mergeCell ref="N37:Q37"/>
    <mergeCell ref="A3:D3"/>
    <mergeCell ref="E37:H37"/>
    <mergeCell ref="E3:H3"/>
    <mergeCell ref="J37:M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8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19.7109375" style="3" customWidth="1"/>
    <col min="2" max="3" width="5.7109375" style="3" customWidth="1"/>
    <col min="4" max="4" width="6.7109375" style="3" customWidth="1"/>
    <col min="5" max="5" width="19.7109375" style="3" customWidth="1"/>
    <col min="6" max="7" width="5.7109375" style="3" customWidth="1"/>
    <col min="8" max="8" width="6.7109375" style="3" customWidth="1"/>
    <col min="9" max="9" width="1.1484375" style="3" customWidth="1"/>
    <col min="10" max="10" width="19.7109375" style="3" customWidth="1"/>
    <col min="11" max="12" width="5.7109375" style="3" customWidth="1"/>
    <col min="13" max="13" width="6.7109375" style="3" customWidth="1"/>
    <col min="14" max="14" width="19.7109375" style="3" customWidth="1"/>
    <col min="15" max="16" width="5.7109375" style="3" customWidth="1"/>
    <col min="17" max="17" width="6.7109375" style="3" customWidth="1"/>
    <col min="18" max="27" width="9.140625" style="2" customWidth="1"/>
    <col min="28" max="16384" width="9.140625" style="3" customWidth="1"/>
  </cols>
  <sheetData>
    <row r="1" spans="1:17" ht="15" thickBot="1">
      <c r="A1" s="701" t="s">
        <v>94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3"/>
    </row>
    <row r="2" spans="1:17" ht="15" thickBot="1">
      <c r="A2" s="701" t="s">
        <v>36</v>
      </c>
      <c r="B2" s="702"/>
      <c r="C2" s="702"/>
      <c r="D2" s="702"/>
      <c r="E2" s="702"/>
      <c r="F2" s="702"/>
      <c r="G2" s="702"/>
      <c r="H2" s="702"/>
      <c r="I2" s="737"/>
      <c r="J2" s="702"/>
      <c r="K2" s="702"/>
      <c r="L2" s="702"/>
      <c r="M2" s="702"/>
      <c r="N2" s="702"/>
      <c r="O2" s="702"/>
      <c r="P2" s="702"/>
      <c r="Q2" s="703"/>
    </row>
    <row r="3" spans="1:17" ht="15" customHeight="1" thickBot="1">
      <c r="A3" s="758" t="s">
        <v>113</v>
      </c>
      <c r="B3" s="759"/>
      <c r="C3" s="759"/>
      <c r="D3" s="760"/>
      <c r="E3" s="752" t="s">
        <v>88</v>
      </c>
      <c r="F3" s="753"/>
      <c r="G3" s="753"/>
      <c r="H3" s="754"/>
      <c r="I3" s="30"/>
      <c r="J3" s="693" t="s">
        <v>108</v>
      </c>
      <c r="K3" s="741"/>
      <c r="L3" s="741"/>
      <c r="M3" s="694"/>
      <c r="N3" s="738" t="s">
        <v>435</v>
      </c>
      <c r="O3" s="739"/>
      <c r="P3" s="739"/>
      <c r="Q3" s="740"/>
    </row>
    <row r="4" spans="1:17" ht="13.5" thickBot="1">
      <c r="A4" s="123" t="s">
        <v>3</v>
      </c>
      <c r="B4" s="124" t="s">
        <v>65</v>
      </c>
      <c r="C4" s="125">
        <v>0</v>
      </c>
      <c r="D4" s="124" t="s">
        <v>11</v>
      </c>
      <c r="E4" s="239" t="s">
        <v>3</v>
      </c>
      <c r="F4" s="240" t="s">
        <v>65</v>
      </c>
      <c r="G4" s="241">
        <v>2</v>
      </c>
      <c r="H4" s="240" t="s">
        <v>11</v>
      </c>
      <c r="I4" s="35"/>
      <c r="J4" s="120" t="s">
        <v>3</v>
      </c>
      <c r="K4" s="121" t="s">
        <v>65</v>
      </c>
      <c r="L4" s="122">
        <v>-0.5</v>
      </c>
      <c r="M4" s="121" t="s">
        <v>11</v>
      </c>
      <c r="N4" s="89" t="s">
        <v>3</v>
      </c>
      <c r="O4" s="90" t="s">
        <v>65</v>
      </c>
      <c r="P4" s="91">
        <v>2</v>
      </c>
      <c r="Q4" s="90" t="s">
        <v>11</v>
      </c>
    </row>
    <row r="5" spans="1:17" ht="12.75">
      <c r="A5" s="36" t="s">
        <v>177</v>
      </c>
      <c r="B5" s="154">
        <v>6</v>
      </c>
      <c r="C5" s="231">
        <v>-1</v>
      </c>
      <c r="D5" s="153">
        <f>B5+C5</f>
        <v>5</v>
      </c>
      <c r="E5" s="36" t="s">
        <v>293</v>
      </c>
      <c r="F5" s="152">
        <v>6.5</v>
      </c>
      <c r="G5" s="231">
        <v>1</v>
      </c>
      <c r="H5" s="153">
        <f aca="true" t="shared" si="0" ref="H5:H15">F5+G5</f>
        <v>7.5</v>
      </c>
      <c r="I5" s="35"/>
      <c r="J5" s="36" t="s">
        <v>129</v>
      </c>
      <c r="K5" s="154">
        <v>6.5</v>
      </c>
      <c r="L5" s="231">
        <v>-1</v>
      </c>
      <c r="M5" s="153">
        <f aca="true" t="shared" si="1" ref="M5:M15">K5+L5</f>
        <v>5.5</v>
      </c>
      <c r="N5" s="36" t="s">
        <v>401</v>
      </c>
      <c r="O5" s="154">
        <v>6.5</v>
      </c>
      <c r="P5" s="231">
        <v>1</v>
      </c>
      <c r="Q5" s="153">
        <f aca="true" t="shared" si="2" ref="Q5:Q15">O5+P5</f>
        <v>7.5</v>
      </c>
    </row>
    <row r="6" spans="1:17" ht="12.75">
      <c r="A6" s="40" t="s">
        <v>188</v>
      </c>
      <c r="B6" s="156">
        <v>6</v>
      </c>
      <c r="C6" s="232">
        <v>0</v>
      </c>
      <c r="D6" s="157">
        <f aca="true" t="shared" si="3" ref="D6:D29">B6+C6</f>
        <v>6</v>
      </c>
      <c r="E6" s="40" t="s">
        <v>376</v>
      </c>
      <c r="F6" s="156">
        <v>5</v>
      </c>
      <c r="G6" s="232">
        <v>0</v>
      </c>
      <c r="H6" s="157">
        <f t="shared" si="0"/>
        <v>5</v>
      </c>
      <c r="I6" s="35"/>
      <c r="J6" s="40" t="s">
        <v>119</v>
      </c>
      <c r="K6" s="156">
        <v>5.5</v>
      </c>
      <c r="L6" s="232">
        <v>0</v>
      </c>
      <c r="M6" s="157">
        <f t="shared" si="1"/>
        <v>5.5</v>
      </c>
      <c r="N6" s="40" t="s">
        <v>250</v>
      </c>
      <c r="O6" s="156">
        <v>6</v>
      </c>
      <c r="P6" s="232">
        <v>0</v>
      </c>
      <c r="Q6" s="157">
        <f t="shared" si="2"/>
        <v>6</v>
      </c>
    </row>
    <row r="7" spans="1:17" ht="12.75">
      <c r="A7" s="40" t="s">
        <v>370</v>
      </c>
      <c r="B7" s="156">
        <v>5</v>
      </c>
      <c r="C7" s="232">
        <v>0</v>
      </c>
      <c r="D7" s="157">
        <f t="shared" si="3"/>
        <v>5</v>
      </c>
      <c r="E7" s="40" t="s">
        <v>284</v>
      </c>
      <c r="F7" s="156">
        <v>6.5</v>
      </c>
      <c r="G7" s="232">
        <v>0</v>
      </c>
      <c r="H7" s="157">
        <f t="shared" si="0"/>
        <v>6.5</v>
      </c>
      <c r="I7" s="35"/>
      <c r="J7" s="40" t="s">
        <v>138</v>
      </c>
      <c r="K7" s="156">
        <v>6.5</v>
      </c>
      <c r="L7" s="232">
        <v>0</v>
      </c>
      <c r="M7" s="157">
        <f t="shared" si="1"/>
        <v>6.5</v>
      </c>
      <c r="N7" s="40" t="s">
        <v>237</v>
      </c>
      <c r="O7" s="156">
        <v>5</v>
      </c>
      <c r="P7" s="232">
        <v>0</v>
      </c>
      <c r="Q7" s="157">
        <f t="shared" si="2"/>
        <v>5</v>
      </c>
    </row>
    <row r="8" spans="1:17" ht="12.75">
      <c r="A8" s="320" t="s">
        <v>167</v>
      </c>
      <c r="B8" s="454">
        <v>6</v>
      </c>
      <c r="C8" s="449">
        <v>0</v>
      </c>
      <c r="D8" s="455">
        <f t="shared" si="3"/>
        <v>6</v>
      </c>
      <c r="E8" s="40" t="s">
        <v>285</v>
      </c>
      <c r="F8" s="156">
        <v>6.5</v>
      </c>
      <c r="G8" s="232">
        <v>0</v>
      </c>
      <c r="H8" s="157">
        <f t="shared" si="0"/>
        <v>6.5</v>
      </c>
      <c r="I8" s="35"/>
      <c r="J8" s="40" t="s">
        <v>120</v>
      </c>
      <c r="K8" s="156">
        <v>6</v>
      </c>
      <c r="L8" s="232">
        <v>0</v>
      </c>
      <c r="M8" s="157">
        <f t="shared" si="1"/>
        <v>6</v>
      </c>
      <c r="N8" s="40" t="s">
        <v>238</v>
      </c>
      <c r="O8" s="156">
        <v>6.5</v>
      </c>
      <c r="P8" s="232">
        <v>0</v>
      </c>
      <c r="Q8" s="157">
        <f t="shared" si="2"/>
        <v>6.5</v>
      </c>
    </row>
    <row r="9" spans="1:17" ht="12.75">
      <c r="A9" s="40" t="s">
        <v>170</v>
      </c>
      <c r="B9" s="156">
        <v>6</v>
      </c>
      <c r="C9" s="232">
        <v>-0.5</v>
      </c>
      <c r="D9" s="157">
        <f t="shared" si="3"/>
        <v>5.5</v>
      </c>
      <c r="E9" s="40" t="s">
        <v>286</v>
      </c>
      <c r="F9" s="156">
        <v>6</v>
      </c>
      <c r="G9" s="232">
        <v>0</v>
      </c>
      <c r="H9" s="157">
        <f t="shared" si="0"/>
        <v>6</v>
      </c>
      <c r="I9" s="35"/>
      <c r="J9" s="40" t="s">
        <v>122</v>
      </c>
      <c r="K9" s="156">
        <v>5.5</v>
      </c>
      <c r="L9" s="232">
        <v>0</v>
      </c>
      <c r="M9" s="157">
        <f t="shared" si="1"/>
        <v>5.5</v>
      </c>
      <c r="N9" s="40" t="s">
        <v>256</v>
      </c>
      <c r="O9" s="156">
        <v>5.5</v>
      </c>
      <c r="P9" s="232">
        <v>-0.5</v>
      </c>
      <c r="Q9" s="157">
        <f t="shared" si="2"/>
        <v>5</v>
      </c>
    </row>
    <row r="10" spans="1:17" ht="12.75">
      <c r="A10" s="40" t="s">
        <v>181</v>
      </c>
      <c r="B10" s="156">
        <v>6</v>
      </c>
      <c r="C10" s="232">
        <v>0</v>
      </c>
      <c r="D10" s="157">
        <f t="shared" si="3"/>
        <v>6</v>
      </c>
      <c r="E10" s="40" t="s">
        <v>297</v>
      </c>
      <c r="F10" s="156">
        <v>7</v>
      </c>
      <c r="G10" s="232">
        <v>0</v>
      </c>
      <c r="H10" s="157">
        <f t="shared" si="0"/>
        <v>7</v>
      </c>
      <c r="I10" s="35"/>
      <c r="J10" s="40" t="s">
        <v>123</v>
      </c>
      <c r="K10" s="156">
        <v>6.5</v>
      </c>
      <c r="L10" s="232">
        <v>-0.5</v>
      </c>
      <c r="M10" s="157">
        <f t="shared" si="1"/>
        <v>6</v>
      </c>
      <c r="N10" s="40" t="s">
        <v>249</v>
      </c>
      <c r="O10" s="156">
        <v>5</v>
      </c>
      <c r="P10" s="232">
        <v>0</v>
      </c>
      <c r="Q10" s="157">
        <f t="shared" si="2"/>
        <v>5</v>
      </c>
    </row>
    <row r="11" spans="1:17" ht="12.75">
      <c r="A11" s="316" t="s">
        <v>367</v>
      </c>
      <c r="B11" s="448">
        <v>5.5</v>
      </c>
      <c r="C11" s="449">
        <v>0</v>
      </c>
      <c r="D11" s="349">
        <f t="shared" si="3"/>
        <v>5.5</v>
      </c>
      <c r="E11" s="42" t="s">
        <v>288</v>
      </c>
      <c r="F11" s="156">
        <v>5.5</v>
      </c>
      <c r="G11" s="232">
        <v>-0.5</v>
      </c>
      <c r="H11" s="157">
        <f t="shared" si="0"/>
        <v>5</v>
      </c>
      <c r="I11" s="35"/>
      <c r="J11" s="40" t="s">
        <v>124</v>
      </c>
      <c r="K11" s="156">
        <v>5.5</v>
      </c>
      <c r="L11" s="232">
        <v>0</v>
      </c>
      <c r="M11" s="157">
        <f t="shared" si="1"/>
        <v>5.5</v>
      </c>
      <c r="N11" s="40" t="s">
        <v>240</v>
      </c>
      <c r="O11" s="156">
        <v>7</v>
      </c>
      <c r="P11" s="232">
        <v>3</v>
      </c>
      <c r="Q11" s="157">
        <f t="shared" si="2"/>
        <v>10</v>
      </c>
    </row>
    <row r="12" spans="1:17" ht="12.75">
      <c r="A12" s="40" t="s">
        <v>173</v>
      </c>
      <c r="B12" s="156">
        <v>5.5</v>
      </c>
      <c r="C12" s="232">
        <v>0</v>
      </c>
      <c r="D12" s="157">
        <f t="shared" si="3"/>
        <v>5.5</v>
      </c>
      <c r="E12" s="40" t="s">
        <v>289</v>
      </c>
      <c r="F12" s="156">
        <v>6</v>
      </c>
      <c r="G12" s="232">
        <v>0</v>
      </c>
      <c r="H12" s="157">
        <f t="shared" si="0"/>
        <v>6</v>
      </c>
      <c r="I12" s="35"/>
      <c r="J12" s="40" t="s">
        <v>136</v>
      </c>
      <c r="K12" s="156">
        <v>6.5</v>
      </c>
      <c r="L12" s="232">
        <v>0</v>
      </c>
      <c r="M12" s="157">
        <f t="shared" si="1"/>
        <v>6.5</v>
      </c>
      <c r="N12" s="316" t="s">
        <v>434</v>
      </c>
      <c r="O12" s="448">
        <v>7</v>
      </c>
      <c r="P12" s="449">
        <v>1</v>
      </c>
      <c r="Q12" s="349">
        <f t="shared" si="2"/>
        <v>8</v>
      </c>
    </row>
    <row r="13" spans="1:17" ht="12.75">
      <c r="A13" s="40" t="s">
        <v>180</v>
      </c>
      <c r="B13" s="156">
        <v>5.5</v>
      </c>
      <c r="C13" s="232">
        <v>0</v>
      </c>
      <c r="D13" s="157">
        <f t="shared" si="3"/>
        <v>5.5</v>
      </c>
      <c r="E13" s="316" t="s">
        <v>291</v>
      </c>
      <c r="F13" s="448">
        <v>7.5</v>
      </c>
      <c r="G13" s="449">
        <v>4</v>
      </c>
      <c r="H13" s="349">
        <f t="shared" si="0"/>
        <v>11.5</v>
      </c>
      <c r="I13" s="35"/>
      <c r="J13" s="40" t="s">
        <v>130</v>
      </c>
      <c r="K13" s="156">
        <v>6.5</v>
      </c>
      <c r="L13" s="232">
        <v>0</v>
      </c>
      <c r="M13" s="157">
        <f t="shared" si="1"/>
        <v>6.5</v>
      </c>
      <c r="N13" s="40" t="s">
        <v>247</v>
      </c>
      <c r="O13" s="156">
        <v>5.5</v>
      </c>
      <c r="P13" s="232">
        <v>0</v>
      </c>
      <c r="Q13" s="157">
        <f t="shared" si="2"/>
        <v>5.5</v>
      </c>
    </row>
    <row r="14" spans="1:17" ht="12.75">
      <c r="A14" s="40" t="s">
        <v>178</v>
      </c>
      <c r="B14" s="156">
        <v>5.5</v>
      </c>
      <c r="C14" s="232">
        <v>0</v>
      </c>
      <c r="D14" s="157">
        <f t="shared" si="3"/>
        <v>5.5</v>
      </c>
      <c r="E14" s="40" t="s">
        <v>290</v>
      </c>
      <c r="F14" s="156">
        <v>5.5</v>
      </c>
      <c r="G14" s="232">
        <v>0</v>
      </c>
      <c r="H14" s="157">
        <f t="shared" si="0"/>
        <v>5.5</v>
      </c>
      <c r="I14" s="35"/>
      <c r="J14" s="40" t="s">
        <v>132</v>
      </c>
      <c r="K14" s="156">
        <v>5.5</v>
      </c>
      <c r="L14" s="232">
        <v>-0.5</v>
      </c>
      <c r="M14" s="157">
        <f t="shared" si="1"/>
        <v>5</v>
      </c>
      <c r="N14" s="40" t="s">
        <v>243</v>
      </c>
      <c r="O14" s="156">
        <v>6</v>
      </c>
      <c r="P14" s="232">
        <v>1</v>
      </c>
      <c r="Q14" s="157">
        <f t="shared" si="2"/>
        <v>7</v>
      </c>
    </row>
    <row r="15" spans="1:17" ht="13.5" thickBot="1">
      <c r="A15" s="44" t="s">
        <v>176</v>
      </c>
      <c r="B15" s="161">
        <v>5.5</v>
      </c>
      <c r="C15" s="233">
        <v>0</v>
      </c>
      <c r="D15" s="162">
        <f t="shared" si="3"/>
        <v>5.5</v>
      </c>
      <c r="E15" s="44" t="s">
        <v>302</v>
      </c>
      <c r="F15" s="161">
        <v>5</v>
      </c>
      <c r="G15" s="233">
        <v>0</v>
      </c>
      <c r="H15" s="162">
        <f t="shared" si="0"/>
        <v>5</v>
      </c>
      <c r="I15" s="35"/>
      <c r="J15" s="44" t="s">
        <v>131</v>
      </c>
      <c r="K15" s="161">
        <v>7</v>
      </c>
      <c r="L15" s="233">
        <v>3</v>
      </c>
      <c r="M15" s="162">
        <f t="shared" si="1"/>
        <v>10</v>
      </c>
      <c r="N15" s="44" t="s">
        <v>242</v>
      </c>
      <c r="O15" s="161">
        <v>6</v>
      </c>
      <c r="P15" s="233">
        <v>0</v>
      </c>
      <c r="Q15" s="162">
        <f t="shared" si="2"/>
        <v>6</v>
      </c>
    </row>
    <row r="16" spans="1:17" ht="13.5" thickBot="1">
      <c r="A16" s="47"/>
      <c r="B16" s="432"/>
      <c r="C16" s="234"/>
      <c r="D16" s="163"/>
      <c r="E16" s="47"/>
      <c r="F16" s="432"/>
      <c r="G16" s="234"/>
      <c r="H16" s="163"/>
      <c r="I16" s="50"/>
      <c r="J16" s="47"/>
      <c r="K16" s="432"/>
      <c r="L16" s="234"/>
      <c r="M16" s="163"/>
      <c r="N16" s="47"/>
      <c r="O16" s="432"/>
      <c r="P16" s="234"/>
      <c r="Q16" s="163"/>
    </row>
    <row r="17" spans="1:17" ht="12.75">
      <c r="A17" s="51" t="s">
        <v>166</v>
      </c>
      <c r="B17" s="167" t="s">
        <v>353</v>
      </c>
      <c r="C17" s="235" t="s">
        <v>353</v>
      </c>
      <c r="D17" s="166" t="s">
        <v>353</v>
      </c>
      <c r="E17" s="51" t="s">
        <v>282</v>
      </c>
      <c r="F17" s="167">
        <v>6</v>
      </c>
      <c r="G17" s="235">
        <v>-1</v>
      </c>
      <c r="H17" s="166">
        <f aca="true" t="shared" si="4" ref="H17:H29">F17+G17</f>
        <v>5</v>
      </c>
      <c r="I17" s="50"/>
      <c r="J17" s="51" t="s">
        <v>463</v>
      </c>
      <c r="K17" s="167">
        <v>8</v>
      </c>
      <c r="L17" s="235">
        <v>4</v>
      </c>
      <c r="M17" s="166">
        <f aca="true" t="shared" si="5" ref="M17:M29">K17+L17</f>
        <v>12</v>
      </c>
      <c r="N17" s="51" t="s">
        <v>254</v>
      </c>
      <c r="O17" s="167">
        <v>6</v>
      </c>
      <c r="P17" s="235">
        <v>-1</v>
      </c>
      <c r="Q17" s="166">
        <f aca="true" t="shared" si="6" ref="Q17:Q28">O17+P17</f>
        <v>5</v>
      </c>
    </row>
    <row r="18" spans="1:17" ht="12.75">
      <c r="A18" s="54" t="s">
        <v>179</v>
      </c>
      <c r="B18" s="169">
        <v>5.5</v>
      </c>
      <c r="C18" s="164">
        <v>0</v>
      </c>
      <c r="D18" s="168">
        <f t="shared" si="3"/>
        <v>5.5</v>
      </c>
      <c r="E18" s="308" t="s">
        <v>296</v>
      </c>
      <c r="F18" s="446" t="s">
        <v>353</v>
      </c>
      <c r="G18" s="447" t="s">
        <v>353</v>
      </c>
      <c r="H18" s="350" t="s">
        <v>353</v>
      </c>
      <c r="I18" s="50"/>
      <c r="J18" s="54" t="s">
        <v>392</v>
      </c>
      <c r="K18" s="169">
        <v>6</v>
      </c>
      <c r="L18" s="164">
        <v>0</v>
      </c>
      <c r="M18" s="168">
        <f t="shared" si="5"/>
        <v>6</v>
      </c>
      <c r="N18" s="54" t="s">
        <v>244</v>
      </c>
      <c r="O18" s="169">
        <v>6</v>
      </c>
      <c r="P18" s="164">
        <v>0</v>
      </c>
      <c r="Q18" s="168">
        <f t="shared" si="6"/>
        <v>6</v>
      </c>
    </row>
    <row r="19" spans="1:17" ht="12.75">
      <c r="A19" s="308" t="s">
        <v>172</v>
      </c>
      <c r="B19" s="446" t="s">
        <v>354</v>
      </c>
      <c r="C19" s="447" t="s">
        <v>354</v>
      </c>
      <c r="D19" s="350" t="s">
        <v>354</v>
      </c>
      <c r="E19" s="54" t="s">
        <v>295</v>
      </c>
      <c r="F19" s="169" t="s">
        <v>354</v>
      </c>
      <c r="G19" s="164" t="s">
        <v>354</v>
      </c>
      <c r="H19" s="168" t="s">
        <v>354</v>
      </c>
      <c r="I19" s="50"/>
      <c r="J19" s="54" t="s">
        <v>128</v>
      </c>
      <c r="K19" s="169">
        <v>7</v>
      </c>
      <c r="L19" s="164">
        <v>1</v>
      </c>
      <c r="M19" s="168">
        <f t="shared" si="5"/>
        <v>8</v>
      </c>
      <c r="N19" s="54" t="s">
        <v>350</v>
      </c>
      <c r="O19" s="169">
        <v>6</v>
      </c>
      <c r="P19" s="164">
        <v>0</v>
      </c>
      <c r="Q19" s="168">
        <f t="shared" si="6"/>
        <v>6</v>
      </c>
    </row>
    <row r="20" spans="1:17" ht="12.75">
      <c r="A20" s="54" t="s">
        <v>428</v>
      </c>
      <c r="B20" s="169">
        <v>6</v>
      </c>
      <c r="C20" s="164">
        <v>0</v>
      </c>
      <c r="D20" s="168">
        <f t="shared" si="3"/>
        <v>6</v>
      </c>
      <c r="E20" s="54" t="s">
        <v>287</v>
      </c>
      <c r="F20" s="169">
        <v>6</v>
      </c>
      <c r="G20" s="164">
        <v>0</v>
      </c>
      <c r="H20" s="168">
        <f t="shared" si="4"/>
        <v>6</v>
      </c>
      <c r="I20" s="50"/>
      <c r="J20" s="54" t="s">
        <v>126</v>
      </c>
      <c r="K20" s="169">
        <v>6</v>
      </c>
      <c r="L20" s="164">
        <v>0</v>
      </c>
      <c r="M20" s="168">
        <f t="shared" si="5"/>
        <v>6</v>
      </c>
      <c r="N20" s="54" t="s">
        <v>239</v>
      </c>
      <c r="O20" s="169" t="s">
        <v>353</v>
      </c>
      <c r="P20" s="164" t="s">
        <v>353</v>
      </c>
      <c r="Q20" s="168" t="s">
        <v>353</v>
      </c>
    </row>
    <row r="21" spans="1:17" ht="12.75">
      <c r="A21" s="54" t="s">
        <v>171</v>
      </c>
      <c r="B21" s="169">
        <v>5</v>
      </c>
      <c r="C21" s="164">
        <v>-1.5</v>
      </c>
      <c r="D21" s="168">
        <f t="shared" si="3"/>
        <v>3.5</v>
      </c>
      <c r="E21" s="54" t="s">
        <v>298</v>
      </c>
      <c r="F21" s="169">
        <v>6</v>
      </c>
      <c r="G21" s="164">
        <v>-0.5</v>
      </c>
      <c r="H21" s="168">
        <f t="shared" si="4"/>
        <v>5.5</v>
      </c>
      <c r="I21" s="50"/>
      <c r="J21" s="54" t="s">
        <v>133</v>
      </c>
      <c r="K21" s="169">
        <v>5.5</v>
      </c>
      <c r="L21" s="164">
        <v>-0.5</v>
      </c>
      <c r="M21" s="168">
        <f t="shared" si="5"/>
        <v>5</v>
      </c>
      <c r="N21" s="308" t="s">
        <v>241</v>
      </c>
      <c r="O21" s="446" t="s">
        <v>353</v>
      </c>
      <c r="P21" s="447" t="s">
        <v>353</v>
      </c>
      <c r="Q21" s="350" t="s">
        <v>353</v>
      </c>
    </row>
    <row r="22" spans="1:17" ht="12.75">
      <c r="A22" s="54" t="s">
        <v>184</v>
      </c>
      <c r="B22" s="169">
        <v>6</v>
      </c>
      <c r="C22" s="164">
        <v>-0.5</v>
      </c>
      <c r="D22" s="168">
        <f t="shared" si="3"/>
        <v>5.5</v>
      </c>
      <c r="E22" s="54" t="s">
        <v>283</v>
      </c>
      <c r="F22" s="169">
        <v>6</v>
      </c>
      <c r="G22" s="164">
        <v>0</v>
      </c>
      <c r="H22" s="168">
        <f t="shared" si="4"/>
        <v>6</v>
      </c>
      <c r="I22" s="50"/>
      <c r="J22" s="54" t="s">
        <v>125</v>
      </c>
      <c r="K22" s="169">
        <v>5.5</v>
      </c>
      <c r="L22" s="164">
        <v>0</v>
      </c>
      <c r="M22" s="168">
        <f t="shared" si="5"/>
        <v>5.5</v>
      </c>
      <c r="N22" s="54" t="s">
        <v>251</v>
      </c>
      <c r="O22" s="169">
        <v>6.5</v>
      </c>
      <c r="P22" s="164">
        <v>0</v>
      </c>
      <c r="Q22" s="168">
        <f t="shared" si="6"/>
        <v>6.5</v>
      </c>
    </row>
    <row r="23" spans="1:17" ht="12.75">
      <c r="A23" s="54" t="s">
        <v>452</v>
      </c>
      <c r="B23" s="169">
        <v>5.5</v>
      </c>
      <c r="C23" s="164">
        <v>-0.5</v>
      </c>
      <c r="D23" s="168">
        <f t="shared" si="3"/>
        <v>5</v>
      </c>
      <c r="E23" s="54" t="s">
        <v>464</v>
      </c>
      <c r="F23" s="169" t="s">
        <v>353</v>
      </c>
      <c r="G23" s="164" t="s">
        <v>353</v>
      </c>
      <c r="H23" s="168" t="s">
        <v>353</v>
      </c>
      <c r="I23" s="50"/>
      <c r="J23" s="54" t="s">
        <v>135</v>
      </c>
      <c r="K23" s="169">
        <v>6.5</v>
      </c>
      <c r="L23" s="164">
        <v>0</v>
      </c>
      <c r="M23" s="168">
        <f t="shared" si="5"/>
        <v>6.5</v>
      </c>
      <c r="N23" s="54" t="s">
        <v>255</v>
      </c>
      <c r="O23" s="169">
        <v>6</v>
      </c>
      <c r="P23" s="164">
        <v>0</v>
      </c>
      <c r="Q23" s="168">
        <f t="shared" si="6"/>
        <v>6</v>
      </c>
    </row>
    <row r="24" spans="1:17" ht="12.75">
      <c r="A24" s="54" t="s">
        <v>453</v>
      </c>
      <c r="B24" s="169">
        <v>5.5</v>
      </c>
      <c r="C24" s="164">
        <v>0</v>
      </c>
      <c r="D24" s="168">
        <f t="shared" si="3"/>
        <v>5.5</v>
      </c>
      <c r="E24" s="54" t="s">
        <v>300</v>
      </c>
      <c r="F24" s="169">
        <v>6</v>
      </c>
      <c r="G24" s="164">
        <v>0</v>
      </c>
      <c r="H24" s="168">
        <f t="shared" si="4"/>
        <v>6</v>
      </c>
      <c r="I24" s="50"/>
      <c r="J24" s="54" t="s">
        <v>441</v>
      </c>
      <c r="K24" s="169">
        <v>6</v>
      </c>
      <c r="L24" s="164">
        <v>-0.5</v>
      </c>
      <c r="M24" s="168">
        <f t="shared" si="5"/>
        <v>5.5</v>
      </c>
      <c r="N24" s="54" t="s">
        <v>471</v>
      </c>
      <c r="O24" s="169" t="s">
        <v>353</v>
      </c>
      <c r="P24" s="164" t="s">
        <v>353</v>
      </c>
      <c r="Q24" s="168" t="s">
        <v>353</v>
      </c>
    </row>
    <row r="25" spans="1:17" ht="12.75">
      <c r="A25" s="54" t="s">
        <v>169</v>
      </c>
      <c r="B25" s="169" t="s">
        <v>353</v>
      </c>
      <c r="C25" s="164" t="s">
        <v>353</v>
      </c>
      <c r="D25" s="168" t="s">
        <v>353</v>
      </c>
      <c r="E25" s="54" t="s">
        <v>422</v>
      </c>
      <c r="F25" s="169">
        <v>6</v>
      </c>
      <c r="G25" s="164">
        <v>0</v>
      </c>
      <c r="H25" s="168">
        <f t="shared" si="4"/>
        <v>6</v>
      </c>
      <c r="I25" s="50"/>
      <c r="J25" s="54" t="s">
        <v>440</v>
      </c>
      <c r="K25" s="169">
        <v>6</v>
      </c>
      <c r="L25" s="164">
        <v>0</v>
      </c>
      <c r="M25" s="168">
        <f t="shared" si="5"/>
        <v>6</v>
      </c>
      <c r="N25" s="54" t="s">
        <v>400</v>
      </c>
      <c r="O25" s="169">
        <v>6</v>
      </c>
      <c r="P25" s="164">
        <v>0</v>
      </c>
      <c r="Q25" s="168">
        <f t="shared" si="6"/>
        <v>6</v>
      </c>
    </row>
    <row r="26" spans="1:17" ht="12.75">
      <c r="A26" s="308" t="s">
        <v>186</v>
      </c>
      <c r="B26" s="446" t="s">
        <v>353</v>
      </c>
      <c r="C26" s="447" t="s">
        <v>353</v>
      </c>
      <c r="D26" s="350" t="s">
        <v>353</v>
      </c>
      <c r="E26" s="54" t="s">
        <v>303</v>
      </c>
      <c r="F26" s="169" t="s">
        <v>353</v>
      </c>
      <c r="G26" s="164" t="s">
        <v>353</v>
      </c>
      <c r="H26" s="168" t="s">
        <v>353</v>
      </c>
      <c r="I26" s="50"/>
      <c r="J26" s="54" t="s">
        <v>121</v>
      </c>
      <c r="K26" s="169">
        <v>6</v>
      </c>
      <c r="L26" s="164">
        <v>0</v>
      </c>
      <c r="M26" s="168">
        <f t="shared" si="5"/>
        <v>6</v>
      </c>
      <c r="N26" s="54" t="s">
        <v>252</v>
      </c>
      <c r="O26" s="169" t="s">
        <v>353</v>
      </c>
      <c r="P26" s="164" t="s">
        <v>353</v>
      </c>
      <c r="Q26" s="168" t="s">
        <v>353</v>
      </c>
    </row>
    <row r="27" spans="1:17" ht="12.75">
      <c r="A27" s="54" t="s">
        <v>168</v>
      </c>
      <c r="B27" s="169">
        <v>6</v>
      </c>
      <c r="C27" s="164">
        <v>0</v>
      </c>
      <c r="D27" s="168">
        <f t="shared" si="3"/>
        <v>6</v>
      </c>
      <c r="E27" s="54" t="s">
        <v>303</v>
      </c>
      <c r="F27" s="169" t="s">
        <v>353</v>
      </c>
      <c r="G27" s="164" t="s">
        <v>353</v>
      </c>
      <c r="H27" s="168" t="s">
        <v>353</v>
      </c>
      <c r="I27" s="50"/>
      <c r="J27" s="54" t="s">
        <v>394</v>
      </c>
      <c r="K27" s="169">
        <v>5.5</v>
      </c>
      <c r="L27" s="164">
        <v>0</v>
      </c>
      <c r="M27" s="168">
        <f t="shared" si="5"/>
        <v>5.5</v>
      </c>
      <c r="N27" s="54" t="s">
        <v>248</v>
      </c>
      <c r="O27" s="169" t="s">
        <v>354</v>
      </c>
      <c r="P27" s="164" t="s">
        <v>354</v>
      </c>
      <c r="Q27" s="168" t="s">
        <v>354</v>
      </c>
    </row>
    <row r="28" spans="1:17" ht="12.75" customHeight="1" thickBot="1">
      <c r="A28" s="47" t="s">
        <v>187</v>
      </c>
      <c r="B28" s="171" t="s">
        <v>353</v>
      </c>
      <c r="C28" s="236" t="s">
        <v>353</v>
      </c>
      <c r="D28" s="168" t="s">
        <v>353</v>
      </c>
      <c r="E28" s="47" t="s">
        <v>303</v>
      </c>
      <c r="F28" s="171" t="s">
        <v>353</v>
      </c>
      <c r="G28" s="236" t="s">
        <v>353</v>
      </c>
      <c r="H28" s="168" t="s">
        <v>353</v>
      </c>
      <c r="I28" s="50"/>
      <c r="J28" s="47" t="s">
        <v>391</v>
      </c>
      <c r="K28" s="171" t="s">
        <v>353</v>
      </c>
      <c r="L28" s="236" t="s">
        <v>353</v>
      </c>
      <c r="M28" s="168" t="s">
        <v>353</v>
      </c>
      <c r="N28" s="47" t="s">
        <v>246</v>
      </c>
      <c r="O28" s="171">
        <v>6</v>
      </c>
      <c r="P28" s="236">
        <v>0</v>
      </c>
      <c r="Q28" s="168">
        <f t="shared" si="6"/>
        <v>6</v>
      </c>
    </row>
    <row r="29" spans="1:17" ht="12.75" customHeight="1" thickBot="1">
      <c r="A29" s="44" t="s">
        <v>189</v>
      </c>
      <c r="B29" s="161">
        <v>0</v>
      </c>
      <c r="C29" s="237">
        <v>0</v>
      </c>
      <c r="D29" s="343">
        <f t="shared" si="3"/>
        <v>0</v>
      </c>
      <c r="E29" s="44" t="s">
        <v>445</v>
      </c>
      <c r="F29" s="161">
        <v>0.5</v>
      </c>
      <c r="G29" s="237">
        <v>0</v>
      </c>
      <c r="H29" s="343">
        <f t="shared" si="4"/>
        <v>0.5</v>
      </c>
      <c r="I29" s="35"/>
      <c r="J29" s="44" t="s">
        <v>443</v>
      </c>
      <c r="K29" s="161">
        <v>-1</v>
      </c>
      <c r="L29" s="237">
        <v>0</v>
      </c>
      <c r="M29" s="343">
        <f t="shared" si="5"/>
        <v>-1</v>
      </c>
      <c r="N29" s="44" t="s">
        <v>253</v>
      </c>
      <c r="O29" s="161">
        <v>0.5</v>
      </c>
      <c r="P29" s="237">
        <v>0</v>
      </c>
      <c r="Q29" s="172">
        <f>O29+P29</f>
        <v>0.5</v>
      </c>
    </row>
    <row r="30" spans="1:17" ht="12.75" customHeight="1" thickBot="1">
      <c r="A30" s="60" t="s">
        <v>84</v>
      </c>
      <c r="B30" s="230">
        <f>17/3</f>
        <v>5.666666666666667</v>
      </c>
      <c r="C30" s="238">
        <v>0</v>
      </c>
      <c r="D30" s="61">
        <f>C30</f>
        <v>0</v>
      </c>
      <c r="E30" s="44" t="s">
        <v>84</v>
      </c>
      <c r="F30" s="230">
        <f>18/3</f>
        <v>6</v>
      </c>
      <c r="G30" s="238">
        <v>0</v>
      </c>
      <c r="H30" s="61">
        <f>G30</f>
        <v>0</v>
      </c>
      <c r="I30" s="35"/>
      <c r="J30" s="60" t="s">
        <v>84</v>
      </c>
      <c r="K30" s="230">
        <f>18/3</f>
        <v>6</v>
      </c>
      <c r="L30" s="238">
        <v>0</v>
      </c>
      <c r="M30" s="61">
        <f>L29</f>
        <v>0</v>
      </c>
      <c r="N30" s="60" t="s">
        <v>84</v>
      </c>
      <c r="O30" s="230">
        <f>18/3</f>
        <v>6</v>
      </c>
      <c r="P30" s="238">
        <v>0</v>
      </c>
      <c r="Q30" s="61">
        <f>P30</f>
        <v>0</v>
      </c>
    </row>
    <row r="31" spans="1:17" ht="12.75">
      <c r="A31" s="63"/>
      <c r="B31" s="64"/>
      <c r="C31" s="64"/>
      <c r="D31" s="131"/>
      <c r="E31" s="63"/>
      <c r="F31" s="64"/>
      <c r="G31" s="64"/>
      <c r="H31" s="65"/>
      <c r="I31" s="66"/>
      <c r="J31" s="63"/>
      <c r="K31" s="64"/>
      <c r="L31" s="64"/>
      <c r="M31" s="65"/>
      <c r="N31" s="63"/>
      <c r="O31" s="64"/>
      <c r="P31" s="64"/>
      <c r="Q31" s="65"/>
    </row>
    <row r="32" spans="1:17" ht="13.5" customHeight="1">
      <c r="A32" s="67"/>
      <c r="B32" s="134">
        <f>B5+B6+B7+B8+B9+B10+B11+B12+B13+B14+B15+B29</f>
        <v>62.5</v>
      </c>
      <c r="C32" s="134">
        <f>C4+C5+C6+C7+C8+C9+C10+C11+C12+C13+C14+C15+C29+C30</f>
        <v>-1.5</v>
      </c>
      <c r="D32" s="135">
        <f>B32+C32</f>
        <v>61</v>
      </c>
      <c r="E32" s="67"/>
      <c r="F32" s="246">
        <f>F5+F6+F7+F8+F9+F10+F11+F12+F13+F14+F15+F29</f>
        <v>67.5</v>
      </c>
      <c r="G32" s="246">
        <f>G4+G5+G6+G7+G8+G9+G10+G11+G12+G13+G14+G15+G29+G30</f>
        <v>6.5</v>
      </c>
      <c r="H32" s="245">
        <f>F32+G32</f>
        <v>74</v>
      </c>
      <c r="I32" s="72"/>
      <c r="J32" s="67"/>
      <c r="K32" s="132">
        <f>K5+K6+K7+K8+K9+K10+K11+K12+K13+K14+K15+K29</f>
        <v>66.5</v>
      </c>
      <c r="L32" s="132">
        <f>L4+L5+L6+L7+L8+L9+L10+L11+L12+L13+L14+L15+L29+L30</f>
        <v>0.5</v>
      </c>
      <c r="M32" s="133">
        <f>K32+L32</f>
        <v>67</v>
      </c>
      <c r="N32" s="67"/>
      <c r="O32" s="100">
        <f>O5+O6+O7+O8+O9+O10+O11+O12+O13+O14+O15+O29</f>
        <v>66.5</v>
      </c>
      <c r="P32" s="100">
        <f>P4+P5+P6+P7+P8+P9+P10+P11+P12+P13+P14+P15+P29+P30</f>
        <v>7.5</v>
      </c>
      <c r="Q32" s="101">
        <f>O32+P32</f>
        <v>74</v>
      </c>
    </row>
    <row r="33" spans="1:17" ht="12.75" customHeight="1" thickBot="1">
      <c r="A33" s="73"/>
      <c r="B33" s="74"/>
      <c r="C33" s="74"/>
      <c r="D33" s="75"/>
      <c r="E33" s="73"/>
      <c r="F33" s="74"/>
      <c r="G33" s="74"/>
      <c r="H33" s="75"/>
      <c r="I33" s="76"/>
      <c r="J33" s="73"/>
      <c r="K33" s="74"/>
      <c r="L33" s="74"/>
      <c r="M33" s="75"/>
      <c r="N33" s="73"/>
      <c r="O33" s="74"/>
      <c r="P33" s="74"/>
      <c r="Q33" s="75"/>
    </row>
    <row r="34" spans="1:17" ht="18.75" thickBot="1">
      <c r="A34" s="139"/>
      <c r="B34" s="140"/>
      <c r="C34" s="140"/>
      <c r="D34" s="141">
        <v>0</v>
      </c>
      <c r="E34" s="242"/>
      <c r="F34" s="243"/>
      <c r="G34" s="243"/>
      <c r="H34" s="244">
        <v>2</v>
      </c>
      <c r="I34" s="83"/>
      <c r="J34" s="136"/>
      <c r="K34" s="137"/>
      <c r="L34" s="137"/>
      <c r="M34" s="138">
        <v>1</v>
      </c>
      <c r="N34" s="111"/>
      <c r="O34" s="112"/>
      <c r="P34" s="112"/>
      <c r="Q34" s="113">
        <v>2</v>
      </c>
    </row>
    <row r="35" spans="1:17" ht="6" customHeight="1" thickBo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ht="15" thickBot="1">
      <c r="A36" s="701" t="s">
        <v>37</v>
      </c>
      <c r="B36" s="702"/>
      <c r="C36" s="702"/>
      <c r="D36" s="702"/>
      <c r="E36" s="702"/>
      <c r="F36" s="702"/>
      <c r="G36" s="702"/>
      <c r="H36" s="702"/>
      <c r="I36" s="737"/>
      <c r="J36" s="702"/>
      <c r="K36" s="702"/>
      <c r="L36" s="702"/>
      <c r="M36" s="702"/>
      <c r="N36" s="702"/>
      <c r="O36" s="702"/>
      <c r="P36" s="702"/>
      <c r="Q36" s="703"/>
    </row>
    <row r="37" spans="1:26" ht="15" customHeight="1" thickBot="1">
      <c r="A37" s="742" t="s">
        <v>67</v>
      </c>
      <c r="B37" s="743"/>
      <c r="C37" s="743"/>
      <c r="D37" s="744"/>
      <c r="E37" s="722" t="s">
        <v>111</v>
      </c>
      <c r="F37" s="748"/>
      <c r="G37" s="748"/>
      <c r="H37" s="723"/>
      <c r="I37" s="85"/>
      <c r="J37" s="745" t="s">
        <v>439</v>
      </c>
      <c r="K37" s="746"/>
      <c r="L37" s="746"/>
      <c r="M37" s="747"/>
      <c r="N37" s="724" t="s">
        <v>117</v>
      </c>
      <c r="O37" s="761"/>
      <c r="P37" s="761"/>
      <c r="Q37" s="725"/>
      <c r="W37" s="257"/>
      <c r="X37" s="257"/>
      <c r="Y37" s="257"/>
      <c r="Z37" s="257"/>
    </row>
    <row r="38" spans="1:26" ht="13.5" thickBot="1">
      <c r="A38" s="32" t="s">
        <v>3</v>
      </c>
      <c r="B38" s="33" t="s">
        <v>65</v>
      </c>
      <c r="C38" s="34">
        <v>0</v>
      </c>
      <c r="D38" s="33" t="s">
        <v>11</v>
      </c>
      <c r="E38" s="247" t="s">
        <v>3</v>
      </c>
      <c r="F38" s="247" t="s">
        <v>65</v>
      </c>
      <c r="G38" s="247">
        <v>2</v>
      </c>
      <c r="H38" s="247" t="s">
        <v>11</v>
      </c>
      <c r="I38" s="85"/>
      <c r="J38" s="87" t="s">
        <v>3</v>
      </c>
      <c r="K38" s="87" t="s">
        <v>65</v>
      </c>
      <c r="L38" s="87">
        <v>0</v>
      </c>
      <c r="M38" s="87" t="s">
        <v>11</v>
      </c>
      <c r="N38" s="88" t="s">
        <v>3</v>
      </c>
      <c r="O38" s="88" t="s">
        <v>65</v>
      </c>
      <c r="P38" s="88">
        <v>1</v>
      </c>
      <c r="Q38" s="88" t="s">
        <v>11</v>
      </c>
      <c r="W38" s="258"/>
      <c r="X38" s="258"/>
      <c r="Y38" s="258"/>
      <c r="Z38" s="258"/>
    </row>
    <row r="39" spans="1:26" ht="12.75">
      <c r="A39" s="36" t="s">
        <v>257</v>
      </c>
      <c r="B39" s="426">
        <v>6</v>
      </c>
      <c r="C39" s="427">
        <v>1</v>
      </c>
      <c r="D39" s="339">
        <f aca="true" t="shared" si="7" ref="D39:D49">B39+C39</f>
        <v>7</v>
      </c>
      <c r="E39" s="36" t="s">
        <v>326</v>
      </c>
      <c r="F39" s="152">
        <v>5</v>
      </c>
      <c r="G39" s="231">
        <v>-1</v>
      </c>
      <c r="H39" s="153">
        <f>F39+G39</f>
        <v>4</v>
      </c>
      <c r="I39" s="85"/>
      <c r="J39" s="36" t="s">
        <v>200</v>
      </c>
      <c r="K39" s="152">
        <v>6</v>
      </c>
      <c r="L39" s="231">
        <v>-1</v>
      </c>
      <c r="M39" s="153">
        <f aca="true" t="shared" si="8" ref="M39:M49">K39+L39</f>
        <v>5</v>
      </c>
      <c r="N39" s="36" t="s">
        <v>348</v>
      </c>
      <c r="O39" s="154">
        <v>6.5</v>
      </c>
      <c r="P39" s="231">
        <v>1</v>
      </c>
      <c r="Q39" s="339">
        <f aca="true" t="shared" si="9" ref="Q39:Q49">O39+P39</f>
        <v>7.5</v>
      </c>
      <c r="W39" s="259"/>
      <c r="X39" s="259"/>
      <c r="Y39" s="259"/>
      <c r="Z39" s="259"/>
    </row>
    <row r="40" spans="1:26" ht="12.75">
      <c r="A40" s="40" t="s">
        <v>275</v>
      </c>
      <c r="B40" s="428">
        <v>6</v>
      </c>
      <c r="C40" s="429">
        <v>-0.5</v>
      </c>
      <c r="D40" s="340">
        <f t="shared" si="7"/>
        <v>5.5</v>
      </c>
      <c r="E40" s="316" t="s">
        <v>322</v>
      </c>
      <c r="F40" s="448">
        <v>6</v>
      </c>
      <c r="G40" s="449">
        <v>0</v>
      </c>
      <c r="H40" s="349">
        <f aca="true" t="shared" si="10" ref="H40:H63">F40+G40</f>
        <v>6</v>
      </c>
      <c r="I40" s="85"/>
      <c r="J40" s="40" t="s">
        <v>355</v>
      </c>
      <c r="K40" s="156">
        <v>6</v>
      </c>
      <c r="L40" s="232">
        <v>0</v>
      </c>
      <c r="M40" s="157">
        <f t="shared" si="8"/>
        <v>6</v>
      </c>
      <c r="N40" s="316" t="s">
        <v>460</v>
      </c>
      <c r="O40" s="448">
        <v>6.5</v>
      </c>
      <c r="P40" s="449">
        <v>0</v>
      </c>
      <c r="Q40" s="345">
        <f t="shared" si="9"/>
        <v>6.5</v>
      </c>
      <c r="W40" s="259"/>
      <c r="X40" s="259"/>
      <c r="Y40" s="259"/>
      <c r="Z40" s="259"/>
    </row>
    <row r="41" spans="1:26" ht="12.75">
      <c r="A41" s="40" t="s">
        <v>276</v>
      </c>
      <c r="B41" s="428">
        <v>6</v>
      </c>
      <c r="C41" s="429">
        <v>0</v>
      </c>
      <c r="D41" s="340">
        <f t="shared" si="7"/>
        <v>6</v>
      </c>
      <c r="E41" s="476" t="s">
        <v>384</v>
      </c>
      <c r="F41" s="477">
        <v>4</v>
      </c>
      <c r="G41" s="478">
        <v>0</v>
      </c>
      <c r="H41" s="479">
        <f t="shared" si="10"/>
        <v>4</v>
      </c>
      <c r="I41" s="85"/>
      <c r="J41" s="316" t="s">
        <v>209</v>
      </c>
      <c r="K41" s="448">
        <v>7</v>
      </c>
      <c r="L41" s="449">
        <v>0</v>
      </c>
      <c r="M41" s="349">
        <f t="shared" si="8"/>
        <v>7</v>
      </c>
      <c r="N41" s="40" t="s">
        <v>346</v>
      </c>
      <c r="O41" s="156">
        <v>5.5</v>
      </c>
      <c r="P41" s="232">
        <v>0</v>
      </c>
      <c r="Q41" s="340">
        <f t="shared" si="9"/>
        <v>5.5</v>
      </c>
      <c r="W41" s="259"/>
      <c r="X41" s="259"/>
      <c r="Y41" s="259"/>
      <c r="Z41" s="259"/>
    </row>
    <row r="42" spans="1:26" ht="12.75">
      <c r="A42" s="40" t="s">
        <v>395</v>
      </c>
      <c r="B42" s="428">
        <v>5</v>
      </c>
      <c r="C42" s="429">
        <v>0</v>
      </c>
      <c r="D42" s="340">
        <f t="shared" si="7"/>
        <v>5</v>
      </c>
      <c r="E42" s="40" t="s">
        <v>307</v>
      </c>
      <c r="F42" s="156">
        <v>6.5</v>
      </c>
      <c r="G42" s="232">
        <v>0</v>
      </c>
      <c r="H42" s="157">
        <f t="shared" si="10"/>
        <v>6.5</v>
      </c>
      <c r="I42" s="85"/>
      <c r="J42" s="40" t="s">
        <v>356</v>
      </c>
      <c r="K42" s="156">
        <v>6</v>
      </c>
      <c r="L42" s="232">
        <v>0</v>
      </c>
      <c r="M42" s="157">
        <f t="shared" si="8"/>
        <v>6</v>
      </c>
      <c r="N42" s="40" t="s">
        <v>358</v>
      </c>
      <c r="O42" s="156">
        <v>6</v>
      </c>
      <c r="P42" s="232">
        <v>0</v>
      </c>
      <c r="Q42" s="340">
        <f t="shared" si="9"/>
        <v>6</v>
      </c>
      <c r="W42" s="259"/>
      <c r="X42" s="259"/>
      <c r="Y42" s="259"/>
      <c r="Z42" s="259"/>
    </row>
    <row r="43" spans="1:26" ht="12.75">
      <c r="A43" s="40" t="s">
        <v>430</v>
      </c>
      <c r="B43" s="428">
        <v>5.5</v>
      </c>
      <c r="C43" s="429">
        <v>0</v>
      </c>
      <c r="D43" s="340">
        <f t="shared" si="7"/>
        <v>5.5</v>
      </c>
      <c r="E43" s="40" t="s">
        <v>308</v>
      </c>
      <c r="F43" s="156">
        <v>7</v>
      </c>
      <c r="G43" s="232">
        <v>3</v>
      </c>
      <c r="H43" s="157">
        <f t="shared" si="10"/>
        <v>10</v>
      </c>
      <c r="I43" s="85"/>
      <c r="J43" s="40" t="s">
        <v>361</v>
      </c>
      <c r="K43" s="156">
        <v>6.5</v>
      </c>
      <c r="L43" s="232">
        <v>0</v>
      </c>
      <c r="M43" s="157">
        <f t="shared" si="8"/>
        <v>6.5</v>
      </c>
      <c r="N43" s="40" t="s">
        <v>341</v>
      </c>
      <c r="O43" s="156">
        <v>6</v>
      </c>
      <c r="P43" s="232">
        <v>0</v>
      </c>
      <c r="Q43" s="340">
        <f t="shared" si="9"/>
        <v>6</v>
      </c>
      <c r="W43" s="259"/>
      <c r="X43" s="259"/>
      <c r="Y43" s="259"/>
      <c r="Z43" s="259"/>
    </row>
    <row r="44" spans="1:26" ht="12.75">
      <c r="A44" s="40" t="s">
        <v>262</v>
      </c>
      <c r="B44" s="428">
        <v>6.5</v>
      </c>
      <c r="C44" s="429">
        <v>0</v>
      </c>
      <c r="D44" s="340">
        <f t="shared" si="7"/>
        <v>6.5</v>
      </c>
      <c r="E44" s="40" t="s">
        <v>319</v>
      </c>
      <c r="F44" s="156">
        <v>5</v>
      </c>
      <c r="G44" s="232">
        <v>0</v>
      </c>
      <c r="H44" s="157">
        <f t="shared" si="10"/>
        <v>5</v>
      </c>
      <c r="I44" s="85"/>
      <c r="J44" s="316" t="s">
        <v>206</v>
      </c>
      <c r="K44" s="448">
        <v>6</v>
      </c>
      <c r="L44" s="449">
        <v>0</v>
      </c>
      <c r="M44" s="349">
        <f t="shared" si="8"/>
        <v>6</v>
      </c>
      <c r="N44" s="40" t="s">
        <v>331</v>
      </c>
      <c r="O44" s="156">
        <v>6</v>
      </c>
      <c r="P44" s="232">
        <v>0</v>
      </c>
      <c r="Q44" s="340">
        <f t="shared" si="9"/>
        <v>6</v>
      </c>
      <c r="W44" s="259"/>
      <c r="X44" s="259"/>
      <c r="Y44" s="259"/>
      <c r="Z44" s="259"/>
    </row>
    <row r="45" spans="1:26" ht="12.75">
      <c r="A45" s="40" t="s">
        <v>263</v>
      </c>
      <c r="B45" s="428">
        <v>6.5</v>
      </c>
      <c r="C45" s="429">
        <v>0</v>
      </c>
      <c r="D45" s="340">
        <f t="shared" si="7"/>
        <v>6.5</v>
      </c>
      <c r="E45" s="40" t="s">
        <v>310</v>
      </c>
      <c r="F45" s="156">
        <v>6</v>
      </c>
      <c r="G45" s="232">
        <v>0</v>
      </c>
      <c r="H45" s="157">
        <f t="shared" si="10"/>
        <v>6</v>
      </c>
      <c r="I45" s="85"/>
      <c r="J45" s="40" t="s">
        <v>410</v>
      </c>
      <c r="K45" s="156">
        <v>6</v>
      </c>
      <c r="L45" s="232">
        <v>0</v>
      </c>
      <c r="M45" s="157">
        <f t="shared" si="8"/>
        <v>6</v>
      </c>
      <c r="N45" s="40" t="s">
        <v>342</v>
      </c>
      <c r="O45" s="156">
        <v>6</v>
      </c>
      <c r="P45" s="232">
        <v>0</v>
      </c>
      <c r="Q45" s="340">
        <f t="shared" si="9"/>
        <v>6</v>
      </c>
      <c r="W45" s="259"/>
      <c r="X45" s="259"/>
      <c r="Y45" s="259"/>
      <c r="Z45" s="259"/>
    </row>
    <row r="46" spans="1:26" ht="12.75">
      <c r="A46" s="316" t="s">
        <v>271</v>
      </c>
      <c r="B46" s="452">
        <v>6</v>
      </c>
      <c r="C46" s="453">
        <v>0</v>
      </c>
      <c r="D46" s="345">
        <f t="shared" si="7"/>
        <v>6</v>
      </c>
      <c r="E46" s="40" t="s">
        <v>311</v>
      </c>
      <c r="F46" s="156">
        <v>5.5</v>
      </c>
      <c r="G46" s="232">
        <v>0</v>
      </c>
      <c r="H46" s="157">
        <f t="shared" si="10"/>
        <v>5.5</v>
      </c>
      <c r="I46" s="85"/>
      <c r="J46" s="40" t="s">
        <v>196</v>
      </c>
      <c r="K46" s="156">
        <v>6</v>
      </c>
      <c r="L46" s="232">
        <v>0</v>
      </c>
      <c r="M46" s="157">
        <f t="shared" si="8"/>
        <v>6</v>
      </c>
      <c r="N46" s="40" t="s">
        <v>333</v>
      </c>
      <c r="O46" s="156">
        <v>5.5</v>
      </c>
      <c r="P46" s="232">
        <v>0</v>
      </c>
      <c r="Q46" s="340">
        <f t="shared" si="9"/>
        <v>5.5</v>
      </c>
      <c r="W46" s="259"/>
      <c r="X46" s="259"/>
      <c r="Y46" s="259"/>
      <c r="Z46" s="259"/>
    </row>
    <row r="47" spans="1:26" ht="12.75">
      <c r="A47" s="40" t="s">
        <v>396</v>
      </c>
      <c r="B47" s="428">
        <v>6.5</v>
      </c>
      <c r="C47" s="429">
        <v>0</v>
      </c>
      <c r="D47" s="340">
        <f t="shared" si="7"/>
        <v>6.5</v>
      </c>
      <c r="E47" s="40" t="s">
        <v>312</v>
      </c>
      <c r="F47" s="156">
        <v>5.5</v>
      </c>
      <c r="G47" s="232">
        <v>0</v>
      </c>
      <c r="H47" s="157">
        <f t="shared" si="10"/>
        <v>5.5</v>
      </c>
      <c r="I47" s="85"/>
      <c r="J47" s="40" t="s">
        <v>204</v>
      </c>
      <c r="K47" s="156">
        <v>5</v>
      </c>
      <c r="L47" s="232">
        <v>0</v>
      </c>
      <c r="M47" s="157">
        <f t="shared" si="8"/>
        <v>5</v>
      </c>
      <c r="N47" s="40" t="s">
        <v>334</v>
      </c>
      <c r="O47" s="156">
        <v>5.5</v>
      </c>
      <c r="P47" s="232">
        <v>0</v>
      </c>
      <c r="Q47" s="340">
        <f t="shared" si="9"/>
        <v>5.5</v>
      </c>
      <c r="W47" s="259"/>
      <c r="X47" s="259"/>
      <c r="Y47" s="259"/>
      <c r="Z47" s="259"/>
    </row>
    <row r="48" spans="1:26" ht="12.75">
      <c r="A48" s="40" t="s">
        <v>266</v>
      </c>
      <c r="B48" s="428">
        <v>5.5</v>
      </c>
      <c r="C48" s="429">
        <v>0</v>
      </c>
      <c r="D48" s="340">
        <f t="shared" si="7"/>
        <v>5.5</v>
      </c>
      <c r="E48" s="40" t="s">
        <v>418</v>
      </c>
      <c r="F48" s="156">
        <v>7</v>
      </c>
      <c r="G48" s="232">
        <v>3</v>
      </c>
      <c r="H48" s="157">
        <f t="shared" si="10"/>
        <v>10</v>
      </c>
      <c r="I48" s="85"/>
      <c r="J48" s="40" t="s">
        <v>198</v>
      </c>
      <c r="K48" s="156">
        <v>5.5</v>
      </c>
      <c r="L48" s="232">
        <v>0</v>
      </c>
      <c r="M48" s="157">
        <f t="shared" si="8"/>
        <v>5.5</v>
      </c>
      <c r="N48" s="40" t="s">
        <v>335</v>
      </c>
      <c r="O48" s="156">
        <v>5</v>
      </c>
      <c r="P48" s="232">
        <v>0</v>
      </c>
      <c r="Q48" s="340">
        <f t="shared" si="9"/>
        <v>5</v>
      </c>
      <c r="W48" s="259"/>
      <c r="X48" s="259"/>
      <c r="Y48" s="259"/>
      <c r="Z48" s="259"/>
    </row>
    <row r="49" spans="1:26" ht="12.75" customHeight="1" thickBot="1">
      <c r="A49" s="44" t="s">
        <v>267</v>
      </c>
      <c r="B49" s="430">
        <v>7</v>
      </c>
      <c r="C49" s="431">
        <v>3</v>
      </c>
      <c r="D49" s="344">
        <f t="shared" si="7"/>
        <v>10</v>
      </c>
      <c r="E49" s="44" t="s">
        <v>317</v>
      </c>
      <c r="F49" s="161">
        <v>6</v>
      </c>
      <c r="G49" s="233">
        <v>0</v>
      </c>
      <c r="H49" s="162">
        <f t="shared" si="10"/>
        <v>6</v>
      </c>
      <c r="I49" s="85"/>
      <c r="J49" s="44" t="s">
        <v>197</v>
      </c>
      <c r="K49" s="161">
        <v>5.5</v>
      </c>
      <c r="L49" s="233">
        <v>0</v>
      </c>
      <c r="M49" s="162">
        <f t="shared" si="8"/>
        <v>5.5</v>
      </c>
      <c r="N49" s="312" t="s">
        <v>336</v>
      </c>
      <c r="O49" s="456">
        <v>6</v>
      </c>
      <c r="P49" s="457">
        <v>0</v>
      </c>
      <c r="Q49" s="348">
        <f t="shared" si="9"/>
        <v>6</v>
      </c>
      <c r="W49" s="259"/>
      <c r="X49" s="259"/>
      <c r="Y49" s="259"/>
      <c r="Z49" s="259"/>
    </row>
    <row r="50" spans="1:26" ht="13.5" thickBot="1">
      <c r="A50" s="47"/>
      <c r="B50" s="432"/>
      <c r="C50" s="234"/>
      <c r="D50" s="163"/>
      <c r="E50" s="47"/>
      <c r="F50" s="432"/>
      <c r="G50" s="234"/>
      <c r="H50" s="163"/>
      <c r="I50" s="85"/>
      <c r="J50" s="47"/>
      <c r="K50" s="432"/>
      <c r="L50" s="234"/>
      <c r="M50" s="163"/>
      <c r="N50" s="47"/>
      <c r="O50" s="432"/>
      <c r="P50" s="234"/>
      <c r="Q50" s="163"/>
      <c r="W50" s="259"/>
      <c r="X50" s="259"/>
      <c r="Y50" s="259"/>
      <c r="Z50" s="259"/>
    </row>
    <row r="51" spans="1:26" ht="12.75">
      <c r="A51" s="51" t="s">
        <v>405</v>
      </c>
      <c r="B51" s="433" t="s">
        <v>353</v>
      </c>
      <c r="C51" s="434" t="s">
        <v>353</v>
      </c>
      <c r="D51" s="342" t="s">
        <v>353</v>
      </c>
      <c r="E51" s="51" t="s">
        <v>315</v>
      </c>
      <c r="F51" s="167" t="s">
        <v>353</v>
      </c>
      <c r="G51" s="235" t="s">
        <v>353</v>
      </c>
      <c r="H51" s="166" t="s">
        <v>353</v>
      </c>
      <c r="I51" s="85"/>
      <c r="J51" s="51" t="s">
        <v>408</v>
      </c>
      <c r="K51" s="167" t="s">
        <v>353</v>
      </c>
      <c r="L51" s="235" t="s">
        <v>353</v>
      </c>
      <c r="M51" s="166" t="s">
        <v>353</v>
      </c>
      <c r="N51" s="51" t="s">
        <v>337</v>
      </c>
      <c r="O51" s="167" t="s">
        <v>353</v>
      </c>
      <c r="P51" s="235" t="s">
        <v>353</v>
      </c>
      <c r="Q51" s="342" t="s">
        <v>353</v>
      </c>
      <c r="W51" s="259"/>
      <c r="X51" s="259"/>
      <c r="Y51" s="259"/>
      <c r="Z51" s="259"/>
    </row>
    <row r="52" spans="1:26" ht="12.75">
      <c r="A52" s="54" t="s">
        <v>406</v>
      </c>
      <c r="B52" s="435">
        <v>6</v>
      </c>
      <c r="C52" s="436">
        <v>0</v>
      </c>
      <c r="D52" s="163">
        <f aca="true" t="shared" si="11" ref="D52:D63">B52+C52</f>
        <v>6</v>
      </c>
      <c r="E52" s="54" t="s">
        <v>316</v>
      </c>
      <c r="F52" s="169">
        <v>5.5</v>
      </c>
      <c r="G52" s="164">
        <v>-0.5</v>
      </c>
      <c r="H52" s="168">
        <f t="shared" si="10"/>
        <v>5</v>
      </c>
      <c r="I52" s="85"/>
      <c r="J52" s="54" t="s">
        <v>203</v>
      </c>
      <c r="K52" s="169" t="s">
        <v>354</v>
      </c>
      <c r="L52" s="164" t="s">
        <v>354</v>
      </c>
      <c r="M52" s="168" t="s">
        <v>354</v>
      </c>
      <c r="N52" s="308" t="s">
        <v>338</v>
      </c>
      <c r="O52" s="446" t="s">
        <v>354</v>
      </c>
      <c r="P52" s="447" t="s">
        <v>354</v>
      </c>
      <c r="Q52" s="346" t="s">
        <v>354</v>
      </c>
      <c r="W52" s="259"/>
      <c r="X52" s="259"/>
      <c r="Y52" s="259"/>
      <c r="Z52" s="259"/>
    </row>
    <row r="53" spans="1:26" ht="12.75">
      <c r="A53" s="54" t="s">
        <v>269</v>
      </c>
      <c r="B53" s="435" t="s">
        <v>354</v>
      </c>
      <c r="C53" s="436" t="s">
        <v>354</v>
      </c>
      <c r="D53" s="163" t="s">
        <v>354</v>
      </c>
      <c r="E53" s="54" t="s">
        <v>417</v>
      </c>
      <c r="F53" s="169">
        <v>7.5</v>
      </c>
      <c r="G53" s="164">
        <v>3</v>
      </c>
      <c r="H53" s="168">
        <f t="shared" si="10"/>
        <v>10.5</v>
      </c>
      <c r="I53" s="85"/>
      <c r="J53" s="308" t="s">
        <v>205</v>
      </c>
      <c r="K53" s="446" t="s">
        <v>353</v>
      </c>
      <c r="L53" s="447" t="s">
        <v>353</v>
      </c>
      <c r="M53" s="350" t="s">
        <v>353</v>
      </c>
      <c r="N53" s="54" t="s">
        <v>415</v>
      </c>
      <c r="O53" s="169" t="s">
        <v>354</v>
      </c>
      <c r="P53" s="164" t="s">
        <v>354</v>
      </c>
      <c r="Q53" s="163" t="s">
        <v>354</v>
      </c>
      <c r="W53" s="259"/>
      <c r="X53" s="259"/>
      <c r="Y53" s="259"/>
      <c r="Z53" s="259"/>
    </row>
    <row r="54" spans="1:26" ht="12.75">
      <c r="A54" s="54" t="s">
        <v>270</v>
      </c>
      <c r="B54" s="435">
        <v>5.5</v>
      </c>
      <c r="C54" s="436">
        <v>0</v>
      </c>
      <c r="D54" s="163">
        <f t="shared" si="11"/>
        <v>5.5</v>
      </c>
      <c r="E54" s="54" t="s">
        <v>318</v>
      </c>
      <c r="F54" s="169">
        <v>7.5</v>
      </c>
      <c r="G54" s="164">
        <v>3.5</v>
      </c>
      <c r="H54" s="168">
        <f t="shared" si="10"/>
        <v>11</v>
      </c>
      <c r="I54" s="85"/>
      <c r="J54" s="54" t="s">
        <v>363</v>
      </c>
      <c r="K54" s="169">
        <v>6</v>
      </c>
      <c r="L54" s="164">
        <v>0</v>
      </c>
      <c r="M54" s="168">
        <f aca="true" t="shared" si="12" ref="M54:M63">K54+L54</f>
        <v>6</v>
      </c>
      <c r="N54" s="54" t="s">
        <v>340</v>
      </c>
      <c r="O54" s="169" t="s">
        <v>353</v>
      </c>
      <c r="P54" s="164" t="s">
        <v>353</v>
      </c>
      <c r="Q54" s="163" t="s">
        <v>353</v>
      </c>
      <c r="W54" s="259"/>
      <c r="X54" s="259"/>
      <c r="Y54" s="259"/>
      <c r="Z54" s="259"/>
    </row>
    <row r="55" spans="1:26" ht="12.75">
      <c r="A55" s="308" t="s">
        <v>264</v>
      </c>
      <c r="B55" s="450" t="s">
        <v>354</v>
      </c>
      <c r="C55" s="451" t="s">
        <v>354</v>
      </c>
      <c r="D55" s="346" t="s">
        <v>354</v>
      </c>
      <c r="E55" s="54" t="s">
        <v>416</v>
      </c>
      <c r="F55" s="169">
        <v>6</v>
      </c>
      <c r="G55" s="164">
        <v>0</v>
      </c>
      <c r="H55" s="168">
        <f t="shared" si="10"/>
        <v>6</v>
      </c>
      <c r="I55" s="85"/>
      <c r="J55" s="54" t="s">
        <v>195</v>
      </c>
      <c r="K55" s="169">
        <v>5.5</v>
      </c>
      <c r="L55" s="164">
        <v>0</v>
      </c>
      <c r="M55" s="168">
        <f t="shared" si="12"/>
        <v>5.5</v>
      </c>
      <c r="N55" s="54" t="s">
        <v>459</v>
      </c>
      <c r="O55" s="169">
        <v>6</v>
      </c>
      <c r="P55" s="164">
        <v>-0.5</v>
      </c>
      <c r="Q55" s="163">
        <f>O55+P55</f>
        <v>5.5</v>
      </c>
      <c r="W55" s="259"/>
      <c r="X55" s="259"/>
      <c r="Y55" s="259"/>
      <c r="Z55" s="259"/>
    </row>
    <row r="56" spans="1:26" ht="12.75">
      <c r="A56" s="54" t="s">
        <v>274</v>
      </c>
      <c r="B56" s="435">
        <v>5.5</v>
      </c>
      <c r="C56" s="436">
        <v>-0.5</v>
      </c>
      <c r="D56" s="163">
        <f t="shared" si="11"/>
        <v>5</v>
      </c>
      <c r="E56" s="54" t="s">
        <v>321</v>
      </c>
      <c r="F56" s="169">
        <v>6.5</v>
      </c>
      <c r="G56" s="164">
        <v>0</v>
      </c>
      <c r="H56" s="168">
        <f t="shared" si="10"/>
        <v>6.5</v>
      </c>
      <c r="I56" s="85"/>
      <c r="J56" s="54" t="s">
        <v>362</v>
      </c>
      <c r="K56" s="169">
        <v>6.5</v>
      </c>
      <c r="L56" s="164">
        <v>0</v>
      </c>
      <c r="M56" s="168">
        <f t="shared" si="12"/>
        <v>6.5</v>
      </c>
      <c r="N56" s="54" t="s">
        <v>458</v>
      </c>
      <c r="O56" s="169">
        <v>5.5</v>
      </c>
      <c r="P56" s="164">
        <v>0</v>
      </c>
      <c r="Q56" s="163">
        <f>O56+P56</f>
        <v>5.5</v>
      </c>
      <c r="W56" s="259"/>
      <c r="X56" s="259"/>
      <c r="Y56" s="259"/>
      <c r="Z56" s="259"/>
    </row>
    <row r="57" spans="1:26" ht="12.75">
      <c r="A57" s="54" t="s">
        <v>272</v>
      </c>
      <c r="B57" s="435">
        <v>6</v>
      </c>
      <c r="C57" s="436">
        <v>0</v>
      </c>
      <c r="D57" s="163">
        <f t="shared" si="11"/>
        <v>6</v>
      </c>
      <c r="E57" s="54" t="s">
        <v>383</v>
      </c>
      <c r="F57" s="169" t="s">
        <v>354</v>
      </c>
      <c r="G57" s="164" t="s">
        <v>354</v>
      </c>
      <c r="H57" s="168" t="s">
        <v>354</v>
      </c>
      <c r="I57" s="85"/>
      <c r="J57" s="54" t="s">
        <v>437</v>
      </c>
      <c r="K57" s="169">
        <v>5.5</v>
      </c>
      <c r="L57" s="164">
        <v>0</v>
      </c>
      <c r="M57" s="168">
        <f t="shared" si="12"/>
        <v>5.5</v>
      </c>
      <c r="N57" s="54" t="s">
        <v>371</v>
      </c>
      <c r="O57" s="169" t="s">
        <v>353</v>
      </c>
      <c r="P57" s="164" t="s">
        <v>353</v>
      </c>
      <c r="Q57" s="163" t="s">
        <v>353</v>
      </c>
      <c r="W57" s="259"/>
      <c r="X57" s="259"/>
      <c r="Y57" s="259"/>
      <c r="Z57" s="259"/>
    </row>
    <row r="58" spans="1:26" ht="12.75">
      <c r="A58" s="54" t="s">
        <v>465</v>
      </c>
      <c r="B58" s="435">
        <v>6.5</v>
      </c>
      <c r="C58" s="436">
        <v>0</v>
      </c>
      <c r="D58" s="163">
        <f t="shared" si="11"/>
        <v>6.5</v>
      </c>
      <c r="E58" s="308" t="s">
        <v>305</v>
      </c>
      <c r="F58" s="446" t="s">
        <v>353</v>
      </c>
      <c r="G58" s="447" t="s">
        <v>353</v>
      </c>
      <c r="H58" s="350" t="s">
        <v>353</v>
      </c>
      <c r="I58" s="85"/>
      <c r="J58" s="308" t="s">
        <v>364</v>
      </c>
      <c r="K58" s="446" t="s">
        <v>354</v>
      </c>
      <c r="L58" s="447" t="s">
        <v>354</v>
      </c>
      <c r="M58" s="350" t="s">
        <v>354</v>
      </c>
      <c r="N58" s="308" t="s">
        <v>327</v>
      </c>
      <c r="O58" s="446" t="s">
        <v>353</v>
      </c>
      <c r="P58" s="447" t="s">
        <v>353</v>
      </c>
      <c r="Q58" s="346" t="s">
        <v>353</v>
      </c>
      <c r="W58" s="259"/>
      <c r="X58" s="259"/>
      <c r="Y58" s="259"/>
      <c r="Z58" s="259"/>
    </row>
    <row r="59" spans="1:26" ht="12.75">
      <c r="A59" s="54" t="s">
        <v>259</v>
      </c>
      <c r="B59" s="435">
        <v>6.5</v>
      </c>
      <c r="C59" s="436">
        <v>0</v>
      </c>
      <c r="D59" s="163">
        <f t="shared" si="11"/>
        <v>6.5</v>
      </c>
      <c r="E59" s="54" t="s">
        <v>419</v>
      </c>
      <c r="F59" s="169">
        <v>5.5</v>
      </c>
      <c r="G59" s="164">
        <v>0</v>
      </c>
      <c r="H59" s="168">
        <f t="shared" si="10"/>
        <v>5.5</v>
      </c>
      <c r="I59" s="85"/>
      <c r="J59" s="54" t="s">
        <v>208</v>
      </c>
      <c r="K59" s="169">
        <v>5.5</v>
      </c>
      <c r="L59" s="164">
        <v>0</v>
      </c>
      <c r="M59" s="168">
        <f t="shared" si="12"/>
        <v>5.5</v>
      </c>
      <c r="N59" s="54" t="s">
        <v>328</v>
      </c>
      <c r="O59" s="169" t="s">
        <v>353</v>
      </c>
      <c r="P59" s="164" t="s">
        <v>353</v>
      </c>
      <c r="Q59" s="163" t="s">
        <v>353</v>
      </c>
      <c r="W59" s="259"/>
      <c r="X59" s="259"/>
      <c r="Y59" s="259"/>
      <c r="Z59" s="259"/>
    </row>
    <row r="60" spans="1:26" ht="12.75">
      <c r="A60" s="54" t="s">
        <v>277</v>
      </c>
      <c r="B60" s="435">
        <v>6.5</v>
      </c>
      <c r="C60" s="436">
        <v>0</v>
      </c>
      <c r="D60" s="163">
        <f t="shared" si="11"/>
        <v>6.5</v>
      </c>
      <c r="E60" s="308" t="s">
        <v>306</v>
      </c>
      <c r="F60" s="446" t="s">
        <v>354</v>
      </c>
      <c r="G60" s="447" t="s">
        <v>354</v>
      </c>
      <c r="H60" s="350" t="s">
        <v>354</v>
      </c>
      <c r="I60" s="85"/>
      <c r="J60" s="54" t="s">
        <v>210</v>
      </c>
      <c r="K60" s="169">
        <v>6</v>
      </c>
      <c r="L60" s="164">
        <v>0</v>
      </c>
      <c r="M60" s="168">
        <f t="shared" si="12"/>
        <v>6</v>
      </c>
      <c r="N60" s="54" t="s">
        <v>303</v>
      </c>
      <c r="O60" s="169" t="s">
        <v>353</v>
      </c>
      <c r="P60" s="164" t="s">
        <v>353</v>
      </c>
      <c r="Q60" s="163" t="s">
        <v>353</v>
      </c>
      <c r="W60" s="259"/>
      <c r="X60" s="259"/>
      <c r="Y60" s="259"/>
      <c r="Z60" s="259"/>
    </row>
    <row r="61" spans="1:26" ht="12.75">
      <c r="A61" s="54" t="s">
        <v>431</v>
      </c>
      <c r="B61" s="435">
        <v>6.5</v>
      </c>
      <c r="C61" s="436">
        <v>0</v>
      </c>
      <c r="D61" s="163">
        <f t="shared" si="11"/>
        <v>6.5</v>
      </c>
      <c r="E61" s="54" t="s">
        <v>303</v>
      </c>
      <c r="F61" s="169" t="s">
        <v>353</v>
      </c>
      <c r="G61" s="164" t="s">
        <v>353</v>
      </c>
      <c r="H61" s="168" t="s">
        <v>353</v>
      </c>
      <c r="I61" s="85"/>
      <c r="J61" s="54" t="s">
        <v>202</v>
      </c>
      <c r="K61" s="169">
        <v>6</v>
      </c>
      <c r="L61" s="164">
        <v>0</v>
      </c>
      <c r="M61" s="168">
        <f t="shared" si="12"/>
        <v>6</v>
      </c>
      <c r="N61" s="54" t="s">
        <v>303</v>
      </c>
      <c r="O61" s="169" t="s">
        <v>353</v>
      </c>
      <c r="P61" s="164" t="s">
        <v>353</v>
      </c>
      <c r="Q61" s="163" t="s">
        <v>353</v>
      </c>
      <c r="W61" s="259"/>
      <c r="X61" s="259"/>
      <c r="Y61" s="259"/>
      <c r="Z61" s="259"/>
    </row>
    <row r="62" spans="1:26" ht="12.75" customHeight="1" thickBot="1">
      <c r="A62" s="47" t="s">
        <v>258</v>
      </c>
      <c r="B62" s="437">
        <v>6</v>
      </c>
      <c r="C62" s="438">
        <v>0</v>
      </c>
      <c r="D62" s="163">
        <f t="shared" si="11"/>
        <v>6</v>
      </c>
      <c r="E62" s="47" t="s">
        <v>303</v>
      </c>
      <c r="F62" s="171" t="s">
        <v>353</v>
      </c>
      <c r="G62" s="236" t="s">
        <v>353</v>
      </c>
      <c r="H62" s="168" t="s">
        <v>353</v>
      </c>
      <c r="I62" s="85"/>
      <c r="J62" s="47" t="s">
        <v>199</v>
      </c>
      <c r="K62" s="171">
        <v>6</v>
      </c>
      <c r="L62" s="236">
        <v>0</v>
      </c>
      <c r="M62" s="168">
        <f t="shared" si="12"/>
        <v>6</v>
      </c>
      <c r="N62" s="47" t="s">
        <v>303</v>
      </c>
      <c r="O62" s="440" t="s">
        <v>353</v>
      </c>
      <c r="P62" s="236" t="s">
        <v>353</v>
      </c>
      <c r="Q62" s="163" t="s">
        <v>353</v>
      </c>
      <c r="W62" s="259"/>
      <c r="X62" s="259"/>
      <c r="Y62" s="259"/>
      <c r="Z62" s="259"/>
    </row>
    <row r="63" spans="1:26" ht="12.75" customHeight="1" thickBot="1">
      <c r="A63" s="44" t="s">
        <v>280</v>
      </c>
      <c r="B63" s="430">
        <v>1</v>
      </c>
      <c r="C63" s="439">
        <v>0</v>
      </c>
      <c r="D63" s="172">
        <f t="shared" si="11"/>
        <v>1</v>
      </c>
      <c r="E63" s="44" t="s">
        <v>325</v>
      </c>
      <c r="F63" s="161">
        <v>0.5</v>
      </c>
      <c r="G63" s="237">
        <v>0</v>
      </c>
      <c r="H63" s="172">
        <f t="shared" si="10"/>
        <v>0.5</v>
      </c>
      <c r="I63" s="85"/>
      <c r="J63" s="44" t="s">
        <v>466</v>
      </c>
      <c r="K63" s="161">
        <v>0.5</v>
      </c>
      <c r="L63" s="237">
        <v>0</v>
      </c>
      <c r="M63" s="343">
        <f t="shared" si="12"/>
        <v>0.5</v>
      </c>
      <c r="N63" s="44" t="s">
        <v>347</v>
      </c>
      <c r="O63" s="161">
        <v>-0.5</v>
      </c>
      <c r="P63" s="237">
        <v>0</v>
      </c>
      <c r="Q63" s="172">
        <f>O63+P63</f>
        <v>-0.5</v>
      </c>
      <c r="W63" s="259"/>
      <c r="X63" s="259"/>
      <c r="Y63" s="259"/>
      <c r="Z63" s="259"/>
    </row>
    <row r="64" spans="1:26" ht="12.75" customHeight="1" thickBot="1">
      <c r="A64" s="44" t="s">
        <v>84</v>
      </c>
      <c r="B64" s="230">
        <f>17/3</f>
        <v>5.666666666666667</v>
      </c>
      <c r="C64" s="238">
        <v>0</v>
      </c>
      <c r="D64" s="61">
        <f>C64</f>
        <v>0</v>
      </c>
      <c r="E64" s="443" t="s">
        <v>84</v>
      </c>
      <c r="F64" s="444">
        <f>16.5/3</f>
        <v>5.5</v>
      </c>
      <c r="G64" s="445">
        <v>0</v>
      </c>
      <c r="H64" s="172">
        <f>G64</f>
        <v>0</v>
      </c>
      <c r="I64" s="85"/>
      <c r="J64" s="44" t="s">
        <v>84</v>
      </c>
      <c r="K64" s="230">
        <f>19.5/3</f>
        <v>6.5</v>
      </c>
      <c r="L64" s="238">
        <v>1</v>
      </c>
      <c r="M64" s="61">
        <f>L64</f>
        <v>1</v>
      </c>
      <c r="N64" s="44" t="s">
        <v>84</v>
      </c>
      <c r="O64" s="230">
        <f>18/3</f>
        <v>6</v>
      </c>
      <c r="P64" s="238">
        <v>0</v>
      </c>
      <c r="Q64" s="61">
        <f>P64</f>
        <v>0</v>
      </c>
      <c r="W64" s="259"/>
      <c r="X64" s="259"/>
      <c r="Y64" s="259"/>
      <c r="Z64" s="259"/>
    </row>
    <row r="65" spans="1:26" ht="12.75">
      <c r="A65" s="63"/>
      <c r="B65" s="64"/>
      <c r="C65" s="64"/>
      <c r="D65" s="65"/>
      <c r="E65" s="63"/>
      <c r="F65" s="64"/>
      <c r="G65" s="64"/>
      <c r="H65" s="65"/>
      <c r="I65" s="85"/>
      <c r="J65" s="63"/>
      <c r="K65" s="64"/>
      <c r="L65" s="64"/>
      <c r="M65" s="65"/>
      <c r="N65" s="63"/>
      <c r="O65" s="64"/>
      <c r="P65" s="64"/>
      <c r="Q65" s="65"/>
      <c r="W65" s="259"/>
      <c r="X65" s="259"/>
      <c r="Y65" s="259"/>
      <c r="Z65" s="260"/>
    </row>
    <row r="66" spans="1:26" ht="13.5" customHeight="1">
      <c r="A66" s="67"/>
      <c r="B66" s="70">
        <f>B39+B40+B41+B42+B43+B44+B45+B46+B47+B48+B49+B63</f>
        <v>67.5</v>
      </c>
      <c r="C66" s="70">
        <f>C38+C39+C40+C41+C42+C43+C44+C45+C46+C47+C48+C49+C63+C64</f>
        <v>3.5</v>
      </c>
      <c r="D66" s="71">
        <f>B66+C66</f>
        <v>71</v>
      </c>
      <c r="E66" s="67"/>
      <c r="F66" s="251">
        <f>F39+F40+F41+F42+F43+F44+F45+F46+F47+F48+F49+F63</f>
        <v>64</v>
      </c>
      <c r="G66" s="251">
        <f>G38+G39+G40+G41+G42+G43+G44+G45+G46+G47+G48+G49+G63+G64</f>
        <v>7</v>
      </c>
      <c r="H66" s="252">
        <f>F66+G66</f>
        <v>71</v>
      </c>
      <c r="I66" s="85"/>
      <c r="J66" s="67"/>
      <c r="K66" s="96">
        <f>K39+K40+K41+K42+K43+K44+K45+K46+K47+K48+K49+K63</f>
        <v>66</v>
      </c>
      <c r="L66" s="96">
        <f>L38+L39+L40+L41+L42+L43+L44+L45+L46+L47+L48+L49+L63+L64</f>
        <v>0</v>
      </c>
      <c r="M66" s="97">
        <f>K66+L66</f>
        <v>66</v>
      </c>
      <c r="N66" s="67"/>
      <c r="O66" s="98">
        <f>O39+O40+O41+O42+O43+O44+O45+O46+O47+O48+O49+O63</f>
        <v>64</v>
      </c>
      <c r="P66" s="98">
        <f>P38+P39+P40+P41+P42+P43+P44+P45+P46+P47+P48+P49+P63+P64</f>
        <v>2</v>
      </c>
      <c r="Q66" s="99">
        <f>O66+P66</f>
        <v>66</v>
      </c>
      <c r="W66" s="260"/>
      <c r="X66" s="261"/>
      <c r="Y66" s="261"/>
      <c r="Z66" s="261"/>
    </row>
    <row r="67" spans="1:26" ht="12.75" customHeight="1" thickBot="1">
      <c r="A67" s="73"/>
      <c r="B67" s="74"/>
      <c r="C67" s="74"/>
      <c r="D67" s="75"/>
      <c r="E67" s="73"/>
      <c r="F67" s="74"/>
      <c r="G67" s="74"/>
      <c r="H67" s="75"/>
      <c r="I67" s="85"/>
      <c r="J67" s="73"/>
      <c r="K67" s="74"/>
      <c r="L67" s="74"/>
      <c r="M67" s="75"/>
      <c r="N67" s="73"/>
      <c r="O67" s="74"/>
      <c r="P67" s="74"/>
      <c r="Q67" s="75"/>
      <c r="W67" s="260"/>
      <c r="X67" s="260"/>
      <c r="Y67" s="260"/>
      <c r="Z67" s="260"/>
    </row>
    <row r="68" spans="1:26" ht="18.75" thickBot="1">
      <c r="A68" s="80"/>
      <c r="B68" s="81"/>
      <c r="C68" s="81"/>
      <c r="D68" s="82">
        <v>2</v>
      </c>
      <c r="E68" s="248"/>
      <c r="F68" s="249"/>
      <c r="G68" s="249"/>
      <c r="H68" s="250">
        <v>2</v>
      </c>
      <c r="I68" s="110"/>
      <c r="J68" s="104"/>
      <c r="K68" s="105"/>
      <c r="L68" s="105"/>
      <c r="M68" s="106">
        <v>1</v>
      </c>
      <c r="N68" s="107"/>
      <c r="O68" s="108"/>
      <c r="P68" s="108"/>
      <c r="Q68" s="109">
        <v>1</v>
      </c>
      <c r="W68" s="262"/>
      <c r="X68" s="262"/>
      <c r="Y68" s="262"/>
      <c r="Z68" s="263"/>
    </row>
    <row r="69" spans="1:26" ht="6" customHeight="1" thickBot="1">
      <c r="A69" s="2"/>
      <c r="B69" s="2"/>
      <c r="C69" s="2"/>
      <c r="D69" s="2"/>
      <c r="E69" s="117"/>
      <c r="F69" s="118"/>
      <c r="G69" s="118"/>
      <c r="H69" s="118"/>
      <c r="I69" s="85"/>
      <c r="J69" s="118"/>
      <c r="K69" s="118"/>
      <c r="L69" s="118"/>
      <c r="M69" s="119"/>
      <c r="N69" s="2"/>
      <c r="O69" s="2"/>
      <c r="P69" s="2"/>
      <c r="Q69" s="2"/>
      <c r="V69" s="264"/>
      <c r="W69" s="264"/>
      <c r="X69" s="264"/>
      <c r="Y69" s="264"/>
      <c r="Z69" s="264"/>
    </row>
    <row r="70" spans="1:26" ht="15" thickBot="1">
      <c r="A70" s="2"/>
      <c r="B70" s="2"/>
      <c r="C70" s="2"/>
      <c r="D70" s="2"/>
      <c r="E70" s="701" t="s">
        <v>61</v>
      </c>
      <c r="F70" s="702"/>
      <c r="G70" s="702"/>
      <c r="H70" s="702"/>
      <c r="I70" s="702"/>
      <c r="J70" s="702"/>
      <c r="K70" s="702"/>
      <c r="L70" s="702"/>
      <c r="M70" s="703"/>
      <c r="N70" s="2"/>
      <c r="O70" s="2"/>
      <c r="P70" s="2"/>
      <c r="Q70" s="2"/>
      <c r="V70" s="264"/>
      <c r="W70" s="264"/>
      <c r="X70" s="264"/>
      <c r="Y70" s="264"/>
      <c r="Z70" s="264"/>
    </row>
    <row r="71" spans="1:22" ht="15" customHeight="1" thickBot="1">
      <c r="A71" s="2"/>
      <c r="B71" s="2"/>
      <c r="C71" s="2"/>
      <c r="D71" s="2"/>
      <c r="E71" s="755" t="s">
        <v>115</v>
      </c>
      <c r="F71" s="756"/>
      <c r="G71" s="756"/>
      <c r="H71" s="757"/>
      <c r="I71" s="254"/>
      <c r="J71" s="749" t="s">
        <v>109</v>
      </c>
      <c r="K71" s="750"/>
      <c r="L71" s="750"/>
      <c r="M71" s="751"/>
      <c r="V71" s="264"/>
    </row>
    <row r="72" spans="1:13" ht="13.5" thickBot="1">
      <c r="A72" s="2"/>
      <c r="B72" s="2"/>
      <c r="C72" s="2"/>
      <c r="D72" s="2"/>
      <c r="E72" s="31" t="s">
        <v>3</v>
      </c>
      <c r="F72" s="31" t="s">
        <v>65</v>
      </c>
      <c r="G72" s="31">
        <v>0</v>
      </c>
      <c r="H72" s="31" t="s">
        <v>11</v>
      </c>
      <c r="I72" s="143"/>
      <c r="J72" s="92" t="s">
        <v>3</v>
      </c>
      <c r="K72" s="93" t="s">
        <v>65</v>
      </c>
      <c r="L72" s="94">
        <v>2</v>
      </c>
      <c r="M72" s="93" t="s">
        <v>11</v>
      </c>
    </row>
    <row r="73" spans="1:13" ht="12.75">
      <c r="A73" s="2"/>
      <c r="B73" s="2"/>
      <c r="C73" s="2"/>
      <c r="D73" s="2"/>
      <c r="E73" s="36" t="s">
        <v>212</v>
      </c>
      <c r="F73" s="426">
        <v>7</v>
      </c>
      <c r="G73" s="427">
        <v>4</v>
      </c>
      <c r="H73" s="339">
        <f aca="true" t="shared" si="13" ref="H73:H83">F73+G73</f>
        <v>11</v>
      </c>
      <c r="I73" s="143"/>
      <c r="J73" s="36" t="s">
        <v>153</v>
      </c>
      <c r="K73" s="154">
        <v>6</v>
      </c>
      <c r="L73" s="231">
        <v>-3</v>
      </c>
      <c r="M73" s="339">
        <f aca="true" t="shared" si="14" ref="M73:M83">K73+L73</f>
        <v>3</v>
      </c>
    </row>
    <row r="74" spans="1:13" ht="12.75">
      <c r="A74" s="2"/>
      <c r="B74" s="2"/>
      <c r="C74" s="2"/>
      <c r="D74" s="2"/>
      <c r="E74" s="40" t="s">
        <v>213</v>
      </c>
      <c r="F74" s="428">
        <v>6</v>
      </c>
      <c r="G74" s="429">
        <v>-0.5</v>
      </c>
      <c r="H74" s="340">
        <f t="shared" si="13"/>
        <v>5.5</v>
      </c>
      <c r="I74" s="143"/>
      <c r="J74" s="40" t="s">
        <v>467</v>
      </c>
      <c r="K74" s="156">
        <v>6</v>
      </c>
      <c r="L74" s="232">
        <v>0</v>
      </c>
      <c r="M74" s="340">
        <f t="shared" si="14"/>
        <v>6</v>
      </c>
    </row>
    <row r="75" spans="1:13" ht="12.75">
      <c r="A75" s="2"/>
      <c r="B75" s="2"/>
      <c r="C75" s="2"/>
      <c r="D75" s="2"/>
      <c r="E75" s="40" t="s">
        <v>214</v>
      </c>
      <c r="F75" s="428">
        <v>6.5</v>
      </c>
      <c r="G75" s="429">
        <v>0</v>
      </c>
      <c r="H75" s="340">
        <f t="shared" si="13"/>
        <v>6.5</v>
      </c>
      <c r="I75" s="143"/>
      <c r="J75" s="40" t="s">
        <v>378</v>
      </c>
      <c r="K75" s="156">
        <v>6.5</v>
      </c>
      <c r="L75" s="232">
        <v>0</v>
      </c>
      <c r="M75" s="340">
        <f t="shared" si="14"/>
        <v>6.5</v>
      </c>
    </row>
    <row r="76" spans="1:13" ht="12.75">
      <c r="A76" s="2"/>
      <c r="B76" s="2"/>
      <c r="C76" s="2"/>
      <c r="D76" s="2"/>
      <c r="E76" s="40" t="s">
        <v>230</v>
      </c>
      <c r="F76" s="428">
        <v>6.5</v>
      </c>
      <c r="G76" s="429">
        <v>0</v>
      </c>
      <c r="H76" s="340">
        <f t="shared" si="13"/>
        <v>6.5</v>
      </c>
      <c r="I76" s="143"/>
      <c r="J76" s="316" t="s">
        <v>163</v>
      </c>
      <c r="K76" s="448">
        <v>6</v>
      </c>
      <c r="L76" s="449">
        <v>0</v>
      </c>
      <c r="M76" s="345">
        <f t="shared" si="14"/>
        <v>6</v>
      </c>
    </row>
    <row r="77" spans="1:13" ht="12.75">
      <c r="A77" s="2"/>
      <c r="B77" s="2"/>
      <c r="C77" s="2"/>
      <c r="D77" s="2"/>
      <c r="E77" s="40" t="s">
        <v>227</v>
      </c>
      <c r="F77" s="428">
        <v>6</v>
      </c>
      <c r="G77" s="429">
        <v>0</v>
      </c>
      <c r="H77" s="340">
        <f t="shared" si="13"/>
        <v>6</v>
      </c>
      <c r="I77" s="143"/>
      <c r="J77" s="40" t="s">
        <v>160</v>
      </c>
      <c r="K77" s="156">
        <v>5.5</v>
      </c>
      <c r="L77" s="232">
        <v>0</v>
      </c>
      <c r="M77" s="340">
        <f t="shared" si="14"/>
        <v>5.5</v>
      </c>
    </row>
    <row r="78" spans="1:13" ht="12.75">
      <c r="A78" s="2"/>
      <c r="B78" s="2"/>
      <c r="C78" s="2"/>
      <c r="D78" s="2"/>
      <c r="E78" s="40" t="s">
        <v>225</v>
      </c>
      <c r="F78" s="428">
        <v>6</v>
      </c>
      <c r="G78" s="429">
        <v>0</v>
      </c>
      <c r="H78" s="340">
        <f t="shared" si="13"/>
        <v>6</v>
      </c>
      <c r="I78" s="143"/>
      <c r="J78" s="316" t="s">
        <v>469</v>
      </c>
      <c r="K78" s="448">
        <v>5.5</v>
      </c>
      <c r="L78" s="449">
        <v>0</v>
      </c>
      <c r="M78" s="345">
        <f t="shared" si="14"/>
        <v>5.5</v>
      </c>
    </row>
    <row r="79" spans="1:13" ht="12.75">
      <c r="A79" s="2"/>
      <c r="B79" s="2"/>
      <c r="C79" s="2"/>
      <c r="D79" s="2"/>
      <c r="E79" s="40" t="s">
        <v>218</v>
      </c>
      <c r="F79" s="428">
        <v>5.5</v>
      </c>
      <c r="G79" s="429">
        <v>-0.5</v>
      </c>
      <c r="H79" s="340">
        <f t="shared" si="13"/>
        <v>5</v>
      </c>
      <c r="I79" s="143"/>
      <c r="J79" s="40" t="s">
        <v>148</v>
      </c>
      <c r="K79" s="156">
        <v>6.5</v>
      </c>
      <c r="L79" s="232">
        <v>0</v>
      </c>
      <c r="M79" s="340">
        <f t="shared" si="14"/>
        <v>6.5</v>
      </c>
    </row>
    <row r="80" spans="1:13" ht="12.75">
      <c r="A80" s="2"/>
      <c r="B80" s="2"/>
      <c r="C80" s="2"/>
      <c r="D80" s="2"/>
      <c r="E80" s="40" t="s">
        <v>226</v>
      </c>
      <c r="F80" s="428">
        <v>6</v>
      </c>
      <c r="G80" s="429">
        <v>0</v>
      </c>
      <c r="H80" s="340">
        <f t="shared" si="13"/>
        <v>6</v>
      </c>
      <c r="I80" s="143"/>
      <c r="J80" s="40" t="s">
        <v>149</v>
      </c>
      <c r="K80" s="156">
        <v>6</v>
      </c>
      <c r="L80" s="232">
        <v>0</v>
      </c>
      <c r="M80" s="340">
        <f t="shared" si="14"/>
        <v>6</v>
      </c>
    </row>
    <row r="81" spans="1:13" ht="12.75">
      <c r="A81" s="2"/>
      <c r="B81" s="2"/>
      <c r="C81" s="2"/>
      <c r="D81" s="2"/>
      <c r="E81" s="316" t="s">
        <v>220</v>
      </c>
      <c r="F81" s="452">
        <v>5.5</v>
      </c>
      <c r="G81" s="453">
        <v>0</v>
      </c>
      <c r="H81" s="345">
        <f t="shared" si="13"/>
        <v>5.5</v>
      </c>
      <c r="I81" s="143"/>
      <c r="J81" s="40" t="s">
        <v>150</v>
      </c>
      <c r="K81" s="156">
        <v>6.5</v>
      </c>
      <c r="L81" s="232">
        <v>1.5</v>
      </c>
      <c r="M81" s="340">
        <f t="shared" si="14"/>
        <v>8</v>
      </c>
    </row>
    <row r="82" spans="1:13" ht="12.75">
      <c r="A82" s="2"/>
      <c r="B82" s="2"/>
      <c r="C82" s="2"/>
      <c r="D82" s="2"/>
      <c r="E82" s="40" t="s">
        <v>221</v>
      </c>
      <c r="F82" s="428">
        <v>5.5</v>
      </c>
      <c r="G82" s="429">
        <v>0</v>
      </c>
      <c r="H82" s="340">
        <f t="shared" si="13"/>
        <v>5.5</v>
      </c>
      <c r="I82" s="143"/>
      <c r="J82" s="40" t="s">
        <v>156</v>
      </c>
      <c r="K82" s="156">
        <v>5.5</v>
      </c>
      <c r="L82" s="232">
        <v>0</v>
      </c>
      <c r="M82" s="340">
        <f t="shared" si="14"/>
        <v>5.5</v>
      </c>
    </row>
    <row r="83" spans="1:13" ht="12.75" customHeight="1" thickBot="1">
      <c r="A83" s="2"/>
      <c r="B83" s="2"/>
      <c r="C83" s="2"/>
      <c r="D83" s="2"/>
      <c r="E83" s="312" t="s">
        <v>385</v>
      </c>
      <c r="F83" s="472">
        <v>5.5</v>
      </c>
      <c r="G83" s="473">
        <v>-0.5</v>
      </c>
      <c r="H83" s="348">
        <f t="shared" si="13"/>
        <v>5</v>
      </c>
      <c r="I83" s="143"/>
      <c r="J83" s="44" t="s">
        <v>152</v>
      </c>
      <c r="K83" s="161">
        <v>5.5</v>
      </c>
      <c r="L83" s="233">
        <v>0</v>
      </c>
      <c r="M83" s="341">
        <f t="shared" si="14"/>
        <v>5.5</v>
      </c>
    </row>
    <row r="84" spans="1:13" ht="13.5" thickBot="1">
      <c r="A84" s="2"/>
      <c r="B84" s="2"/>
      <c r="C84" s="2"/>
      <c r="D84" s="2"/>
      <c r="E84" s="47"/>
      <c r="F84" s="432"/>
      <c r="G84" s="234"/>
      <c r="H84" s="163"/>
      <c r="I84" s="143"/>
      <c r="J84" s="47"/>
      <c r="K84" s="432"/>
      <c r="L84" s="234"/>
      <c r="M84" s="163"/>
    </row>
    <row r="85" spans="1:13" ht="12.75">
      <c r="A85" s="2"/>
      <c r="B85" s="2"/>
      <c r="C85" s="2"/>
      <c r="D85" s="2"/>
      <c r="E85" s="51" t="s">
        <v>386</v>
      </c>
      <c r="F85" s="433" t="s">
        <v>353</v>
      </c>
      <c r="G85" s="434" t="s">
        <v>353</v>
      </c>
      <c r="H85" s="342" t="s">
        <v>353</v>
      </c>
      <c r="I85" s="143"/>
      <c r="J85" s="51" t="s">
        <v>468</v>
      </c>
      <c r="K85" s="167" t="s">
        <v>353</v>
      </c>
      <c r="L85" s="235" t="s">
        <v>353</v>
      </c>
      <c r="M85" s="342" t="s">
        <v>353</v>
      </c>
    </row>
    <row r="86" spans="1:13" ht="12.75">
      <c r="A86" s="2"/>
      <c r="B86" s="2"/>
      <c r="C86" s="2"/>
      <c r="D86" s="2"/>
      <c r="E86" s="308" t="s">
        <v>222</v>
      </c>
      <c r="F86" s="450" t="s">
        <v>353</v>
      </c>
      <c r="G86" s="451" t="s">
        <v>353</v>
      </c>
      <c r="H86" s="346" t="s">
        <v>353</v>
      </c>
      <c r="I86" s="143"/>
      <c r="J86" s="54" t="s">
        <v>379</v>
      </c>
      <c r="K86" s="169">
        <v>5.5</v>
      </c>
      <c r="L86" s="164">
        <v>0</v>
      </c>
      <c r="M86" s="163">
        <f aca="true" t="shared" si="15" ref="M86:M97">K86+L86</f>
        <v>5.5</v>
      </c>
    </row>
    <row r="87" spans="1:13" ht="12.75">
      <c r="A87" s="2"/>
      <c r="B87" s="2"/>
      <c r="C87" s="2"/>
      <c r="D87" s="2"/>
      <c r="E87" s="54" t="s">
        <v>224</v>
      </c>
      <c r="F87" s="435" t="s">
        <v>354</v>
      </c>
      <c r="G87" s="436" t="s">
        <v>354</v>
      </c>
      <c r="H87" s="163" t="s">
        <v>354</v>
      </c>
      <c r="I87" s="143"/>
      <c r="J87" s="54" t="s">
        <v>423</v>
      </c>
      <c r="K87" s="169">
        <v>6</v>
      </c>
      <c r="L87" s="164">
        <v>0</v>
      </c>
      <c r="M87" s="163">
        <f t="shared" si="15"/>
        <v>6</v>
      </c>
    </row>
    <row r="88" spans="1:13" ht="12.75">
      <c r="A88" s="2"/>
      <c r="B88" s="2"/>
      <c r="C88" s="2"/>
      <c r="D88" s="2"/>
      <c r="E88" s="308" t="s">
        <v>387</v>
      </c>
      <c r="F88" s="450" t="s">
        <v>353</v>
      </c>
      <c r="G88" s="451" t="s">
        <v>353</v>
      </c>
      <c r="H88" s="346" t="s">
        <v>353</v>
      </c>
      <c r="I88" s="143"/>
      <c r="J88" s="54" t="s">
        <v>151</v>
      </c>
      <c r="K88" s="169">
        <v>5.5</v>
      </c>
      <c r="L88" s="164">
        <v>0</v>
      </c>
      <c r="M88" s="163">
        <f t="shared" si="15"/>
        <v>5.5</v>
      </c>
    </row>
    <row r="89" spans="1:13" ht="12.75">
      <c r="A89" s="2"/>
      <c r="B89" s="2"/>
      <c r="C89" s="2"/>
      <c r="D89" s="2"/>
      <c r="E89" s="54" t="s">
        <v>389</v>
      </c>
      <c r="F89" s="435" t="s">
        <v>353</v>
      </c>
      <c r="G89" s="436" t="s">
        <v>353</v>
      </c>
      <c r="H89" s="163" t="s">
        <v>353</v>
      </c>
      <c r="I89" s="143"/>
      <c r="J89" s="54" t="s">
        <v>155</v>
      </c>
      <c r="K89" s="169">
        <v>5.5</v>
      </c>
      <c r="L89" s="164">
        <v>0</v>
      </c>
      <c r="M89" s="163">
        <f t="shared" si="15"/>
        <v>5.5</v>
      </c>
    </row>
    <row r="90" spans="1:13" ht="12.75">
      <c r="A90" s="2"/>
      <c r="B90" s="2"/>
      <c r="C90" s="2"/>
      <c r="D90" s="2"/>
      <c r="E90" s="54" t="s">
        <v>388</v>
      </c>
      <c r="F90" s="435">
        <v>6</v>
      </c>
      <c r="G90" s="436">
        <v>0</v>
      </c>
      <c r="H90" s="163">
        <f aca="true" t="shared" si="16" ref="H90:H97">F90+G90</f>
        <v>6</v>
      </c>
      <c r="I90" s="143"/>
      <c r="J90" s="308" t="s">
        <v>147</v>
      </c>
      <c r="K90" s="446" t="s">
        <v>354</v>
      </c>
      <c r="L90" s="447" t="s">
        <v>354</v>
      </c>
      <c r="M90" s="346" t="s">
        <v>354</v>
      </c>
    </row>
    <row r="91" spans="1:13" ht="12.75">
      <c r="A91" s="2"/>
      <c r="B91" s="2"/>
      <c r="C91" s="2"/>
      <c r="D91" s="2"/>
      <c r="E91" s="54" t="s">
        <v>217</v>
      </c>
      <c r="F91" s="435">
        <v>6.5</v>
      </c>
      <c r="G91" s="436">
        <v>0</v>
      </c>
      <c r="H91" s="163">
        <f t="shared" si="16"/>
        <v>6.5</v>
      </c>
      <c r="I91" s="143"/>
      <c r="J91" s="54" t="s">
        <v>470</v>
      </c>
      <c r="K91" s="169">
        <v>6.5</v>
      </c>
      <c r="L91" s="164">
        <v>0</v>
      </c>
      <c r="M91" s="163">
        <f t="shared" si="15"/>
        <v>6.5</v>
      </c>
    </row>
    <row r="92" spans="1:13" ht="12.75">
      <c r="A92" s="2"/>
      <c r="B92" s="2"/>
      <c r="C92" s="2"/>
      <c r="D92" s="2"/>
      <c r="E92" s="54" t="s">
        <v>215</v>
      </c>
      <c r="F92" s="435" t="s">
        <v>353</v>
      </c>
      <c r="G92" s="436" t="s">
        <v>353</v>
      </c>
      <c r="H92" s="163" t="s">
        <v>353</v>
      </c>
      <c r="I92" s="143"/>
      <c r="J92" s="54" t="s">
        <v>380</v>
      </c>
      <c r="K92" s="169" t="s">
        <v>353</v>
      </c>
      <c r="L92" s="164" t="s">
        <v>353</v>
      </c>
      <c r="M92" s="163" t="s">
        <v>353</v>
      </c>
    </row>
    <row r="93" spans="1:13" ht="12.75">
      <c r="A93" s="2"/>
      <c r="B93" s="2"/>
      <c r="C93" s="2"/>
      <c r="D93" s="2"/>
      <c r="E93" s="54" t="s">
        <v>233</v>
      </c>
      <c r="F93" s="435">
        <v>7</v>
      </c>
      <c r="G93" s="436">
        <v>2.5</v>
      </c>
      <c r="H93" s="163">
        <f t="shared" si="16"/>
        <v>9.5</v>
      </c>
      <c r="I93" s="143"/>
      <c r="J93" s="54" t="s">
        <v>146</v>
      </c>
      <c r="K93" s="169">
        <v>5.5</v>
      </c>
      <c r="L93" s="164">
        <v>0</v>
      </c>
      <c r="M93" s="163">
        <f t="shared" si="15"/>
        <v>5.5</v>
      </c>
    </row>
    <row r="94" spans="1:13" ht="12.75">
      <c r="A94" s="143"/>
      <c r="B94" s="143"/>
      <c r="C94" s="143"/>
      <c r="D94" s="143"/>
      <c r="E94" s="54" t="s">
        <v>232</v>
      </c>
      <c r="F94" s="435">
        <v>6</v>
      </c>
      <c r="G94" s="436">
        <v>0</v>
      </c>
      <c r="H94" s="163">
        <f t="shared" si="16"/>
        <v>6</v>
      </c>
      <c r="I94" s="143"/>
      <c r="J94" s="474" t="s">
        <v>145</v>
      </c>
      <c r="K94" s="475" t="s">
        <v>353</v>
      </c>
      <c r="L94" s="447" t="s">
        <v>353</v>
      </c>
      <c r="M94" s="346" t="s">
        <v>353</v>
      </c>
    </row>
    <row r="95" spans="1:13" ht="12.75">
      <c r="A95" s="143"/>
      <c r="B95" s="143"/>
      <c r="C95" s="143"/>
      <c r="D95" s="143"/>
      <c r="E95" s="54" t="s">
        <v>451</v>
      </c>
      <c r="F95" s="435">
        <v>5.5</v>
      </c>
      <c r="G95" s="436">
        <v>0</v>
      </c>
      <c r="H95" s="163">
        <f t="shared" si="16"/>
        <v>5.5</v>
      </c>
      <c r="I95" s="143"/>
      <c r="J95" s="54" t="s">
        <v>144</v>
      </c>
      <c r="K95" s="169">
        <v>6.5</v>
      </c>
      <c r="L95" s="164">
        <v>0</v>
      </c>
      <c r="M95" s="163">
        <f t="shared" si="15"/>
        <v>6.5</v>
      </c>
    </row>
    <row r="96" spans="1:13" ht="12.75" customHeight="1" thickBot="1">
      <c r="A96" s="142"/>
      <c r="B96" s="142"/>
      <c r="C96" s="142"/>
      <c r="D96" s="142"/>
      <c r="E96" s="47" t="s">
        <v>234</v>
      </c>
      <c r="F96" s="437">
        <v>6</v>
      </c>
      <c r="G96" s="438">
        <v>0</v>
      </c>
      <c r="H96" s="163">
        <f t="shared" si="16"/>
        <v>6</v>
      </c>
      <c r="I96" s="142"/>
      <c r="J96" s="47" t="s">
        <v>461</v>
      </c>
      <c r="K96" s="440">
        <v>6.5</v>
      </c>
      <c r="L96" s="236">
        <v>0</v>
      </c>
      <c r="M96" s="163">
        <f t="shared" si="15"/>
        <v>6.5</v>
      </c>
    </row>
    <row r="97" spans="1:13" ht="12.75" customHeight="1" thickBot="1">
      <c r="A97" s="265"/>
      <c r="B97" s="265"/>
      <c r="C97" s="265"/>
      <c r="D97" s="265"/>
      <c r="E97" s="44" t="s">
        <v>446</v>
      </c>
      <c r="F97" s="430">
        <v>-0.5</v>
      </c>
      <c r="G97" s="439">
        <v>0</v>
      </c>
      <c r="H97" s="172">
        <f t="shared" si="16"/>
        <v>-0.5</v>
      </c>
      <c r="I97" s="275"/>
      <c r="J97" s="44" t="s">
        <v>165</v>
      </c>
      <c r="K97" s="430">
        <v>0</v>
      </c>
      <c r="L97" s="442">
        <v>0</v>
      </c>
      <c r="M97" s="172">
        <f t="shared" si="15"/>
        <v>0</v>
      </c>
    </row>
    <row r="98" spans="1:13" ht="12.75" customHeight="1" thickBot="1">
      <c r="A98" s="265"/>
      <c r="B98" s="265"/>
      <c r="C98" s="265"/>
      <c r="D98" s="265"/>
      <c r="E98" s="44" t="s">
        <v>84</v>
      </c>
      <c r="F98" s="230">
        <f>19/3</f>
        <v>6.333333333333333</v>
      </c>
      <c r="G98" s="238">
        <v>0.5</v>
      </c>
      <c r="H98" s="61">
        <f>G98</f>
        <v>0.5</v>
      </c>
      <c r="I98" s="275"/>
      <c r="J98" s="60" t="s">
        <v>84</v>
      </c>
      <c r="K98" s="230">
        <f>18.5/3</f>
        <v>6.166666666666667</v>
      </c>
      <c r="L98" s="238">
        <v>0</v>
      </c>
      <c r="M98" s="61">
        <f>L98</f>
        <v>0</v>
      </c>
    </row>
    <row r="99" spans="1:13" ht="12.75">
      <c r="A99" s="270"/>
      <c r="B99" s="270"/>
      <c r="C99" s="270"/>
      <c r="D99" s="266"/>
      <c r="E99" s="63"/>
      <c r="F99" s="64"/>
      <c r="G99" s="64"/>
      <c r="H99" s="65"/>
      <c r="I99" s="275"/>
      <c r="J99" s="63"/>
      <c r="K99" s="64"/>
      <c r="L99" s="64"/>
      <c r="M99" s="65"/>
    </row>
    <row r="100" spans="1:13" ht="13.5" customHeight="1">
      <c r="A100" s="271"/>
      <c r="B100" s="271"/>
      <c r="C100" s="271"/>
      <c r="D100" s="267"/>
      <c r="E100" s="67"/>
      <c r="F100" s="68">
        <f>F73+F74+F75+F76+F77+F78+F79+F80+F81+F82+F83+F97</f>
        <v>65.5</v>
      </c>
      <c r="G100" s="68">
        <f>G72+G73+G74+G75+G76+G77+G78+G79+G80+G81+G82+G83+G97+G98</f>
        <v>3</v>
      </c>
      <c r="H100" s="69">
        <f>F100+G100</f>
        <v>68.5</v>
      </c>
      <c r="I100" s="276"/>
      <c r="J100" s="67"/>
      <c r="K100" s="102">
        <f>K73+K74+K75+K76+K77+K78+K79+K80+K81+K82+K83+K97</f>
        <v>65.5</v>
      </c>
      <c r="L100" s="102">
        <f>L72+L73+L74+L75+L76+L77+L78+L79+L80+L81+L82+L83+L97+L98</f>
        <v>0.5</v>
      </c>
      <c r="M100" s="103">
        <f>K100+L100</f>
        <v>66</v>
      </c>
    </row>
    <row r="101" spans="1:13" ht="12.75" customHeight="1" thickBot="1">
      <c r="A101" s="269"/>
      <c r="B101" s="269"/>
      <c r="C101" s="269"/>
      <c r="D101" s="268"/>
      <c r="E101" s="73"/>
      <c r="F101" s="74"/>
      <c r="G101" s="74"/>
      <c r="H101" s="75"/>
      <c r="I101" s="155"/>
      <c r="J101" s="73"/>
      <c r="K101" s="74"/>
      <c r="L101" s="74"/>
      <c r="M101" s="75"/>
    </row>
    <row r="102" spans="1:13" ht="18.75" thickBot="1">
      <c r="A102" s="269"/>
      <c r="B102" s="269"/>
      <c r="C102" s="269"/>
      <c r="D102" s="268"/>
      <c r="E102" s="77"/>
      <c r="F102" s="78"/>
      <c r="G102" s="78"/>
      <c r="H102" s="79">
        <v>1</v>
      </c>
      <c r="I102" s="277"/>
      <c r="J102" s="114"/>
      <c r="K102" s="115"/>
      <c r="L102" s="115"/>
      <c r="M102" s="116">
        <v>1</v>
      </c>
    </row>
    <row r="103" spans="1:13" s="2" customFormat="1" ht="12.75">
      <c r="A103" s="269"/>
      <c r="B103" s="269"/>
      <c r="C103" s="269"/>
      <c r="D103" s="268"/>
      <c r="E103" s="269"/>
      <c r="F103" s="269"/>
      <c r="G103" s="269"/>
      <c r="H103" s="155"/>
      <c r="I103" s="155"/>
      <c r="J103" s="269"/>
      <c r="K103" s="269"/>
      <c r="L103" s="269"/>
      <c r="M103" s="268"/>
    </row>
    <row r="104" spans="1:22" s="2" customFormat="1" ht="14.25">
      <c r="A104" s="269"/>
      <c r="B104" s="269"/>
      <c r="C104" s="269"/>
      <c r="D104" s="268"/>
      <c r="E104" s="269"/>
      <c r="F104" s="269"/>
      <c r="G104" s="269"/>
      <c r="H104" s="155"/>
      <c r="I104" s="155"/>
      <c r="J104" s="269"/>
      <c r="K104" s="269"/>
      <c r="L104" s="269"/>
      <c r="M104" s="268"/>
      <c r="V104" s="142"/>
    </row>
    <row r="105" spans="1:22" s="2" customFormat="1" ht="12.75">
      <c r="A105" s="269"/>
      <c r="B105" s="269"/>
      <c r="C105" s="269"/>
      <c r="D105" s="268"/>
      <c r="E105" s="269"/>
      <c r="F105" s="269"/>
      <c r="G105" s="269"/>
      <c r="H105" s="155"/>
      <c r="I105" s="155"/>
      <c r="J105" s="269"/>
      <c r="K105" s="269"/>
      <c r="L105" s="269"/>
      <c r="M105" s="268"/>
      <c r="V105" s="265"/>
    </row>
    <row r="106" spans="1:22" s="2" customFormat="1" ht="12.75">
      <c r="A106" s="269"/>
      <c r="B106" s="269"/>
      <c r="C106" s="269"/>
      <c r="D106" s="268"/>
      <c r="E106" s="269"/>
      <c r="F106" s="269"/>
      <c r="G106" s="269"/>
      <c r="H106" s="155"/>
      <c r="I106" s="155"/>
      <c r="J106" s="269"/>
      <c r="K106" s="269"/>
      <c r="L106" s="269"/>
      <c r="M106" s="268"/>
      <c r="V106" s="266"/>
    </row>
    <row r="107" spans="1:22" s="2" customFormat="1" ht="12.75">
      <c r="A107" s="269"/>
      <c r="B107" s="269"/>
      <c r="C107" s="269"/>
      <c r="D107" s="268"/>
      <c r="E107" s="269"/>
      <c r="F107" s="269"/>
      <c r="G107" s="269"/>
      <c r="H107" s="155"/>
      <c r="I107" s="155"/>
      <c r="J107" s="269"/>
      <c r="K107" s="269"/>
      <c r="L107" s="269"/>
      <c r="M107" s="268"/>
      <c r="V107" s="267"/>
    </row>
    <row r="108" spans="1:22" s="2" customFormat="1" ht="12.75">
      <c r="A108" s="269"/>
      <c r="B108" s="269"/>
      <c r="C108" s="269"/>
      <c r="D108" s="268"/>
      <c r="E108" s="269"/>
      <c r="F108" s="269"/>
      <c r="G108" s="269"/>
      <c r="H108" s="155"/>
      <c r="I108" s="155"/>
      <c r="J108" s="269"/>
      <c r="K108" s="269"/>
      <c r="L108" s="269"/>
      <c r="M108" s="268"/>
      <c r="V108" s="268"/>
    </row>
    <row r="109" spans="1:22" s="2" customFormat="1" ht="12.75">
      <c r="A109" s="269"/>
      <c r="B109" s="269"/>
      <c r="C109" s="269"/>
      <c r="D109" s="268"/>
      <c r="E109" s="269"/>
      <c r="F109" s="269"/>
      <c r="G109" s="269"/>
      <c r="H109" s="155"/>
      <c r="I109" s="155"/>
      <c r="J109" s="269"/>
      <c r="K109" s="269"/>
      <c r="L109" s="269"/>
      <c r="M109" s="268"/>
      <c r="V109" s="268"/>
    </row>
    <row r="110" spans="1:25" s="2" customFormat="1" ht="12.75">
      <c r="A110" s="269"/>
      <c r="B110" s="269"/>
      <c r="C110" s="269"/>
      <c r="D110" s="268"/>
      <c r="E110" s="269"/>
      <c r="F110" s="269"/>
      <c r="G110" s="269"/>
      <c r="H110" s="155"/>
      <c r="I110" s="155"/>
      <c r="J110" s="269"/>
      <c r="K110" s="269"/>
      <c r="L110" s="269"/>
      <c r="M110" s="268"/>
      <c r="V110" s="268"/>
      <c r="W110" s="143"/>
      <c r="X110" s="269"/>
      <c r="Y110" s="155"/>
    </row>
    <row r="111" spans="1:25" s="2" customFormat="1" ht="12.75">
      <c r="A111" s="269"/>
      <c r="B111" s="269"/>
      <c r="C111" s="269"/>
      <c r="D111" s="268"/>
      <c r="E111" s="269"/>
      <c r="F111" s="269"/>
      <c r="G111" s="269"/>
      <c r="H111" s="155"/>
      <c r="I111" s="155"/>
      <c r="J111" s="269"/>
      <c r="K111" s="269"/>
      <c r="L111" s="269"/>
      <c r="M111" s="268"/>
      <c r="V111" s="268"/>
      <c r="W111" s="143"/>
      <c r="X111" s="269"/>
      <c r="Y111" s="155"/>
    </row>
    <row r="112" spans="1:25" s="2" customFormat="1" ht="12.75">
      <c r="A112" s="173"/>
      <c r="B112" s="173"/>
      <c r="C112" s="173"/>
      <c r="D112" s="272"/>
      <c r="E112" s="273"/>
      <c r="F112" s="273"/>
      <c r="G112" s="273"/>
      <c r="H112" s="173"/>
      <c r="I112" s="173"/>
      <c r="J112" s="173"/>
      <c r="K112" s="173"/>
      <c r="L112" s="173"/>
      <c r="M112" s="272"/>
      <c r="V112" s="268"/>
      <c r="W112" s="143"/>
      <c r="X112" s="269"/>
      <c r="Y112" s="155"/>
    </row>
    <row r="113" spans="1:25" s="2" customFormat="1" ht="12.75">
      <c r="A113" s="274"/>
      <c r="B113" s="274"/>
      <c r="C113" s="274"/>
      <c r="D113" s="272"/>
      <c r="E113" s="273"/>
      <c r="F113" s="273"/>
      <c r="G113" s="273"/>
      <c r="H113" s="173"/>
      <c r="I113" s="173"/>
      <c r="J113" s="273"/>
      <c r="K113" s="273"/>
      <c r="L113" s="273"/>
      <c r="M113" s="272"/>
      <c r="V113" s="268"/>
      <c r="W113" s="143"/>
      <c r="X113" s="269"/>
      <c r="Y113" s="155"/>
    </row>
    <row r="114" spans="1:25" s="2" customFormat="1" ht="12.75">
      <c r="A114" s="273"/>
      <c r="B114" s="273"/>
      <c r="C114" s="273"/>
      <c r="D114" s="272"/>
      <c r="E114" s="273"/>
      <c r="F114" s="273"/>
      <c r="G114" s="273"/>
      <c r="H114" s="173"/>
      <c r="I114" s="173"/>
      <c r="J114" s="273"/>
      <c r="K114" s="273"/>
      <c r="L114" s="273"/>
      <c r="M114" s="272"/>
      <c r="V114" s="268"/>
      <c r="W114" s="143"/>
      <c r="X114" s="269"/>
      <c r="Y114" s="155"/>
    </row>
    <row r="115" spans="1:25" s="2" customFormat="1" ht="12.75">
      <c r="A115" s="273"/>
      <c r="B115" s="273"/>
      <c r="C115" s="273"/>
      <c r="D115" s="173"/>
      <c r="E115" s="273"/>
      <c r="F115" s="273"/>
      <c r="G115" s="273"/>
      <c r="H115" s="173"/>
      <c r="I115" s="173"/>
      <c r="J115" s="273"/>
      <c r="K115" s="273"/>
      <c r="L115" s="273"/>
      <c r="M115" s="272"/>
      <c r="V115" s="268"/>
      <c r="W115" s="143"/>
      <c r="X115" s="269"/>
      <c r="Y115" s="155"/>
    </row>
    <row r="116" spans="1:25" s="2" customFormat="1" ht="12.75">
      <c r="A116" s="269"/>
      <c r="B116" s="269"/>
      <c r="C116" s="269"/>
      <c r="D116" s="155"/>
      <c r="E116" s="273"/>
      <c r="F116" s="273"/>
      <c r="G116" s="273"/>
      <c r="H116" s="173"/>
      <c r="I116" s="173"/>
      <c r="J116" s="273"/>
      <c r="K116" s="273"/>
      <c r="L116" s="273"/>
      <c r="M116" s="272"/>
      <c r="V116" s="268"/>
      <c r="W116" s="143"/>
      <c r="X116" s="269"/>
      <c r="Y116" s="155"/>
    </row>
    <row r="117" spans="1:25" s="2" customFormat="1" ht="12.75">
      <c r="A117" s="273"/>
      <c r="B117" s="273"/>
      <c r="C117" s="273"/>
      <c r="D117" s="173"/>
      <c r="E117" s="273"/>
      <c r="F117" s="273"/>
      <c r="G117" s="273"/>
      <c r="H117" s="173"/>
      <c r="I117" s="173"/>
      <c r="J117" s="273"/>
      <c r="K117" s="273"/>
      <c r="L117" s="273"/>
      <c r="M117" s="173"/>
      <c r="V117" s="268"/>
      <c r="W117" s="143"/>
      <c r="X117" s="269"/>
      <c r="Y117" s="155"/>
    </row>
    <row r="118" spans="1:25" s="2" customFormat="1" ht="12.75">
      <c r="A118" s="273"/>
      <c r="B118" s="273"/>
      <c r="C118" s="273"/>
      <c r="D118" s="173"/>
      <c r="E118" s="273"/>
      <c r="F118" s="273"/>
      <c r="G118" s="273"/>
      <c r="H118" s="173"/>
      <c r="I118" s="173"/>
      <c r="J118" s="273"/>
      <c r="K118" s="273"/>
      <c r="L118" s="273"/>
      <c r="M118" s="173"/>
      <c r="V118" s="268"/>
      <c r="W118" s="143"/>
      <c r="X118" s="269"/>
      <c r="Y118" s="155"/>
    </row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4">
    <mergeCell ref="E71:H71"/>
    <mergeCell ref="E3:H3"/>
    <mergeCell ref="N37:Q37"/>
    <mergeCell ref="E70:M70"/>
    <mergeCell ref="A1:Q1"/>
    <mergeCell ref="A2:Q2"/>
    <mergeCell ref="J3:M3"/>
    <mergeCell ref="J71:M71"/>
    <mergeCell ref="A3:D3"/>
    <mergeCell ref="E37:H37"/>
    <mergeCell ref="J37:M37"/>
    <mergeCell ref="N3:Q3"/>
    <mergeCell ref="A36:Q36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18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19.7109375" style="3" customWidth="1"/>
    <col min="2" max="3" width="5.7109375" style="3" customWidth="1"/>
    <col min="4" max="4" width="6.7109375" style="3" customWidth="1"/>
    <col min="5" max="5" width="19.7109375" style="3" customWidth="1"/>
    <col min="6" max="7" width="5.7109375" style="3" customWidth="1"/>
    <col min="8" max="8" width="6.7109375" style="3" customWidth="1"/>
    <col min="9" max="9" width="1.1484375" style="3" customWidth="1"/>
    <col min="10" max="10" width="19.7109375" style="3" customWidth="1"/>
    <col min="11" max="12" width="5.7109375" style="3" customWidth="1"/>
    <col min="13" max="13" width="6.7109375" style="3" customWidth="1"/>
    <col min="14" max="14" width="19.7109375" style="3" customWidth="1"/>
    <col min="15" max="16" width="5.7109375" style="3" customWidth="1"/>
    <col min="17" max="17" width="6.7109375" style="3" customWidth="1"/>
    <col min="18" max="27" width="9.140625" style="2" customWidth="1"/>
    <col min="28" max="16384" width="9.140625" style="3" customWidth="1"/>
  </cols>
  <sheetData>
    <row r="1" spans="1:17" ht="15" thickBot="1">
      <c r="A1" s="701" t="s">
        <v>95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3"/>
    </row>
    <row r="2" spans="1:17" ht="15" thickBot="1">
      <c r="A2" s="701" t="s">
        <v>36</v>
      </c>
      <c r="B2" s="702"/>
      <c r="C2" s="702"/>
      <c r="D2" s="702"/>
      <c r="E2" s="702"/>
      <c r="F2" s="702"/>
      <c r="G2" s="702"/>
      <c r="H2" s="702"/>
      <c r="I2" s="737"/>
      <c r="J2" s="702"/>
      <c r="K2" s="702"/>
      <c r="L2" s="702"/>
      <c r="M2" s="702"/>
      <c r="N2" s="702"/>
      <c r="O2" s="702"/>
      <c r="P2" s="702"/>
      <c r="Q2" s="703"/>
    </row>
    <row r="3" spans="1:17" ht="15" customHeight="1" thickBot="1">
      <c r="A3" s="738" t="s">
        <v>435</v>
      </c>
      <c r="B3" s="739"/>
      <c r="C3" s="739"/>
      <c r="D3" s="740"/>
      <c r="E3" s="758" t="s">
        <v>113</v>
      </c>
      <c r="F3" s="759"/>
      <c r="G3" s="759"/>
      <c r="H3" s="760"/>
      <c r="I3" s="30"/>
      <c r="J3" s="752" t="s">
        <v>88</v>
      </c>
      <c r="K3" s="753"/>
      <c r="L3" s="753"/>
      <c r="M3" s="754"/>
      <c r="N3" s="755" t="s">
        <v>115</v>
      </c>
      <c r="O3" s="756"/>
      <c r="P3" s="756"/>
      <c r="Q3" s="757"/>
    </row>
    <row r="4" spans="1:17" ht="13.5" thickBot="1">
      <c r="A4" s="89" t="s">
        <v>3</v>
      </c>
      <c r="B4" s="90" t="s">
        <v>65</v>
      </c>
      <c r="C4" s="91">
        <v>0</v>
      </c>
      <c r="D4" s="90" t="s">
        <v>11</v>
      </c>
      <c r="E4" s="123" t="s">
        <v>3</v>
      </c>
      <c r="F4" s="124" t="s">
        <v>65</v>
      </c>
      <c r="G4" s="125">
        <v>1.5</v>
      </c>
      <c r="H4" s="124" t="s">
        <v>11</v>
      </c>
      <c r="I4" s="35"/>
      <c r="J4" s="239" t="s">
        <v>3</v>
      </c>
      <c r="K4" s="240" t="s">
        <v>65</v>
      </c>
      <c r="L4" s="241">
        <v>0</v>
      </c>
      <c r="M4" s="240" t="s">
        <v>11</v>
      </c>
      <c r="N4" s="31" t="s">
        <v>3</v>
      </c>
      <c r="O4" s="31" t="s">
        <v>65</v>
      </c>
      <c r="P4" s="31">
        <v>2</v>
      </c>
      <c r="Q4" s="31" t="s">
        <v>11</v>
      </c>
    </row>
    <row r="5" spans="1:17" ht="12.75">
      <c r="A5" s="36" t="s">
        <v>254</v>
      </c>
      <c r="B5" s="154">
        <v>7</v>
      </c>
      <c r="C5" s="231">
        <v>1</v>
      </c>
      <c r="D5" s="153">
        <f aca="true" t="shared" si="0" ref="D5:D15">B5+C5</f>
        <v>8</v>
      </c>
      <c r="E5" s="36" t="s">
        <v>177</v>
      </c>
      <c r="F5" s="154">
        <v>6</v>
      </c>
      <c r="G5" s="231">
        <v>-1</v>
      </c>
      <c r="H5" s="153">
        <f>F5+G5</f>
        <v>5</v>
      </c>
      <c r="I5" s="35"/>
      <c r="J5" s="36" t="s">
        <v>293</v>
      </c>
      <c r="K5" s="152">
        <v>6</v>
      </c>
      <c r="L5" s="231">
        <v>-2</v>
      </c>
      <c r="M5" s="153">
        <f aca="true" t="shared" si="1" ref="M5:M15">K5+L5</f>
        <v>4</v>
      </c>
      <c r="N5" s="36" t="s">
        <v>386</v>
      </c>
      <c r="O5" s="426">
        <v>6</v>
      </c>
      <c r="P5" s="427">
        <v>-1</v>
      </c>
      <c r="Q5" s="339">
        <f aca="true" t="shared" si="2" ref="Q5:Q15">O5+P5</f>
        <v>5</v>
      </c>
    </row>
    <row r="6" spans="1:17" ht="12.75">
      <c r="A6" s="40" t="s">
        <v>236</v>
      </c>
      <c r="B6" s="156">
        <v>7</v>
      </c>
      <c r="C6" s="232">
        <v>1</v>
      </c>
      <c r="D6" s="157">
        <f t="shared" si="0"/>
        <v>8</v>
      </c>
      <c r="E6" s="42" t="s">
        <v>167</v>
      </c>
      <c r="F6" s="156">
        <v>6</v>
      </c>
      <c r="G6" s="232">
        <v>0</v>
      </c>
      <c r="H6" s="157">
        <f aca="true" t="shared" si="3" ref="H6:H29">F6+G6</f>
        <v>6</v>
      </c>
      <c r="I6" s="35"/>
      <c r="J6" s="40" t="s">
        <v>284</v>
      </c>
      <c r="K6" s="156">
        <v>5.5</v>
      </c>
      <c r="L6" s="232">
        <v>0</v>
      </c>
      <c r="M6" s="157">
        <f t="shared" si="1"/>
        <v>5.5</v>
      </c>
      <c r="N6" s="40" t="s">
        <v>213</v>
      </c>
      <c r="O6" s="428">
        <v>6</v>
      </c>
      <c r="P6" s="429">
        <v>0</v>
      </c>
      <c r="Q6" s="340">
        <f t="shared" si="2"/>
        <v>6</v>
      </c>
    </row>
    <row r="7" spans="1:17" ht="12.75">
      <c r="A7" s="40" t="s">
        <v>237</v>
      </c>
      <c r="B7" s="156">
        <v>6</v>
      </c>
      <c r="C7" s="232">
        <v>0</v>
      </c>
      <c r="D7" s="157">
        <f t="shared" si="0"/>
        <v>6</v>
      </c>
      <c r="E7" s="40" t="s">
        <v>188</v>
      </c>
      <c r="F7" s="156">
        <v>6.5</v>
      </c>
      <c r="G7" s="232">
        <v>0</v>
      </c>
      <c r="H7" s="157">
        <f t="shared" si="3"/>
        <v>6.5</v>
      </c>
      <c r="I7" s="35"/>
      <c r="J7" s="40" t="s">
        <v>376</v>
      </c>
      <c r="K7" s="156">
        <v>6.5</v>
      </c>
      <c r="L7" s="232">
        <v>0.5</v>
      </c>
      <c r="M7" s="157">
        <f t="shared" si="1"/>
        <v>7</v>
      </c>
      <c r="N7" s="40" t="s">
        <v>214</v>
      </c>
      <c r="O7" s="428">
        <v>6</v>
      </c>
      <c r="P7" s="429">
        <v>0</v>
      </c>
      <c r="Q7" s="340">
        <f t="shared" si="2"/>
        <v>6</v>
      </c>
    </row>
    <row r="8" spans="1:17" ht="12.75">
      <c r="A8" s="40" t="s">
        <v>238</v>
      </c>
      <c r="B8" s="156">
        <v>7.5</v>
      </c>
      <c r="C8" s="232">
        <v>3</v>
      </c>
      <c r="D8" s="157">
        <f t="shared" si="0"/>
        <v>10.5</v>
      </c>
      <c r="E8" s="128" t="s">
        <v>365</v>
      </c>
      <c r="F8" s="460">
        <v>7</v>
      </c>
      <c r="G8" s="232">
        <v>3</v>
      </c>
      <c r="H8" s="461">
        <f t="shared" si="3"/>
        <v>10</v>
      </c>
      <c r="I8" s="35"/>
      <c r="J8" s="40" t="s">
        <v>285</v>
      </c>
      <c r="K8" s="156">
        <v>6.5</v>
      </c>
      <c r="L8" s="232">
        <v>0.5</v>
      </c>
      <c r="M8" s="157">
        <f t="shared" si="1"/>
        <v>7</v>
      </c>
      <c r="N8" s="42" t="s">
        <v>230</v>
      </c>
      <c r="O8" s="428">
        <v>6.5</v>
      </c>
      <c r="P8" s="429">
        <v>0</v>
      </c>
      <c r="Q8" s="340">
        <f t="shared" si="2"/>
        <v>6.5</v>
      </c>
    </row>
    <row r="9" spans="1:17" ht="12.75">
      <c r="A9" s="40" t="s">
        <v>255</v>
      </c>
      <c r="B9" s="156">
        <v>6.5</v>
      </c>
      <c r="C9" s="232">
        <v>1</v>
      </c>
      <c r="D9" s="157">
        <f t="shared" si="0"/>
        <v>7.5</v>
      </c>
      <c r="E9" s="40" t="s">
        <v>170</v>
      </c>
      <c r="F9" s="156">
        <v>6.5</v>
      </c>
      <c r="G9" s="232">
        <v>0</v>
      </c>
      <c r="H9" s="157">
        <f t="shared" si="3"/>
        <v>6.5</v>
      </c>
      <c r="I9" s="35"/>
      <c r="J9" s="40" t="s">
        <v>286</v>
      </c>
      <c r="K9" s="156">
        <v>6</v>
      </c>
      <c r="L9" s="232">
        <v>0</v>
      </c>
      <c r="M9" s="157">
        <f t="shared" si="1"/>
        <v>6</v>
      </c>
      <c r="N9" s="42" t="s">
        <v>216</v>
      </c>
      <c r="O9" s="428">
        <v>6.5</v>
      </c>
      <c r="P9" s="429">
        <v>1</v>
      </c>
      <c r="Q9" s="340">
        <f t="shared" si="2"/>
        <v>7.5</v>
      </c>
    </row>
    <row r="10" spans="1:17" ht="12.75">
      <c r="A10" s="316" t="s">
        <v>349</v>
      </c>
      <c r="B10" s="448">
        <v>6</v>
      </c>
      <c r="C10" s="449">
        <v>0</v>
      </c>
      <c r="D10" s="349">
        <f t="shared" si="0"/>
        <v>6</v>
      </c>
      <c r="E10" s="40" t="s">
        <v>181</v>
      </c>
      <c r="F10" s="156">
        <v>6.5</v>
      </c>
      <c r="G10" s="232">
        <v>0</v>
      </c>
      <c r="H10" s="157">
        <f t="shared" si="3"/>
        <v>6.5</v>
      </c>
      <c r="I10" s="35"/>
      <c r="J10" s="40" t="s">
        <v>287</v>
      </c>
      <c r="K10" s="156">
        <v>6.5</v>
      </c>
      <c r="L10" s="232">
        <v>1</v>
      </c>
      <c r="M10" s="157">
        <f t="shared" si="1"/>
        <v>7.5</v>
      </c>
      <c r="N10" s="40" t="s">
        <v>227</v>
      </c>
      <c r="O10" s="428">
        <v>7</v>
      </c>
      <c r="P10" s="429">
        <v>3</v>
      </c>
      <c r="Q10" s="340">
        <f t="shared" si="2"/>
        <v>10</v>
      </c>
    </row>
    <row r="11" spans="1:17" ht="12.75">
      <c r="A11" s="40" t="s">
        <v>240</v>
      </c>
      <c r="B11" s="156">
        <v>6.5</v>
      </c>
      <c r="C11" s="232">
        <v>0</v>
      </c>
      <c r="D11" s="157">
        <f t="shared" si="0"/>
        <v>6.5</v>
      </c>
      <c r="E11" s="316" t="s">
        <v>183</v>
      </c>
      <c r="F11" s="448">
        <v>6</v>
      </c>
      <c r="G11" s="449">
        <v>0</v>
      </c>
      <c r="H11" s="349">
        <f t="shared" si="3"/>
        <v>6</v>
      </c>
      <c r="I11" s="35"/>
      <c r="J11" s="42" t="s">
        <v>288</v>
      </c>
      <c r="K11" s="156">
        <v>7</v>
      </c>
      <c r="L11" s="232">
        <v>1</v>
      </c>
      <c r="M11" s="157">
        <f t="shared" si="1"/>
        <v>8</v>
      </c>
      <c r="N11" s="40" t="s">
        <v>218</v>
      </c>
      <c r="O11" s="428">
        <v>6</v>
      </c>
      <c r="P11" s="429">
        <v>0</v>
      </c>
      <c r="Q11" s="340">
        <f t="shared" si="2"/>
        <v>6</v>
      </c>
    </row>
    <row r="12" spans="1:17" ht="12.75">
      <c r="A12" s="40" t="s">
        <v>241</v>
      </c>
      <c r="B12" s="156">
        <v>7</v>
      </c>
      <c r="C12" s="232">
        <v>3</v>
      </c>
      <c r="D12" s="157">
        <f t="shared" si="0"/>
        <v>10</v>
      </c>
      <c r="E12" s="40" t="s">
        <v>173</v>
      </c>
      <c r="F12" s="156">
        <v>5.5</v>
      </c>
      <c r="G12" s="232">
        <v>0</v>
      </c>
      <c r="H12" s="157">
        <f t="shared" si="3"/>
        <v>5.5</v>
      </c>
      <c r="I12" s="35"/>
      <c r="J12" s="40" t="s">
        <v>289</v>
      </c>
      <c r="K12" s="156">
        <v>5</v>
      </c>
      <c r="L12" s="232">
        <v>-0.5</v>
      </c>
      <c r="M12" s="157">
        <f t="shared" si="1"/>
        <v>4.5</v>
      </c>
      <c r="N12" s="40" t="s">
        <v>219</v>
      </c>
      <c r="O12" s="428">
        <v>6</v>
      </c>
      <c r="P12" s="429">
        <v>0</v>
      </c>
      <c r="Q12" s="340">
        <f t="shared" si="2"/>
        <v>6</v>
      </c>
    </row>
    <row r="13" spans="1:17" ht="12.75">
      <c r="A13" s="42" t="s">
        <v>242</v>
      </c>
      <c r="B13" s="156">
        <v>6</v>
      </c>
      <c r="C13" s="232">
        <v>0</v>
      </c>
      <c r="D13" s="157">
        <f t="shared" si="0"/>
        <v>6</v>
      </c>
      <c r="E13" s="40" t="s">
        <v>174</v>
      </c>
      <c r="F13" s="156">
        <v>7.5</v>
      </c>
      <c r="G13" s="232">
        <v>4.5</v>
      </c>
      <c r="H13" s="157">
        <f t="shared" si="3"/>
        <v>12</v>
      </c>
      <c r="I13" s="35"/>
      <c r="J13" s="40" t="s">
        <v>297</v>
      </c>
      <c r="K13" s="156">
        <v>6.5</v>
      </c>
      <c r="L13" s="232">
        <v>1</v>
      </c>
      <c r="M13" s="157">
        <f t="shared" si="1"/>
        <v>7.5</v>
      </c>
      <c r="N13" s="40" t="s">
        <v>220</v>
      </c>
      <c r="O13" s="428">
        <v>5</v>
      </c>
      <c r="P13" s="429">
        <v>0</v>
      </c>
      <c r="Q13" s="340">
        <f t="shared" si="2"/>
        <v>5</v>
      </c>
    </row>
    <row r="14" spans="1:17" ht="12.75">
      <c r="A14" s="40" t="s">
        <v>243</v>
      </c>
      <c r="B14" s="156">
        <v>6.5</v>
      </c>
      <c r="C14" s="232">
        <v>0</v>
      </c>
      <c r="D14" s="157">
        <f t="shared" si="0"/>
        <v>6.5</v>
      </c>
      <c r="E14" s="40" t="s">
        <v>180</v>
      </c>
      <c r="F14" s="156">
        <v>5.5</v>
      </c>
      <c r="G14" s="232">
        <v>0</v>
      </c>
      <c r="H14" s="157">
        <f t="shared" si="3"/>
        <v>5.5</v>
      </c>
      <c r="I14" s="35"/>
      <c r="J14" s="40" t="s">
        <v>290</v>
      </c>
      <c r="K14" s="156">
        <v>6.5</v>
      </c>
      <c r="L14" s="232">
        <v>-0.5</v>
      </c>
      <c r="M14" s="157">
        <f t="shared" si="1"/>
        <v>6</v>
      </c>
      <c r="N14" s="40" t="s">
        <v>221</v>
      </c>
      <c r="O14" s="428">
        <v>5.5</v>
      </c>
      <c r="P14" s="429">
        <v>0</v>
      </c>
      <c r="Q14" s="340">
        <f t="shared" si="2"/>
        <v>5.5</v>
      </c>
    </row>
    <row r="15" spans="1:17" ht="13.5" thickBot="1">
      <c r="A15" s="312" t="s">
        <v>350</v>
      </c>
      <c r="B15" s="456">
        <v>6</v>
      </c>
      <c r="C15" s="457">
        <v>0</v>
      </c>
      <c r="D15" s="358">
        <f t="shared" si="0"/>
        <v>6</v>
      </c>
      <c r="E15" s="44" t="s">
        <v>176</v>
      </c>
      <c r="F15" s="161">
        <v>6</v>
      </c>
      <c r="G15" s="233">
        <v>-0.5</v>
      </c>
      <c r="H15" s="162">
        <f t="shared" si="3"/>
        <v>5.5</v>
      </c>
      <c r="I15" s="35"/>
      <c r="J15" s="44" t="s">
        <v>302</v>
      </c>
      <c r="K15" s="161">
        <v>5.5</v>
      </c>
      <c r="L15" s="233">
        <v>0</v>
      </c>
      <c r="M15" s="162">
        <f t="shared" si="1"/>
        <v>5.5</v>
      </c>
      <c r="N15" s="44" t="s">
        <v>224</v>
      </c>
      <c r="O15" s="430">
        <v>6</v>
      </c>
      <c r="P15" s="431">
        <v>0</v>
      </c>
      <c r="Q15" s="341">
        <f t="shared" si="2"/>
        <v>6</v>
      </c>
    </row>
    <row r="16" spans="1:17" ht="13.5" thickBot="1">
      <c r="A16" s="47"/>
      <c r="B16" s="432"/>
      <c r="C16" s="234"/>
      <c r="D16" s="163"/>
      <c r="E16" s="47"/>
      <c r="F16" s="432"/>
      <c r="G16" s="234"/>
      <c r="H16" s="163"/>
      <c r="I16" s="50"/>
      <c r="J16" s="47"/>
      <c r="K16" s="432"/>
      <c r="L16" s="234"/>
      <c r="M16" s="163"/>
      <c r="N16" s="47"/>
      <c r="O16" s="432"/>
      <c r="P16" s="234"/>
      <c r="Q16" s="163"/>
    </row>
    <row r="17" spans="1:17" ht="12.75">
      <c r="A17" s="51" t="s">
        <v>245</v>
      </c>
      <c r="B17" s="167" t="s">
        <v>353</v>
      </c>
      <c r="C17" s="235" t="s">
        <v>353</v>
      </c>
      <c r="D17" s="166" t="s">
        <v>353</v>
      </c>
      <c r="E17" s="51" t="s">
        <v>166</v>
      </c>
      <c r="F17" s="167" t="s">
        <v>353</v>
      </c>
      <c r="G17" s="235" t="s">
        <v>353</v>
      </c>
      <c r="H17" s="166" t="s">
        <v>353</v>
      </c>
      <c r="I17" s="50"/>
      <c r="J17" s="51" t="s">
        <v>282</v>
      </c>
      <c r="K17" s="167" t="s">
        <v>353</v>
      </c>
      <c r="L17" s="235" t="s">
        <v>353</v>
      </c>
      <c r="M17" s="166" t="s">
        <v>353</v>
      </c>
      <c r="N17" s="51" t="s">
        <v>223</v>
      </c>
      <c r="O17" s="433" t="s">
        <v>353</v>
      </c>
      <c r="P17" s="434" t="s">
        <v>353</v>
      </c>
      <c r="Q17" s="342" t="s">
        <v>353</v>
      </c>
    </row>
    <row r="18" spans="1:17" ht="12.75">
      <c r="A18" s="308" t="s">
        <v>247</v>
      </c>
      <c r="B18" s="446" t="s">
        <v>354</v>
      </c>
      <c r="C18" s="447" t="s">
        <v>354</v>
      </c>
      <c r="D18" s="350" t="s">
        <v>354</v>
      </c>
      <c r="E18" s="54" t="s">
        <v>178</v>
      </c>
      <c r="F18" s="169">
        <v>5.5</v>
      </c>
      <c r="G18" s="164">
        <v>0</v>
      </c>
      <c r="H18" s="168">
        <f t="shared" si="3"/>
        <v>5.5</v>
      </c>
      <c r="I18" s="50"/>
      <c r="J18" s="54" t="s">
        <v>296</v>
      </c>
      <c r="K18" s="169">
        <v>6.5</v>
      </c>
      <c r="L18" s="164">
        <v>-0.5</v>
      </c>
      <c r="M18" s="168">
        <f aca="true" t="shared" si="4" ref="M18:M29">K18+L18</f>
        <v>6</v>
      </c>
      <c r="N18" s="54" t="s">
        <v>472</v>
      </c>
      <c r="O18" s="435">
        <v>6</v>
      </c>
      <c r="P18" s="436">
        <v>-0.5</v>
      </c>
      <c r="Q18" s="163">
        <f aca="true" t="shared" si="5" ref="Q18:Q29">O18+P18</f>
        <v>5.5</v>
      </c>
    </row>
    <row r="19" spans="1:17" ht="12.75">
      <c r="A19" s="54" t="s">
        <v>455</v>
      </c>
      <c r="B19" s="169">
        <v>5.5</v>
      </c>
      <c r="C19" s="164">
        <v>0</v>
      </c>
      <c r="D19" s="168">
        <f>B19+C19</f>
        <v>5.5</v>
      </c>
      <c r="E19" s="54" t="s">
        <v>179</v>
      </c>
      <c r="F19" s="169" t="s">
        <v>353</v>
      </c>
      <c r="G19" s="164" t="s">
        <v>353</v>
      </c>
      <c r="H19" s="168" t="s">
        <v>353</v>
      </c>
      <c r="I19" s="50"/>
      <c r="J19" s="54" t="s">
        <v>283</v>
      </c>
      <c r="K19" s="169">
        <v>6</v>
      </c>
      <c r="L19" s="164">
        <v>-0.5</v>
      </c>
      <c r="M19" s="168">
        <f>K19+L19</f>
        <v>5.5</v>
      </c>
      <c r="N19" s="54" t="s">
        <v>225</v>
      </c>
      <c r="O19" s="435">
        <v>6</v>
      </c>
      <c r="P19" s="436">
        <v>0</v>
      </c>
      <c r="Q19" s="163">
        <f t="shared" si="5"/>
        <v>6</v>
      </c>
    </row>
    <row r="20" spans="1:17" ht="12.75">
      <c r="A20" s="54" t="s">
        <v>244</v>
      </c>
      <c r="B20" s="169" t="s">
        <v>353</v>
      </c>
      <c r="C20" s="164" t="s">
        <v>353</v>
      </c>
      <c r="D20" s="168" t="s">
        <v>353</v>
      </c>
      <c r="E20" s="308" t="s">
        <v>172</v>
      </c>
      <c r="F20" s="446" t="s">
        <v>353</v>
      </c>
      <c r="G20" s="447" t="s">
        <v>353</v>
      </c>
      <c r="H20" s="350" t="s">
        <v>353</v>
      </c>
      <c r="I20" s="50"/>
      <c r="J20" s="54" t="s">
        <v>422</v>
      </c>
      <c r="K20" s="169">
        <v>5.5</v>
      </c>
      <c r="L20" s="164">
        <v>0</v>
      </c>
      <c r="M20" s="168">
        <f t="shared" si="4"/>
        <v>5.5</v>
      </c>
      <c r="N20" s="54" t="s">
        <v>217</v>
      </c>
      <c r="O20" s="435">
        <v>5</v>
      </c>
      <c r="P20" s="436">
        <v>0</v>
      </c>
      <c r="Q20" s="163">
        <f t="shared" si="5"/>
        <v>5</v>
      </c>
    </row>
    <row r="21" spans="1:17" ht="12.75">
      <c r="A21" s="54" t="s">
        <v>239</v>
      </c>
      <c r="B21" s="169" t="s">
        <v>353</v>
      </c>
      <c r="C21" s="164" t="s">
        <v>353</v>
      </c>
      <c r="D21" s="168" t="s">
        <v>353</v>
      </c>
      <c r="E21" s="54" t="s">
        <v>367</v>
      </c>
      <c r="F21" s="169">
        <v>6</v>
      </c>
      <c r="G21" s="164">
        <v>0</v>
      </c>
      <c r="H21" s="168">
        <f t="shared" si="3"/>
        <v>6</v>
      </c>
      <c r="I21" s="50"/>
      <c r="J21" s="54" t="s">
        <v>436</v>
      </c>
      <c r="K21" s="169">
        <v>6</v>
      </c>
      <c r="L21" s="164">
        <v>0</v>
      </c>
      <c r="M21" s="168">
        <f t="shared" si="4"/>
        <v>6</v>
      </c>
      <c r="N21" s="54" t="s">
        <v>229</v>
      </c>
      <c r="O21" s="435">
        <v>6</v>
      </c>
      <c r="P21" s="436">
        <v>0</v>
      </c>
      <c r="Q21" s="163">
        <f t="shared" si="5"/>
        <v>6</v>
      </c>
    </row>
    <row r="22" spans="1:17" ht="12.75">
      <c r="A22" s="54" t="s">
        <v>357</v>
      </c>
      <c r="B22" s="169" t="s">
        <v>353</v>
      </c>
      <c r="C22" s="164" t="s">
        <v>353</v>
      </c>
      <c r="D22" s="168" t="s">
        <v>353</v>
      </c>
      <c r="E22" s="54" t="s">
        <v>171</v>
      </c>
      <c r="F22" s="169">
        <v>7</v>
      </c>
      <c r="G22" s="164">
        <v>3</v>
      </c>
      <c r="H22" s="168">
        <f t="shared" si="3"/>
        <v>10</v>
      </c>
      <c r="I22" s="50"/>
      <c r="J22" s="54" t="s">
        <v>300</v>
      </c>
      <c r="K22" s="169">
        <v>6</v>
      </c>
      <c r="L22" s="164">
        <v>0</v>
      </c>
      <c r="M22" s="168">
        <f t="shared" si="4"/>
        <v>6</v>
      </c>
      <c r="N22" s="54" t="s">
        <v>389</v>
      </c>
      <c r="O22" s="435">
        <v>6</v>
      </c>
      <c r="P22" s="436">
        <v>-0.5</v>
      </c>
      <c r="Q22" s="163">
        <f t="shared" si="5"/>
        <v>5.5</v>
      </c>
    </row>
    <row r="23" spans="1:17" ht="12.75">
      <c r="A23" s="54" t="s">
        <v>412</v>
      </c>
      <c r="B23" s="169" t="s">
        <v>354</v>
      </c>
      <c r="C23" s="164" t="s">
        <v>354</v>
      </c>
      <c r="D23" s="168" t="s">
        <v>354</v>
      </c>
      <c r="E23" s="54" t="s">
        <v>452</v>
      </c>
      <c r="F23" s="169">
        <v>6</v>
      </c>
      <c r="G23" s="164">
        <v>0</v>
      </c>
      <c r="H23" s="168">
        <f t="shared" si="3"/>
        <v>6</v>
      </c>
      <c r="I23" s="50"/>
      <c r="J23" s="54" t="s">
        <v>377</v>
      </c>
      <c r="K23" s="169">
        <v>5.5</v>
      </c>
      <c r="L23" s="164">
        <v>0</v>
      </c>
      <c r="M23" s="168">
        <f t="shared" si="4"/>
        <v>5.5</v>
      </c>
      <c r="N23" s="54" t="s">
        <v>473</v>
      </c>
      <c r="O23" s="435">
        <v>6.5</v>
      </c>
      <c r="P23" s="436">
        <v>0.5</v>
      </c>
      <c r="Q23" s="163">
        <f t="shared" si="5"/>
        <v>7</v>
      </c>
    </row>
    <row r="24" spans="1:17" ht="12.75">
      <c r="A24" s="308" t="s">
        <v>246</v>
      </c>
      <c r="B24" s="446" t="s">
        <v>353</v>
      </c>
      <c r="C24" s="447" t="s">
        <v>353</v>
      </c>
      <c r="D24" s="350" t="s">
        <v>353</v>
      </c>
      <c r="E24" s="54" t="s">
        <v>453</v>
      </c>
      <c r="F24" s="169" t="s">
        <v>354</v>
      </c>
      <c r="G24" s="164" t="s">
        <v>354</v>
      </c>
      <c r="H24" s="168" t="s">
        <v>354</v>
      </c>
      <c r="I24" s="50"/>
      <c r="J24" s="54" t="s">
        <v>294</v>
      </c>
      <c r="K24" s="169">
        <v>6</v>
      </c>
      <c r="L24" s="164">
        <v>-0.5</v>
      </c>
      <c r="M24" s="168">
        <f t="shared" si="4"/>
        <v>5.5</v>
      </c>
      <c r="N24" s="54" t="s">
        <v>234</v>
      </c>
      <c r="O24" s="435">
        <v>6</v>
      </c>
      <c r="P24" s="436">
        <v>0</v>
      </c>
      <c r="Q24" s="163">
        <f t="shared" si="5"/>
        <v>6</v>
      </c>
    </row>
    <row r="25" spans="1:17" ht="12.75">
      <c r="A25" s="54" t="s">
        <v>250</v>
      </c>
      <c r="B25" s="169">
        <v>6</v>
      </c>
      <c r="C25" s="164">
        <v>0</v>
      </c>
      <c r="D25" s="168">
        <f>B25+C25</f>
        <v>6</v>
      </c>
      <c r="E25" s="54" t="s">
        <v>370</v>
      </c>
      <c r="F25" s="169" t="s">
        <v>353</v>
      </c>
      <c r="G25" s="164" t="s">
        <v>353</v>
      </c>
      <c r="H25" s="168" t="s">
        <v>353</v>
      </c>
      <c r="I25" s="50"/>
      <c r="J25" s="54" t="s">
        <v>291</v>
      </c>
      <c r="K25" s="169" t="s">
        <v>353</v>
      </c>
      <c r="L25" s="164" t="s">
        <v>353</v>
      </c>
      <c r="M25" s="168" t="s">
        <v>353</v>
      </c>
      <c r="N25" s="54" t="s">
        <v>232</v>
      </c>
      <c r="O25" s="435">
        <v>5.5</v>
      </c>
      <c r="P25" s="436">
        <v>-0.5</v>
      </c>
      <c r="Q25" s="163">
        <f t="shared" si="5"/>
        <v>5</v>
      </c>
    </row>
    <row r="26" spans="1:17" ht="12.75">
      <c r="A26" s="54" t="s">
        <v>256</v>
      </c>
      <c r="B26" s="169">
        <v>7</v>
      </c>
      <c r="C26" s="164">
        <v>3</v>
      </c>
      <c r="D26" s="168">
        <f>B26+C26</f>
        <v>10</v>
      </c>
      <c r="E26" s="54" t="s">
        <v>186</v>
      </c>
      <c r="F26" s="169">
        <v>5</v>
      </c>
      <c r="G26" s="164">
        <v>0</v>
      </c>
      <c r="H26" s="168">
        <f t="shared" si="3"/>
        <v>5</v>
      </c>
      <c r="I26" s="50"/>
      <c r="J26" s="54" t="s">
        <v>295</v>
      </c>
      <c r="K26" s="169" t="s">
        <v>353</v>
      </c>
      <c r="L26" s="164" t="s">
        <v>353</v>
      </c>
      <c r="M26" s="168" t="s">
        <v>353</v>
      </c>
      <c r="N26" s="54" t="s">
        <v>444</v>
      </c>
      <c r="O26" s="435">
        <v>6.5</v>
      </c>
      <c r="P26" s="436">
        <v>0</v>
      </c>
      <c r="Q26" s="163">
        <f t="shared" si="5"/>
        <v>6.5</v>
      </c>
    </row>
    <row r="27" spans="1:17" ht="12.75">
      <c r="A27" s="54" t="s">
        <v>252</v>
      </c>
      <c r="B27" s="169">
        <v>6</v>
      </c>
      <c r="C27" s="164">
        <v>-0.5</v>
      </c>
      <c r="D27" s="168">
        <f>B27+C27</f>
        <v>5.5</v>
      </c>
      <c r="E27" s="54" t="s">
        <v>168</v>
      </c>
      <c r="F27" s="169" t="s">
        <v>353</v>
      </c>
      <c r="G27" s="164" t="s">
        <v>353</v>
      </c>
      <c r="H27" s="168" t="s">
        <v>353</v>
      </c>
      <c r="I27" s="50"/>
      <c r="J27" s="54" t="s">
        <v>303</v>
      </c>
      <c r="K27" s="169" t="s">
        <v>353</v>
      </c>
      <c r="L27" s="164" t="s">
        <v>353</v>
      </c>
      <c r="M27" s="168" t="s">
        <v>353</v>
      </c>
      <c r="N27" s="54" t="s">
        <v>451</v>
      </c>
      <c r="O27" s="435">
        <v>5</v>
      </c>
      <c r="P27" s="436">
        <v>-0.5</v>
      </c>
      <c r="Q27" s="163">
        <f t="shared" si="5"/>
        <v>4.5</v>
      </c>
    </row>
    <row r="28" spans="1:17" ht="12.75" customHeight="1" thickBot="1">
      <c r="A28" s="47" t="s">
        <v>400</v>
      </c>
      <c r="B28" s="171">
        <v>6</v>
      </c>
      <c r="C28" s="236">
        <v>-0.5</v>
      </c>
      <c r="D28" s="168">
        <f>B28+C28</f>
        <v>5.5</v>
      </c>
      <c r="E28" s="47" t="s">
        <v>454</v>
      </c>
      <c r="F28" s="171">
        <v>5</v>
      </c>
      <c r="G28" s="236">
        <v>0</v>
      </c>
      <c r="H28" s="168">
        <f t="shared" si="3"/>
        <v>5</v>
      </c>
      <c r="I28" s="50"/>
      <c r="J28" s="47" t="s">
        <v>303</v>
      </c>
      <c r="K28" s="171" t="s">
        <v>353</v>
      </c>
      <c r="L28" s="236" t="s">
        <v>353</v>
      </c>
      <c r="M28" s="168" t="s">
        <v>353</v>
      </c>
      <c r="N28" s="47" t="s">
        <v>303</v>
      </c>
      <c r="O28" s="437" t="s">
        <v>353</v>
      </c>
      <c r="P28" s="438" t="s">
        <v>353</v>
      </c>
      <c r="Q28" s="163" t="s">
        <v>353</v>
      </c>
    </row>
    <row r="29" spans="1:17" ht="12.75" customHeight="1" thickBot="1">
      <c r="A29" s="44" t="s">
        <v>253</v>
      </c>
      <c r="B29" s="161">
        <v>1</v>
      </c>
      <c r="C29" s="237">
        <v>0</v>
      </c>
      <c r="D29" s="172">
        <f>B29+C29</f>
        <v>1</v>
      </c>
      <c r="E29" s="44" t="s">
        <v>189</v>
      </c>
      <c r="F29" s="161">
        <v>1.5</v>
      </c>
      <c r="G29" s="237">
        <v>0</v>
      </c>
      <c r="H29" s="343">
        <f t="shared" si="3"/>
        <v>1.5</v>
      </c>
      <c r="I29" s="35"/>
      <c r="J29" s="44" t="s">
        <v>445</v>
      </c>
      <c r="K29" s="161">
        <v>0</v>
      </c>
      <c r="L29" s="237">
        <v>0</v>
      </c>
      <c r="M29" s="343">
        <f t="shared" si="4"/>
        <v>0</v>
      </c>
      <c r="N29" s="44" t="s">
        <v>446</v>
      </c>
      <c r="O29" s="430">
        <v>0</v>
      </c>
      <c r="P29" s="439">
        <v>0</v>
      </c>
      <c r="Q29" s="172">
        <f t="shared" si="5"/>
        <v>0</v>
      </c>
    </row>
    <row r="30" spans="1:17" ht="12.75" customHeight="1" thickBot="1">
      <c r="A30" s="443" t="s">
        <v>84</v>
      </c>
      <c r="B30" s="444">
        <f>21/3</f>
        <v>7</v>
      </c>
      <c r="C30" s="445">
        <v>2</v>
      </c>
      <c r="D30" s="172">
        <f>C30</f>
        <v>2</v>
      </c>
      <c r="E30" s="443" t="s">
        <v>84</v>
      </c>
      <c r="F30" s="444">
        <f>19.5/3</f>
        <v>6.5</v>
      </c>
      <c r="G30" s="445">
        <v>1</v>
      </c>
      <c r="H30" s="172">
        <f>G30</f>
        <v>1</v>
      </c>
      <c r="I30" s="35"/>
      <c r="J30" s="443" t="s">
        <v>84</v>
      </c>
      <c r="K30" s="444">
        <f>18.5/3</f>
        <v>6.166666666666667</v>
      </c>
      <c r="L30" s="445">
        <v>0</v>
      </c>
      <c r="M30" s="172">
        <f>L30</f>
        <v>0</v>
      </c>
      <c r="N30" s="443" t="s">
        <v>84</v>
      </c>
      <c r="O30" s="444">
        <f>18.5/3</f>
        <v>6.166666666666667</v>
      </c>
      <c r="P30" s="445">
        <v>0</v>
      </c>
      <c r="Q30" s="172">
        <f>P30</f>
        <v>0</v>
      </c>
    </row>
    <row r="31" spans="1:17" ht="12.75">
      <c r="A31" s="63"/>
      <c r="B31" s="64"/>
      <c r="C31" s="64"/>
      <c r="D31" s="65"/>
      <c r="E31" s="174"/>
      <c r="F31" s="175"/>
      <c r="G31" s="175"/>
      <c r="H31" s="176"/>
      <c r="I31" s="66"/>
      <c r="J31" s="174"/>
      <c r="K31" s="175"/>
      <c r="L31" s="175"/>
      <c r="M31" s="176"/>
      <c r="N31" s="63"/>
      <c r="O31" s="64"/>
      <c r="P31" s="64"/>
      <c r="Q31" s="65"/>
    </row>
    <row r="32" spans="1:17" ht="13.5" customHeight="1">
      <c r="A32" s="67"/>
      <c r="B32" s="100">
        <f>B5+B6+B7+B8+B9+B10+B11+B12+B13+B14+B15+B29</f>
        <v>73</v>
      </c>
      <c r="C32" s="100">
        <f>C4+C5+C6+C7+C8+C9+C10+C11+C12+C13+C14+C15+C29+C30</f>
        <v>11</v>
      </c>
      <c r="D32" s="101">
        <f>B32+C32</f>
        <v>84</v>
      </c>
      <c r="E32" s="67"/>
      <c r="F32" s="134">
        <f>F5+F6+F7+F8+F9+F10+F11+F12+F13+F14+F15+F29</f>
        <v>70.5</v>
      </c>
      <c r="G32" s="134">
        <f>G4+G5+G6+G7+G8+G9+G10+G11+G12+G13+G14+G15+G29+G30</f>
        <v>8.5</v>
      </c>
      <c r="H32" s="135">
        <f>F32+G32</f>
        <v>79</v>
      </c>
      <c r="I32" s="72"/>
      <c r="J32" s="67"/>
      <c r="K32" s="246">
        <f>K5+K6+K7+K8+K9+K10+K11+K12+K13+K14+K15+K29</f>
        <v>67.5</v>
      </c>
      <c r="L32" s="246">
        <f>L4+L5+L6+L7+L8+L9+L10+L11+L12+L13+L14+L15+L29+L30</f>
        <v>1</v>
      </c>
      <c r="M32" s="245">
        <f>K32+L32</f>
        <v>68.5</v>
      </c>
      <c r="N32" s="67"/>
      <c r="O32" s="68">
        <f>O5+O6+O7+O8+O9+O10+O11+O12+O13+O14+O15+O29</f>
        <v>66.5</v>
      </c>
      <c r="P32" s="68">
        <f>P4+P5+P6+P7+P8+P9+P10+P11+P12+P13+P14+P15+P29+P30</f>
        <v>5</v>
      </c>
      <c r="Q32" s="69">
        <f>O32+P32</f>
        <v>71.5</v>
      </c>
    </row>
    <row r="33" spans="1:17" ht="12.75" customHeight="1" thickBot="1">
      <c r="A33" s="73"/>
      <c r="B33" s="74"/>
      <c r="C33" s="74"/>
      <c r="D33" s="75"/>
      <c r="E33" s="73"/>
      <c r="F33" s="74"/>
      <c r="G33" s="74"/>
      <c r="H33" s="75"/>
      <c r="I33" s="76"/>
      <c r="J33" s="73"/>
      <c r="K33" s="74"/>
      <c r="L33" s="74"/>
      <c r="M33" s="75"/>
      <c r="N33" s="73"/>
      <c r="O33" s="74"/>
      <c r="P33" s="74"/>
      <c r="Q33" s="75"/>
    </row>
    <row r="34" spans="1:17" ht="18.75" thickBot="1">
      <c r="A34" s="111"/>
      <c r="B34" s="112"/>
      <c r="C34" s="112"/>
      <c r="D34" s="113">
        <v>4</v>
      </c>
      <c r="E34" s="139"/>
      <c r="F34" s="140"/>
      <c r="G34" s="140"/>
      <c r="H34" s="141">
        <v>3</v>
      </c>
      <c r="I34" s="83"/>
      <c r="J34" s="242"/>
      <c r="K34" s="243"/>
      <c r="L34" s="243"/>
      <c r="M34" s="244">
        <v>1</v>
      </c>
      <c r="N34" s="77"/>
      <c r="O34" s="78"/>
      <c r="P34" s="78"/>
      <c r="Q34" s="79">
        <v>2</v>
      </c>
    </row>
    <row r="35" spans="1:17" ht="6" customHeight="1" thickBo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ht="15" thickBot="1">
      <c r="A36" s="701" t="s">
        <v>37</v>
      </c>
      <c r="B36" s="702"/>
      <c r="C36" s="702"/>
      <c r="D36" s="702"/>
      <c r="E36" s="702"/>
      <c r="F36" s="702"/>
      <c r="G36" s="702"/>
      <c r="H36" s="702"/>
      <c r="I36" s="737"/>
      <c r="J36" s="702"/>
      <c r="K36" s="702"/>
      <c r="L36" s="702"/>
      <c r="M36" s="702"/>
      <c r="N36" s="702"/>
      <c r="O36" s="702"/>
      <c r="P36" s="702"/>
      <c r="Q36" s="703"/>
    </row>
    <row r="37" spans="1:26" ht="15" customHeight="1" thickBot="1">
      <c r="A37" s="742" t="s">
        <v>67</v>
      </c>
      <c r="B37" s="743"/>
      <c r="C37" s="743"/>
      <c r="D37" s="744"/>
      <c r="E37" s="745" t="s">
        <v>359</v>
      </c>
      <c r="F37" s="746"/>
      <c r="G37" s="746"/>
      <c r="H37" s="747"/>
      <c r="I37" s="85"/>
      <c r="J37" s="724" t="s">
        <v>117</v>
      </c>
      <c r="K37" s="761"/>
      <c r="L37" s="761"/>
      <c r="M37" s="725"/>
      <c r="N37" s="749" t="s">
        <v>109</v>
      </c>
      <c r="O37" s="750"/>
      <c r="P37" s="750"/>
      <c r="Q37" s="751"/>
      <c r="W37" s="257"/>
      <c r="X37" s="257"/>
      <c r="Y37" s="257"/>
      <c r="Z37" s="257"/>
    </row>
    <row r="38" spans="1:26" ht="13.5" thickBot="1">
      <c r="A38" s="32" t="s">
        <v>3</v>
      </c>
      <c r="B38" s="33" t="s">
        <v>65</v>
      </c>
      <c r="C38" s="34">
        <v>-0.5</v>
      </c>
      <c r="D38" s="33" t="s">
        <v>11</v>
      </c>
      <c r="E38" s="87" t="s">
        <v>3</v>
      </c>
      <c r="F38" s="87" t="s">
        <v>65</v>
      </c>
      <c r="G38" s="87">
        <v>2</v>
      </c>
      <c r="H38" s="87" t="s">
        <v>11</v>
      </c>
      <c r="I38" s="85"/>
      <c r="J38" s="88" t="s">
        <v>3</v>
      </c>
      <c r="K38" s="88" t="s">
        <v>65</v>
      </c>
      <c r="L38" s="88">
        <v>0</v>
      </c>
      <c r="M38" s="88" t="s">
        <v>11</v>
      </c>
      <c r="N38" s="92" t="s">
        <v>3</v>
      </c>
      <c r="O38" s="93" t="s">
        <v>65</v>
      </c>
      <c r="P38" s="94">
        <v>2</v>
      </c>
      <c r="Q38" s="93" t="s">
        <v>11</v>
      </c>
      <c r="W38" s="258"/>
      <c r="X38" s="258"/>
      <c r="Y38" s="258"/>
      <c r="Z38" s="258"/>
    </row>
    <row r="39" spans="1:26" ht="12.75">
      <c r="A39" s="126" t="s">
        <v>257</v>
      </c>
      <c r="B39" s="426">
        <v>6.5</v>
      </c>
      <c r="C39" s="427">
        <v>1</v>
      </c>
      <c r="D39" s="339">
        <f aca="true" t="shared" si="6" ref="D39:D49">B39+C39</f>
        <v>7.5</v>
      </c>
      <c r="E39" s="36" t="s">
        <v>200</v>
      </c>
      <c r="F39" s="152">
        <v>6</v>
      </c>
      <c r="G39" s="231">
        <v>1</v>
      </c>
      <c r="H39" s="153">
        <f aca="true" t="shared" si="7" ref="H39:H49">F39+G39</f>
        <v>7</v>
      </c>
      <c r="I39" s="85"/>
      <c r="J39" s="36" t="s">
        <v>348</v>
      </c>
      <c r="K39" s="154">
        <v>6.5</v>
      </c>
      <c r="L39" s="231">
        <v>-1</v>
      </c>
      <c r="M39" s="339">
        <f aca="true" t="shared" si="8" ref="M39:M49">K39+L39</f>
        <v>5.5</v>
      </c>
      <c r="N39" s="36" t="s">
        <v>153</v>
      </c>
      <c r="O39" s="154">
        <v>5.5</v>
      </c>
      <c r="P39" s="231">
        <v>-2</v>
      </c>
      <c r="Q39" s="339">
        <f aca="true" t="shared" si="9" ref="Q39:Q49">O39+P39</f>
        <v>3.5</v>
      </c>
      <c r="W39" s="259"/>
      <c r="X39" s="259"/>
      <c r="Y39" s="259"/>
      <c r="Z39" s="259"/>
    </row>
    <row r="40" spans="1:26" ht="12.75">
      <c r="A40" s="40" t="s">
        <v>275</v>
      </c>
      <c r="B40" s="428">
        <v>5.5</v>
      </c>
      <c r="C40" s="429">
        <v>0</v>
      </c>
      <c r="D40" s="340">
        <f t="shared" si="6"/>
        <v>5.5</v>
      </c>
      <c r="E40" s="40" t="s">
        <v>355</v>
      </c>
      <c r="F40" s="156">
        <v>5.5</v>
      </c>
      <c r="G40" s="232">
        <v>0</v>
      </c>
      <c r="H40" s="157">
        <f t="shared" si="7"/>
        <v>5.5</v>
      </c>
      <c r="I40" s="85"/>
      <c r="J40" s="316" t="s">
        <v>327</v>
      </c>
      <c r="K40" s="448">
        <v>5.5</v>
      </c>
      <c r="L40" s="449">
        <v>0</v>
      </c>
      <c r="M40" s="345">
        <f t="shared" si="8"/>
        <v>5.5</v>
      </c>
      <c r="N40" s="40" t="s">
        <v>163</v>
      </c>
      <c r="O40" s="156">
        <v>5.5</v>
      </c>
      <c r="P40" s="232">
        <v>0</v>
      </c>
      <c r="Q40" s="340">
        <f t="shared" si="9"/>
        <v>5.5</v>
      </c>
      <c r="W40" s="259"/>
      <c r="X40" s="259"/>
      <c r="Y40" s="259"/>
      <c r="Z40" s="259"/>
    </row>
    <row r="41" spans="1:26" ht="12.75">
      <c r="A41" s="40" t="s">
        <v>276</v>
      </c>
      <c r="B41" s="428">
        <v>6.5</v>
      </c>
      <c r="C41" s="429">
        <v>0</v>
      </c>
      <c r="D41" s="340">
        <f t="shared" si="6"/>
        <v>6.5</v>
      </c>
      <c r="E41" s="40" t="s">
        <v>361</v>
      </c>
      <c r="F41" s="156">
        <v>7</v>
      </c>
      <c r="G41" s="232">
        <v>-0.5</v>
      </c>
      <c r="H41" s="157">
        <f t="shared" si="7"/>
        <v>6.5</v>
      </c>
      <c r="I41" s="85"/>
      <c r="J41" s="40" t="s">
        <v>328</v>
      </c>
      <c r="K41" s="156">
        <v>6</v>
      </c>
      <c r="L41" s="232">
        <v>1</v>
      </c>
      <c r="M41" s="340">
        <f t="shared" si="8"/>
        <v>7</v>
      </c>
      <c r="N41" s="40" t="s">
        <v>378</v>
      </c>
      <c r="O41" s="156">
        <v>7</v>
      </c>
      <c r="P41" s="232">
        <v>2.5</v>
      </c>
      <c r="Q41" s="340">
        <f t="shared" si="9"/>
        <v>9.5</v>
      </c>
      <c r="W41" s="259"/>
      <c r="X41" s="259"/>
      <c r="Y41" s="259"/>
      <c r="Z41" s="259"/>
    </row>
    <row r="42" spans="1:26" ht="12.75">
      <c r="A42" s="40" t="s">
        <v>395</v>
      </c>
      <c r="B42" s="428">
        <v>6</v>
      </c>
      <c r="C42" s="429">
        <v>0</v>
      </c>
      <c r="D42" s="340">
        <f t="shared" si="6"/>
        <v>6</v>
      </c>
      <c r="E42" s="40" t="s">
        <v>364</v>
      </c>
      <c r="F42" s="156">
        <v>5.5</v>
      </c>
      <c r="G42" s="232">
        <v>0</v>
      </c>
      <c r="H42" s="157">
        <f t="shared" si="7"/>
        <v>5.5</v>
      </c>
      <c r="I42" s="85"/>
      <c r="J42" s="42" t="s">
        <v>329</v>
      </c>
      <c r="K42" s="156">
        <v>6.5</v>
      </c>
      <c r="L42" s="232">
        <v>0</v>
      </c>
      <c r="M42" s="340">
        <f t="shared" si="8"/>
        <v>6.5</v>
      </c>
      <c r="N42" s="40" t="s">
        <v>145</v>
      </c>
      <c r="O42" s="156">
        <v>6.5</v>
      </c>
      <c r="P42" s="232">
        <v>0</v>
      </c>
      <c r="Q42" s="340">
        <f t="shared" si="9"/>
        <v>6.5</v>
      </c>
      <c r="W42" s="259"/>
      <c r="X42" s="259"/>
      <c r="Y42" s="259"/>
      <c r="Z42" s="259"/>
    </row>
    <row r="43" spans="1:26" ht="12.75">
      <c r="A43" s="40" t="s">
        <v>274</v>
      </c>
      <c r="B43" s="428">
        <v>5</v>
      </c>
      <c r="C43" s="429">
        <v>0</v>
      </c>
      <c r="D43" s="340">
        <f t="shared" si="6"/>
        <v>5</v>
      </c>
      <c r="E43" s="40" t="s">
        <v>209</v>
      </c>
      <c r="F43" s="156">
        <v>6</v>
      </c>
      <c r="G43" s="232">
        <v>0</v>
      </c>
      <c r="H43" s="157">
        <f t="shared" si="7"/>
        <v>6</v>
      </c>
      <c r="I43" s="85"/>
      <c r="J43" s="40" t="s">
        <v>341</v>
      </c>
      <c r="K43" s="156">
        <v>5.5</v>
      </c>
      <c r="L43" s="232">
        <v>0</v>
      </c>
      <c r="M43" s="340">
        <f t="shared" si="8"/>
        <v>5.5</v>
      </c>
      <c r="N43" s="40" t="s">
        <v>146</v>
      </c>
      <c r="O43" s="156">
        <v>5</v>
      </c>
      <c r="P43" s="232">
        <v>0</v>
      </c>
      <c r="Q43" s="340">
        <f t="shared" si="9"/>
        <v>5</v>
      </c>
      <c r="W43" s="259"/>
      <c r="X43" s="259"/>
      <c r="Y43" s="259"/>
      <c r="Z43" s="259"/>
    </row>
    <row r="44" spans="1:26" ht="12.75">
      <c r="A44" s="40" t="s">
        <v>262</v>
      </c>
      <c r="B44" s="428">
        <v>6</v>
      </c>
      <c r="C44" s="429">
        <v>0</v>
      </c>
      <c r="D44" s="340">
        <f t="shared" si="6"/>
        <v>6</v>
      </c>
      <c r="E44" s="40" t="s">
        <v>410</v>
      </c>
      <c r="F44" s="156">
        <v>6</v>
      </c>
      <c r="G44" s="232">
        <v>0</v>
      </c>
      <c r="H44" s="157">
        <f t="shared" si="7"/>
        <v>6</v>
      </c>
      <c r="I44" s="85"/>
      <c r="J44" s="40" t="s">
        <v>331</v>
      </c>
      <c r="K44" s="156">
        <v>5.5</v>
      </c>
      <c r="L44" s="232">
        <v>-0.5</v>
      </c>
      <c r="M44" s="340">
        <f t="shared" si="8"/>
        <v>5</v>
      </c>
      <c r="N44" s="40" t="s">
        <v>160</v>
      </c>
      <c r="O44" s="156">
        <v>6</v>
      </c>
      <c r="P44" s="232">
        <v>-0.5</v>
      </c>
      <c r="Q44" s="340">
        <f t="shared" si="9"/>
        <v>5.5</v>
      </c>
      <c r="W44" s="259"/>
      <c r="X44" s="259"/>
      <c r="Y44" s="259"/>
      <c r="Z44" s="259"/>
    </row>
    <row r="45" spans="1:26" ht="12.75">
      <c r="A45" s="40" t="s">
        <v>263</v>
      </c>
      <c r="B45" s="428">
        <v>5.5</v>
      </c>
      <c r="C45" s="429">
        <v>-0.5</v>
      </c>
      <c r="D45" s="340">
        <f t="shared" si="6"/>
        <v>5</v>
      </c>
      <c r="E45" s="40" t="s">
        <v>196</v>
      </c>
      <c r="F45" s="156">
        <v>5.5</v>
      </c>
      <c r="G45" s="232">
        <v>-0.5</v>
      </c>
      <c r="H45" s="157">
        <f t="shared" si="7"/>
        <v>5</v>
      </c>
      <c r="I45" s="85"/>
      <c r="J45" s="40" t="s">
        <v>332</v>
      </c>
      <c r="K45" s="156">
        <v>6.5</v>
      </c>
      <c r="L45" s="232">
        <v>1.5</v>
      </c>
      <c r="M45" s="340">
        <f t="shared" si="8"/>
        <v>8</v>
      </c>
      <c r="N45" s="40" t="s">
        <v>148</v>
      </c>
      <c r="O45" s="156">
        <v>7</v>
      </c>
      <c r="P45" s="232">
        <v>1.5</v>
      </c>
      <c r="Q45" s="340">
        <f t="shared" si="9"/>
        <v>8.5</v>
      </c>
      <c r="W45" s="259"/>
      <c r="X45" s="259"/>
      <c r="Y45" s="259"/>
      <c r="Z45" s="259"/>
    </row>
    <row r="46" spans="1:26" ht="12.75">
      <c r="A46" s="40" t="s">
        <v>430</v>
      </c>
      <c r="B46" s="428">
        <v>6.5</v>
      </c>
      <c r="C46" s="429">
        <v>0</v>
      </c>
      <c r="D46" s="340">
        <f t="shared" si="6"/>
        <v>6.5</v>
      </c>
      <c r="E46" s="40" t="s">
        <v>206</v>
      </c>
      <c r="F46" s="156">
        <v>6</v>
      </c>
      <c r="G46" s="232">
        <v>0</v>
      </c>
      <c r="H46" s="157">
        <f t="shared" si="7"/>
        <v>6</v>
      </c>
      <c r="I46" s="85"/>
      <c r="J46" s="40" t="s">
        <v>333</v>
      </c>
      <c r="K46" s="156">
        <v>6.5</v>
      </c>
      <c r="L46" s="232">
        <v>3</v>
      </c>
      <c r="M46" s="340">
        <f t="shared" si="8"/>
        <v>9.5</v>
      </c>
      <c r="N46" s="40" t="s">
        <v>149</v>
      </c>
      <c r="O46" s="156">
        <v>6.5</v>
      </c>
      <c r="P46" s="232">
        <v>-0.5</v>
      </c>
      <c r="Q46" s="340">
        <f t="shared" si="9"/>
        <v>6</v>
      </c>
      <c r="W46" s="259"/>
      <c r="X46" s="259"/>
      <c r="Y46" s="259"/>
      <c r="Z46" s="259"/>
    </row>
    <row r="47" spans="1:26" ht="12.75">
      <c r="A47" s="316" t="s">
        <v>265</v>
      </c>
      <c r="B47" s="452">
        <v>6</v>
      </c>
      <c r="C47" s="453">
        <v>0</v>
      </c>
      <c r="D47" s="345">
        <f t="shared" si="6"/>
        <v>6</v>
      </c>
      <c r="E47" s="42" t="s">
        <v>197</v>
      </c>
      <c r="F47" s="156">
        <v>6</v>
      </c>
      <c r="G47" s="232">
        <v>0</v>
      </c>
      <c r="H47" s="157">
        <f t="shared" si="7"/>
        <v>6</v>
      </c>
      <c r="I47" s="85"/>
      <c r="J47" s="40" t="s">
        <v>334</v>
      </c>
      <c r="K47" s="156">
        <v>7.5</v>
      </c>
      <c r="L47" s="232">
        <v>4</v>
      </c>
      <c r="M47" s="340">
        <f t="shared" si="8"/>
        <v>11.5</v>
      </c>
      <c r="N47" s="42" t="s">
        <v>157</v>
      </c>
      <c r="O47" s="156">
        <v>6</v>
      </c>
      <c r="P47" s="232">
        <v>0</v>
      </c>
      <c r="Q47" s="340">
        <f t="shared" si="9"/>
        <v>6</v>
      </c>
      <c r="W47" s="259"/>
      <c r="X47" s="259"/>
      <c r="Y47" s="259"/>
      <c r="Z47" s="259"/>
    </row>
    <row r="48" spans="1:26" ht="12.75">
      <c r="A48" s="42" t="s">
        <v>396</v>
      </c>
      <c r="B48" s="428">
        <v>7</v>
      </c>
      <c r="C48" s="429">
        <v>3</v>
      </c>
      <c r="D48" s="340">
        <f t="shared" si="6"/>
        <v>10</v>
      </c>
      <c r="E48" s="40" t="s">
        <v>198</v>
      </c>
      <c r="F48" s="156">
        <v>5.5</v>
      </c>
      <c r="G48" s="232">
        <v>0</v>
      </c>
      <c r="H48" s="157">
        <f t="shared" si="7"/>
        <v>5.5</v>
      </c>
      <c r="I48" s="85"/>
      <c r="J48" s="40" t="s">
        <v>338</v>
      </c>
      <c r="K48" s="156">
        <v>6</v>
      </c>
      <c r="L48" s="232">
        <v>0</v>
      </c>
      <c r="M48" s="340">
        <f t="shared" si="8"/>
        <v>6</v>
      </c>
      <c r="N48" s="40" t="s">
        <v>156</v>
      </c>
      <c r="O48" s="156">
        <v>7</v>
      </c>
      <c r="P48" s="232">
        <v>3</v>
      </c>
      <c r="Q48" s="340">
        <f t="shared" si="9"/>
        <v>10</v>
      </c>
      <c r="W48" s="259"/>
      <c r="X48" s="259"/>
      <c r="Y48" s="259"/>
      <c r="Z48" s="259"/>
    </row>
    <row r="49" spans="1:26" ht="12.75" customHeight="1" thickBot="1">
      <c r="A49" s="44" t="s">
        <v>266</v>
      </c>
      <c r="B49" s="430">
        <v>7</v>
      </c>
      <c r="C49" s="431">
        <v>4</v>
      </c>
      <c r="D49" s="344">
        <f t="shared" si="6"/>
        <v>11</v>
      </c>
      <c r="E49" s="480" t="s">
        <v>203</v>
      </c>
      <c r="F49" s="481">
        <v>7</v>
      </c>
      <c r="G49" s="482">
        <v>3</v>
      </c>
      <c r="H49" s="483">
        <f t="shared" si="7"/>
        <v>10</v>
      </c>
      <c r="I49" s="85"/>
      <c r="J49" s="44" t="s">
        <v>340</v>
      </c>
      <c r="K49" s="161">
        <v>6</v>
      </c>
      <c r="L49" s="233">
        <v>0</v>
      </c>
      <c r="M49" s="341">
        <f t="shared" si="8"/>
        <v>6</v>
      </c>
      <c r="N49" s="44" t="s">
        <v>152</v>
      </c>
      <c r="O49" s="161">
        <v>5</v>
      </c>
      <c r="P49" s="233">
        <v>0</v>
      </c>
      <c r="Q49" s="341">
        <f t="shared" si="9"/>
        <v>5</v>
      </c>
      <c r="W49" s="259"/>
      <c r="X49" s="259"/>
      <c r="Y49" s="259"/>
      <c r="Z49" s="259"/>
    </row>
    <row r="50" spans="1:26" ht="13.5" thickBot="1">
      <c r="A50" s="47"/>
      <c r="B50" s="432"/>
      <c r="C50" s="234"/>
      <c r="D50" s="163"/>
      <c r="E50" s="47"/>
      <c r="F50" s="432"/>
      <c r="G50" s="234"/>
      <c r="H50" s="163"/>
      <c r="I50" s="85"/>
      <c r="J50" s="47"/>
      <c r="K50" s="432"/>
      <c r="L50" s="234"/>
      <c r="M50" s="163"/>
      <c r="N50" s="47"/>
      <c r="O50" s="432"/>
      <c r="P50" s="234"/>
      <c r="Q50" s="163"/>
      <c r="W50" s="259"/>
      <c r="X50" s="259"/>
      <c r="Y50" s="259"/>
      <c r="Z50" s="259"/>
    </row>
    <row r="51" spans="1:26" ht="12.75">
      <c r="A51" s="51" t="s">
        <v>268</v>
      </c>
      <c r="B51" s="433">
        <v>5</v>
      </c>
      <c r="C51" s="434">
        <v>-3</v>
      </c>
      <c r="D51" s="342">
        <f aca="true" t="shared" si="10" ref="D51:D63">B51+C51</f>
        <v>2</v>
      </c>
      <c r="E51" s="51" t="s">
        <v>408</v>
      </c>
      <c r="F51" s="167" t="s">
        <v>353</v>
      </c>
      <c r="G51" s="235" t="s">
        <v>353</v>
      </c>
      <c r="H51" s="166" t="s">
        <v>353</v>
      </c>
      <c r="I51" s="85"/>
      <c r="J51" s="51" t="s">
        <v>337</v>
      </c>
      <c r="K51" s="167" t="s">
        <v>353</v>
      </c>
      <c r="L51" s="235" t="s">
        <v>353</v>
      </c>
      <c r="M51" s="342" t="s">
        <v>353</v>
      </c>
      <c r="N51" s="51" t="s">
        <v>468</v>
      </c>
      <c r="O51" s="167" t="s">
        <v>353</v>
      </c>
      <c r="P51" s="235" t="s">
        <v>353</v>
      </c>
      <c r="Q51" s="342" t="s">
        <v>353</v>
      </c>
      <c r="W51" s="259"/>
      <c r="X51" s="259"/>
      <c r="Y51" s="259"/>
      <c r="Z51" s="259"/>
    </row>
    <row r="52" spans="1:26" ht="12.75">
      <c r="A52" s="54" t="s">
        <v>406</v>
      </c>
      <c r="B52" s="435" t="s">
        <v>353</v>
      </c>
      <c r="C52" s="436" t="s">
        <v>353</v>
      </c>
      <c r="D52" s="163" t="s">
        <v>353</v>
      </c>
      <c r="E52" s="401" t="s">
        <v>199</v>
      </c>
      <c r="F52" s="402" t="s">
        <v>354</v>
      </c>
      <c r="G52" s="403" t="s">
        <v>354</v>
      </c>
      <c r="H52" s="404" t="s">
        <v>354</v>
      </c>
      <c r="I52" s="85"/>
      <c r="J52" s="54" t="s">
        <v>335</v>
      </c>
      <c r="K52" s="169" t="s">
        <v>353</v>
      </c>
      <c r="L52" s="164" t="s">
        <v>353</v>
      </c>
      <c r="M52" s="163" t="s">
        <v>353</v>
      </c>
      <c r="N52" s="54" t="s">
        <v>150</v>
      </c>
      <c r="O52" s="169">
        <v>5.5</v>
      </c>
      <c r="P52" s="164">
        <v>0</v>
      </c>
      <c r="Q52" s="163">
        <f aca="true" t="shared" si="11" ref="Q52:Q63">O52+P52</f>
        <v>5.5</v>
      </c>
      <c r="W52" s="259"/>
      <c r="X52" s="259"/>
      <c r="Y52" s="259"/>
      <c r="Z52" s="259"/>
    </row>
    <row r="53" spans="1:26" ht="12.75">
      <c r="A53" s="308" t="s">
        <v>259</v>
      </c>
      <c r="B53" s="450" t="s">
        <v>354</v>
      </c>
      <c r="C53" s="451" t="s">
        <v>354</v>
      </c>
      <c r="D53" s="346" t="s">
        <v>354</v>
      </c>
      <c r="E53" s="54" t="s">
        <v>201</v>
      </c>
      <c r="F53" s="169">
        <v>6</v>
      </c>
      <c r="G53" s="164">
        <v>0</v>
      </c>
      <c r="H53" s="168">
        <f aca="true" t="shared" si="12" ref="H53:H63">F53+G53</f>
        <v>6</v>
      </c>
      <c r="I53" s="85"/>
      <c r="J53" s="54" t="s">
        <v>415</v>
      </c>
      <c r="K53" s="169">
        <v>6</v>
      </c>
      <c r="L53" s="164">
        <v>0</v>
      </c>
      <c r="M53" s="163">
        <f aca="true" t="shared" si="13" ref="M53:M63">K53+L53</f>
        <v>6</v>
      </c>
      <c r="N53" s="54" t="s">
        <v>379</v>
      </c>
      <c r="O53" s="169" t="s">
        <v>353</v>
      </c>
      <c r="P53" s="164" t="s">
        <v>353</v>
      </c>
      <c r="Q53" s="163" t="s">
        <v>353</v>
      </c>
      <c r="W53" s="259"/>
      <c r="X53" s="259"/>
      <c r="Y53" s="259"/>
      <c r="Z53" s="259"/>
    </row>
    <row r="54" spans="1:26" ht="12.75">
      <c r="A54" s="54" t="s">
        <v>269</v>
      </c>
      <c r="B54" s="435">
        <v>7</v>
      </c>
      <c r="C54" s="436">
        <v>3</v>
      </c>
      <c r="D54" s="163">
        <f t="shared" si="10"/>
        <v>10</v>
      </c>
      <c r="E54" s="54" t="s">
        <v>202</v>
      </c>
      <c r="F54" s="169">
        <v>6</v>
      </c>
      <c r="G54" s="164">
        <v>0</v>
      </c>
      <c r="H54" s="168">
        <f t="shared" si="12"/>
        <v>6</v>
      </c>
      <c r="I54" s="85"/>
      <c r="J54" s="54" t="s">
        <v>330</v>
      </c>
      <c r="K54" s="169">
        <v>6.5</v>
      </c>
      <c r="L54" s="164">
        <v>0</v>
      </c>
      <c r="M54" s="163">
        <f t="shared" si="13"/>
        <v>6.5</v>
      </c>
      <c r="N54" s="54" t="s">
        <v>151</v>
      </c>
      <c r="O54" s="169">
        <v>5.5</v>
      </c>
      <c r="P54" s="164">
        <v>0</v>
      </c>
      <c r="Q54" s="163">
        <f t="shared" si="11"/>
        <v>5.5</v>
      </c>
      <c r="W54" s="259"/>
      <c r="X54" s="259"/>
      <c r="Y54" s="259"/>
      <c r="Z54" s="259"/>
    </row>
    <row r="55" spans="1:26" ht="12.75">
      <c r="A55" s="54" t="s">
        <v>272</v>
      </c>
      <c r="B55" s="435">
        <v>5.5</v>
      </c>
      <c r="C55" s="436">
        <v>0</v>
      </c>
      <c r="D55" s="163">
        <f>B55+C55</f>
        <v>5.5</v>
      </c>
      <c r="E55" s="54" t="s">
        <v>195</v>
      </c>
      <c r="F55" s="169">
        <v>7</v>
      </c>
      <c r="G55" s="164">
        <v>3</v>
      </c>
      <c r="H55" s="168">
        <f t="shared" si="12"/>
        <v>10</v>
      </c>
      <c r="I55" s="85"/>
      <c r="J55" s="54" t="s">
        <v>342</v>
      </c>
      <c r="K55" s="169">
        <v>6.5</v>
      </c>
      <c r="L55" s="164">
        <v>1</v>
      </c>
      <c r="M55" s="163">
        <f t="shared" si="13"/>
        <v>7.5</v>
      </c>
      <c r="N55" s="54" t="s">
        <v>155</v>
      </c>
      <c r="O55" s="169" t="s">
        <v>353</v>
      </c>
      <c r="P55" s="164" t="s">
        <v>353</v>
      </c>
      <c r="Q55" s="163" t="s">
        <v>353</v>
      </c>
      <c r="W55" s="259"/>
      <c r="X55" s="259"/>
      <c r="Y55" s="259"/>
      <c r="Z55" s="259"/>
    </row>
    <row r="56" spans="1:26" ht="12.75">
      <c r="A56" s="54" t="s">
        <v>407</v>
      </c>
      <c r="B56" s="435" t="s">
        <v>354</v>
      </c>
      <c r="C56" s="436" t="s">
        <v>354</v>
      </c>
      <c r="D56" s="163" t="s">
        <v>354</v>
      </c>
      <c r="E56" s="54" t="s">
        <v>362</v>
      </c>
      <c r="F56" s="169">
        <v>7.5</v>
      </c>
      <c r="G56" s="164">
        <v>4</v>
      </c>
      <c r="H56" s="168">
        <f t="shared" si="12"/>
        <v>11.5</v>
      </c>
      <c r="I56" s="85"/>
      <c r="J56" s="54" t="s">
        <v>459</v>
      </c>
      <c r="K56" s="169">
        <v>5.5</v>
      </c>
      <c r="L56" s="164">
        <v>0</v>
      </c>
      <c r="M56" s="163">
        <f t="shared" si="13"/>
        <v>5.5</v>
      </c>
      <c r="N56" s="54" t="s">
        <v>469</v>
      </c>
      <c r="O56" s="169">
        <v>5.5</v>
      </c>
      <c r="P56" s="164">
        <v>0</v>
      </c>
      <c r="Q56" s="163">
        <f t="shared" si="11"/>
        <v>5.5</v>
      </c>
      <c r="W56" s="259"/>
      <c r="X56" s="259"/>
      <c r="Y56" s="259"/>
      <c r="Z56" s="259"/>
    </row>
    <row r="57" spans="1:26" ht="12.75">
      <c r="A57" s="54" t="s">
        <v>279</v>
      </c>
      <c r="B57" s="435" t="s">
        <v>353</v>
      </c>
      <c r="C57" s="436" t="s">
        <v>353</v>
      </c>
      <c r="D57" s="163" t="s">
        <v>353</v>
      </c>
      <c r="E57" s="54" t="s">
        <v>363</v>
      </c>
      <c r="F57" s="169">
        <v>5.5</v>
      </c>
      <c r="G57" s="164">
        <v>0</v>
      </c>
      <c r="H57" s="168">
        <f t="shared" si="12"/>
        <v>5.5</v>
      </c>
      <c r="I57" s="85"/>
      <c r="J57" s="308" t="s">
        <v>346</v>
      </c>
      <c r="K57" s="446" t="s">
        <v>354</v>
      </c>
      <c r="L57" s="447" t="s">
        <v>354</v>
      </c>
      <c r="M57" s="346" t="s">
        <v>354</v>
      </c>
      <c r="N57" s="54" t="s">
        <v>380</v>
      </c>
      <c r="O57" s="169">
        <v>6.5</v>
      </c>
      <c r="P57" s="164">
        <v>1</v>
      </c>
      <c r="Q57" s="163">
        <f t="shared" si="11"/>
        <v>7.5</v>
      </c>
      <c r="W57" s="259"/>
      <c r="X57" s="259"/>
      <c r="Y57" s="259"/>
      <c r="Z57" s="259"/>
    </row>
    <row r="58" spans="1:26" ht="12.75">
      <c r="A58" s="54" t="s">
        <v>273</v>
      </c>
      <c r="B58" s="435">
        <v>6.5</v>
      </c>
      <c r="C58" s="436">
        <v>0</v>
      </c>
      <c r="D58" s="163">
        <f t="shared" si="10"/>
        <v>6.5</v>
      </c>
      <c r="E58" s="54" t="s">
        <v>205</v>
      </c>
      <c r="F58" s="169">
        <v>6</v>
      </c>
      <c r="G58" s="164">
        <v>0</v>
      </c>
      <c r="H58" s="168">
        <f t="shared" si="12"/>
        <v>6</v>
      </c>
      <c r="I58" s="85"/>
      <c r="J58" s="54" t="s">
        <v>371</v>
      </c>
      <c r="K58" s="169" t="s">
        <v>353</v>
      </c>
      <c r="L58" s="164" t="s">
        <v>353</v>
      </c>
      <c r="M58" s="163" t="s">
        <v>353</v>
      </c>
      <c r="N58" s="54" t="s">
        <v>147</v>
      </c>
      <c r="O58" s="169">
        <v>6.5</v>
      </c>
      <c r="P58" s="164">
        <v>0</v>
      </c>
      <c r="Q58" s="163">
        <f t="shared" si="11"/>
        <v>6.5</v>
      </c>
      <c r="W58" s="259"/>
      <c r="X58" s="259"/>
      <c r="Y58" s="259"/>
      <c r="Z58" s="259"/>
    </row>
    <row r="59" spans="1:26" ht="12.75">
      <c r="A59" s="54" t="s">
        <v>277</v>
      </c>
      <c r="B59" s="435">
        <v>6.5</v>
      </c>
      <c r="C59" s="436">
        <v>0</v>
      </c>
      <c r="D59" s="163">
        <f t="shared" si="10"/>
        <v>6.5</v>
      </c>
      <c r="E59" s="54" t="s">
        <v>191</v>
      </c>
      <c r="F59" s="169">
        <v>6.5</v>
      </c>
      <c r="G59" s="164">
        <v>0</v>
      </c>
      <c r="H59" s="168">
        <f t="shared" si="12"/>
        <v>6.5</v>
      </c>
      <c r="I59" s="85"/>
      <c r="J59" s="54" t="s">
        <v>374</v>
      </c>
      <c r="K59" s="169">
        <v>5</v>
      </c>
      <c r="L59" s="164">
        <v>0</v>
      </c>
      <c r="M59" s="163">
        <f t="shared" si="13"/>
        <v>5</v>
      </c>
      <c r="N59" s="54" t="s">
        <v>424</v>
      </c>
      <c r="O59" s="169">
        <v>5.5</v>
      </c>
      <c r="P59" s="164">
        <v>0</v>
      </c>
      <c r="Q59" s="163">
        <f t="shared" si="11"/>
        <v>5.5</v>
      </c>
      <c r="W59" s="259"/>
      <c r="X59" s="259"/>
      <c r="Y59" s="259"/>
      <c r="Z59" s="259"/>
    </row>
    <row r="60" spans="1:26" ht="12.75">
      <c r="A60" s="54" t="s">
        <v>258</v>
      </c>
      <c r="B60" s="435">
        <v>6</v>
      </c>
      <c r="C60" s="436">
        <v>0</v>
      </c>
      <c r="D60" s="163">
        <f t="shared" si="10"/>
        <v>6</v>
      </c>
      <c r="E60" s="54" t="s">
        <v>208</v>
      </c>
      <c r="F60" s="169">
        <v>6</v>
      </c>
      <c r="G60" s="164">
        <v>0</v>
      </c>
      <c r="H60" s="168">
        <f t="shared" si="12"/>
        <v>6</v>
      </c>
      <c r="I60" s="85"/>
      <c r="J60" s="54" t="s">
        <v>474</v>
      </c>
      <c r="K60" s="169">
        <v>6.5</v>
      </c>
      <c r="L60" s="164">
        <v>0</v>
      </c>
      <c r="M60" s="163">
        <f t="shared" si="13"/>
        <v>6.5</v>
      </c>
      <c r="N60" s="95" t="s">
        <v>164</v>
      </c>
      <c r="O60" s="441">
        <v>5.5</v>
      </c>
      <c r="P60" s="164">
        <v>0</v>
      </c>
      <c r="Q60" s="163">
        <f t="shared" si="11"/>
        <v>5.5</v>
      </c>
      <c r="W60" s="259"/>
      <c r="X60" s="259"/>
      <c r="Y60" s="259"/>
      <c r="Z60" s="259"/>
    </row>
    <row r="61" spans="1:26" ht="12.75">
      <c r="A61" s="54" t="s">
        <v>261</v>
      </c>
      <c r="B61" s="435" t="s">
        <v>353</v>
      </c>
      <c r="C61" s="436" t="s">
        <v>353</v>
      </c>
      <c r="D61" s="163" t="s">
        <v>353</v>
      </c>
      <c r="E61" s="54" t="s">
        <v>438</v>
      </c>
      <c r="F61" s="169">
        <v>6.5</v>
      </c>
      <c r="G61" s="164">
        <v>1</v>
      </c>
      <c r="H61" s="168">
        <f t="shared" si="12"/>
        <v>7.5</v>
      </c>
      <c r="I61" s="85"/>
      <c r="J61" s="54" t="s">
        <v>303</v>
      </c>
      <c r="K61" s="169" t="s">
        <v>353</v>
      </c>
      <c r="L61" s="164" t="s">
        <v>353</v>
      </c>
      <c r="M61" s="163" t="s">
        <v>353</v>
      </c>
      <c r="N61" s="54" t="s">
        <v>461</v>
      </c>
      <c r="O61" s="169">
        <v>5.5</v>
      </c>
      <c r="P61" s="164">
        <v>-0.5</v>
      </c>
      <c r="Q61" s="163">
        <f t="shared" si="11"/>
        <v>5</v>
      </c>
      <c r="W61" s="259"/>
      <c r="X61" s="259"/>
      <c r="Y61" s="259"/>
      <c r="Z61" s="259"/>
    </row>
    <row r="62" spans="1:26" ht="12.75" customHeight="1" thickBot="1">
      <c r="A62" s="47" t="s">
        <v>431</v>
      </c>
      <c r="B62" s="437">
        <v>7</v>
      </c>
      <c r="C62" s="438">
        <v>0</v>
      </c>
      <c r="D62" s="163">
        <f t="shared" si="10"/>
        <v>7</v>
      </c>
      <c r="E62" s="47" t="s">
        <v>210</v>
      </c>
      <c r="F62" s="171">
        <v>6.5</v>
      </c>
      <c r="G62" s="236">
        <v>0</v>
      </c>
      <c r="H62" s="168">
        <f t="shared" si="12"/>
        <v>6.5</v>
      </c>
      <c r="I62" s="85"/>
      <c r="J62" s="47" t="s">
        <v>303</v>
      </c>
      <c r="K62" s="440" t="s">
        <v>353</v>
      </c>
      <c r="L62" s="236" t="s">
        <v>353</v>
      </c>
      <c r="M62" s="163" t="s">
        <v>353</v>
      </c>
      <c r="N62" s="47" t="s">
        <v>478</v>
      </c>
      <c r="O62" s="440">
        <v>6</v>
      </c>
      <c r="P62" s="236">
        <v>0</v>
      </c>
      <c r="Q62" s="163">
        <f t="shared" si="11"/>
        <v>6</v>
      </c>
      <c r="W62" s="259"/>
      <c r="X62" s="259"/>
      <c r="Y62" s="259"/>
      <c r="Z62" s="259"/>
    </row>
    <row r="63" spans="1:26" ht="12.75" customHeight="1" thickBot="1">
      <c r="A63" s="44" t="s">
        <v>280</v>
      </c>
      <c r="B63" s="430">
        <v>0.5</v>
      </c>
      <c r="C63" s="439">
        <v>0</v>
      </c>
      <c r="D63" s="172">
        <f t="shared" si="10"/>
        <v>0.5</v>
      </c>
      <c r="E63" s="44" t="s">
        <v>466</v>
      </c>
      <c r="F63" s="161">
        <v>-0.5</v>
      </c>
      <c r="G63" s="237">
        <v>0</v>
      </c>
      <c r="H63" s="343">
        <f t="shared" si="12"/>
        <v>-0.5</v>
      </c>
      <c r="I63" s="85"/>
      <c r="J63" s="44" t="s">
        <v>347</v>
      </c>
      <c r="K63" s="161">
        <v>-1</v>
      </c>
      <c r="L63" s="237">
        <v>0</v>
      </c>
      <c r="M63" s="172">
        <f t="shared" si="13"/>
        <v>-1</v>
      </c>
      <c r="N63" s="44" t="s">
        <v>165</v>
      </c>
      <c r="O63" s="430">
        <v>1.5</v>
      </c>
      <c r="P63" s="442">
        <v>0</v>
      </c>
      <c r="Q63" s="172">
        <f t="shared" si="11"/>
        <v>1.5</v>
      </c>
      <c r="W63" s="259"/>
      <c r="X63" s="259"/>
      <c r="Y63" s="259"/>
      <c r="Z63" s="259"/>
    </row>
    <row r="64" spans="1:26" ht="12.75" customHeight="1" thickBot="1">
      <c r="A64" s="443" t="s">
        <v>84</v>
      </c>
      <c r="B64" s="444">
        <f>18/3</f>
        <v>6</v>
      </c>
      <c r="C64" s="445">
        <v>0</v>
      </c>
      <c r="D64" s="172">
        <f>C64</f>
        <v>0</v>
      </c>
      <c r="E64" s="443" t="s">
        <v>84</v>
      </c>
      <c r="F64" s="444">
        <f>18.5/3</f>
        <v>6.166666666666667</v>
      </c>
      <c r="G64" s="445">
        <v>0</v>
      </c>
      <c r="H64" s="172">
        <f>G64</f>
        <v>0</v>
      </c>
      <c r="I64" s="85"/>
      <c r="J64" s="443" t="s">
        <v>84</v>
      </c>
      <c r="K64" s="444">
        <f>18/3</f>
        <v>6</v>
      </c>
      <c r="L64" s="445">
        <v>0</v>
      </c>
      <c r="M64" s="172">
        <f>L64</f>
        <v>0</v>
      </c>
      <c r="N64" s="443" t="s">
        <v>84</v>
      </c>
      <c r="O64" s="444">
        <f>19/3</f>
        <v>6.333333333333333</v>
      </c>
      <c r="P64" s="445">
        <v>0</v>
      </c>
      <c r="Q64" s="172">
        <f>P64</f>
        <v>0</v>
      </c>
      <c r="W64" s="259"/>
      <c r="X64" s="259"/>
      <c r="Y64" s="259"/>
      <c r="Z64" s="259"/>
    </row>
    <row r="65" spans="1:26" ht="12.75">
      <c r="A65" s="174"/>
      <c r="B65" s="175"/>
      <c r="C65" s="175"/>
      <c r="D65" s="176"/>
      <c r="E65" s="63"/>
      <c r="F65" s="64"/>
      <c r="G65" s="64"/>
      <c r="H65" s="65"/>
      <c r="I65" s="85"/>
      <c r="J65" s="63"/>
      <c r="K65" s="64"/>
      <c r="L65" s="64"/>
      <c r="M65" s="65"/>
      <c r="N65" s="174"/>
      <c r="O65" s="175"/>
      <c r="P65" s="175"/>
      <c r="Q65" s="176"/>
      <c r="W65" s="259"/>
      <c r="X65" s="259"/>
      <c r="Y65" s="259"/>
      <c r="Z65" s="260"/>
    </row>
    <row r="66" spans="1:26" ht="13.5" customHeight="1">
      <c r="A66" s="67"/>
      <c r="B66" s="70">
        <f>B39+B40+B41+B42+B43+B44+B45+B46+B47+B48+B49+B63</f>
        <v>68</v>
      </c>
      <c r="C66" s="70">
        <f>C38+C39+C40+C41+C42+C43+C44+C45+C46+C47+C48+C49+C63+C64</f>
        <v>7</v>
      </c>
      <c r="D66" s="71">
        <f>B66+C66</f>
        <v>75</v>
      </c>
      <c r="E66" s="67"/>
      <c r="F66" s="96">
        <f>F39+F40+F41+F42+F43+F44+F45+F46+F47+F48+F49+F63</f>
        <v>65.5</v>
      </c>
      <c r="G66" s="96">
        <f>G38+G39+G40+G41+G42+G43+G44+G45+G46+G47+G48+G49+G63+G64</f>
        <v>5</v>
      </c>
      <c r="H66" s="97">
        <f>F66+G66</f>
        <v>70.5</v>
      </c>
      <c r="I66" s="85"/>
      <c r="J66" s="67"/>
      <c r="K66" s="98">
        <f>K39+K40+K41+K42+K43+K44+K45+K46+K47+K48+K49+K63</f>
        <v>67</v>
      </c>
      <c r="L66" s="98">
        <f>L38+L39+L40+L41+L42+L43+L44+L45+L46+L47+L48+L49+L63+L64</f>
        <v>8</v>
      </c>
      <c r="M66" s="99">
        <f>K66+L66</f>
        <v>75</v>
      </c>
      <c r="N66" s="67"/>
      <c r="O66" s="102">
        <f>O39+O40+O41+O42+O43+O44+O45+O46+O47+O48+O49+O63</f>
        <v>68.5</v>
      </c>
      <c r="P66" s="102">
        <f>P38+P39+P40+P41+P42+P43+P44+P45+P46+P47+P48+P49+P63+P64</f>
        <v>6</v>
      </c>
      <c r="Q66" s="103">
        <f>O66+P66</f>
        <v>74.5</v>
      </c>
      <c r="W66" s="260"/>
      <c r="X66" s="261"/>
      <c r="Y66" s="261"/>
      <c r="Z66" s="261"/>
    </row>
    <row r="67" spans="1:26" ht="12.75" customHeight="1" thickBot="1">
      <c r="A67" s="73"/>
      <c r="B67" s="74"/>
      <c r="C67" s="74"/>
      <c r="D67" s="75"/>
      <c r="E67" s="73"/>
      <c r="F67" s="74"/>
      <c r="G67" s="74"/>
      <c r="H67" s="75"/>
      <c r="I67" s="85"/>
      <c r="J67" s="73"/>
      <c r="K67" s="74"/>
      <c r="L67" s="74"/>
      <c r="M67" s="75"/>
      <c r="N67" s="73"/>
      <c r="O67" s="74"/>
      <c r="P67" s="74"/>
      <c r="Q67" s="75"/>
      <c r="W67" s="260"/>
      <c r="X67" s="260"/>
      <c r="Y67" s="260"/>
      <c r="Z67" s="260"/>
    </row>
    <row r="68" spans="1:26" ht="18.75" thickBot="1">
      <c r="A68" s="80"/>
      <c r="B68" s="81"/>
      <c r="C68" s="81"/>
      <c r="D68" s="82">
        <v>2</v>
      </c>
      <c r="E68" s="104"/>
      <c r="F68" s="105"/>
      <c r="G68" s="105"/>
      <c r="H68" s="106">
        <v>1</v>
      </c>
      <c r="I68" s="110"/>
      <c r="J68" s="107"/>
      <c r="K68" s="108"/>
      <c r="L68" s="108"/>
      <c r="M68" s="109">
        <v>2</v>
      </c>
      <c r="N68" s="114"/>
      <c r="O68" s="115"/>
      <c r="P68" s="115"/>
      <c r="Q68" s="116">
        <v>2</v>
      </c>
      <c r="W68" s="262"/>
      <c r="X68" s="262"/>
      <c r="Y68" s="262"/>
      <c r="Z68" s="263"/>
    </row>
    <row r="69" spans="1:26" ht="6" customHeight="1" thickBot="1">
      <c r="A69" s="2"/>
      <c r="B69" s="2"/>
      <c r="C69" s="2"/>
      <c r="D69" s="2"/>
      <c r="E69" s="117"/>
      <c r="F69" s="118"/>
      <c r="G69" s="118"/>
      <c r="H69" s="118"/>
      <c r="I69" s="85"/>
      <c r="J69" s="118"/>
      <c r="K69" s="118"/>
      <c r="L69" s="118"/>
      <c r="M69" s="119"/>
      <c r="N69" s="2"/>
      <c r="O69" s="2"/>
      <c r="P69" s="2"/>
      <c r="Q69" s="2"/>
      <c r="W69" s="264"/>
      <c r="X69" s="264"/>
      <c r="Y69" s="264"/>
      <c r="Z69" s="264"/>
    </row>
    <row r="70" spans="1:26" ht="15" thickBot="1">
      <c r="A70" s="2"/>
      <c r="B70" s="2"/>
      <c r="C70" s="2"/>
      <c r="D70" s="2"/>
      <c r="E70" s="701" t="s">
        <v>61</v>
      </c>
      <c r="F70" s="702"/>
      <c r="G70" s="702"/>
      <c r="H70" s="702"/>
      <c r="I70" s="702"/>
      <c r="J70" s="702"/>
      <c r="K70" s="702"/>
      <c r="L70" s="702"/>
      <c r="M70" s="703"/>
      <c r="N70" s="2"/>
      <c r="O70" s="2"/>
      <c r="P70" s="2"/>
      <c r="Q70" s="2"/>
      <c r="V70" s="264"/>
      <c r="W70" s="264"/>
      <c r="X70" s="264"/>
      <c r="Y70" s="264"/>
      <c r="Z70" s="264"/>
    </row>
    <row r="71" spans="1:22" ht="15" customHeight="1" thickBot="1">
      <c r="A71" s="2"/>
      <c r="B71" s="2"/>
      <c r="C71" s="2"/>
      <c r="D71" s="2"/>
      <c r="E71" s="722" t="s">
        <v>111</v>
      </c>
      <c r="F71" s="748"/>
      <c r="G71" s="748"/>
      <c r="H71" s="723"/>
      <c r="I71" s="254"/>
      <c r="J71" s="693" t="s">
        <v>108</v>
      </c>
      <c r="K71" s="741"/>
      <c r="L71" s="741"/>
      <c r="M71" s="694"/>
      <c r="V71" s="264"/>
    </row>
    <row r="72" spans="1:13" ht="13.5" thickBot="1">
      <c r="A72" s="2"/>
      <c r="B72" s="2"/>
      <c r="C72" s="2"/>
      <c r="D72" s="2"/>
      <c r="E72" s="247" t="s">
        <v>3</v>
      </c>
      <c r="F72" s="247" t="s">
        <v>65</v>
      </c>
      <c r="G72" s="247">
        <v>0</v>
      </c>
      <c r="H72" s="247" t="s">
        <v>11</v>
      </c>
      <c r="I72" s="143"/>
      <c r="J72" s="120" t="s">
        <v>3</v>
      </c>
      <c r="K72" s="121" t="s">
        <v>65</v>
      </c>
      <c r="L72" s="122">
        <v>2</v>
      </c>
      <c r="M72" s="121" t="s">
        <v>11</v>
      </c>
    </row>
    <row r="73" spans="1:13" ht="12.75">
      <c r="A73" s="2"/>
      <c r="B73" s="2"/>
      <c r="C73" s="2"/>
      <c r="D73" s="2"/>
      <c r="E73" s="36" t="s">
        <v>326</v>
      </c>
      <c r="F73" s="152">
        <v>6</v>
      </c>
      <c r="G73" s="231">
        <v>-1</v>
      </c>
      <c r="H73" s="153">
        <f>F73+G73</f>
        <v>5</v>
      </c>
      <c r="I73" s="143"/>
      <c r="J73" s="36" t="s">
        <v>129</v>
      </c>
      <c r="K73" s="154">
        <v>6</v>
      </c>
      <c r="L73" s="231">
        <v>-1</v>
      </c>
      <c r="M73" s="153">
        <f aca="true" t="shared" si="14" ref="M73:M83">K73+L73</f>
        <v>5</v>
      </c>
    </row>
    <row r="74" spans="1:13" ht="12.75">
      <c r="A74" s="2"/>
      <c r="B74" s="2"/>
      <c r="C74" s="2"/>
      <c r="D74" s="2"/>
      <c r="E74" s="316" t="s">
        <v>322</v>
      </c>
      <c r="F74" s="448">
        <v>5.5</v>
      </c>
      <c r="G74" s="449">
        <v>0</v>
      </c>
      <c r="H74" s="349">
        <f aca="true" t="shared" si="15" ref="H74:H97">F74+G74</f>
        <v>5.5</v>
      </c>
      <c r="I74" s="143"/>
      <c r="J74" s="40" t="s">
        <v>119</v>
      </c>
      <c r="K74" s="156">
        <v>5</v>
      </c>
      <c r="L74" s="232">
        <v>0</v>
      </c>
      <c r="M74" s="157">
        <f t="shared" si="14"/>
        <v>5</v>
      </c>
    </row>
    <row r="75" spans="1:13" ht="12.75">
      <c r="A75" s="2"/>
      <c r="B75" s="2"/>
      <c r="C75" s="2"/>
      <c r="D75" s="2"/>
      <c r="E75" s="40" t="s">
        <v>306</v>
      </c>
      <c r="F75" s="156">
        <v>6.5</v>
      </c>
      <c r="G75" s="232">
        <v>-0.5</v>
      </c>
      <c r="H75" s="157">
        <f t="shared" si="15"/>
        <v>6</v>
      </c>
      <c r="I75" s="143"/>
      <c r="J75" s="316" t="s">
        <v>394</v>
      </c>
      <c r="K75" s="448">
        <v>6</v>
      </c>
      <c r="L75" s="449">
        <v>0</v>
      </c>
      <c r="M75" s="349">
        <f t="shared" si="14"/>
        <v>6</v>
      </c>
    </row>
    <row r="76" spans="1:13" ht="12.75">
      <c r="A76" s="2"/>
      <c r="B76" s="2"/>
      <c r="C76" s="2"/>
      <c r="D76" s="2"/>
      <c r="E76" s="40" t="s">
        <v>307</v>
      </c>
      <c r="F76" s="156">
        <v>5.5</v>
      </c>
      <c r="G76" s="232">
        <v>0</v>
      </c>
      <c r="H76" s="157">
        <f t="shared" si="15"/>
        <v>5.5</v>
      </c>
      <c r="I76" s="143"/>
      <c r="J76" s="40" t="s">
        <v>138</v>
      </c>
      <c r="K76" s="156">
        <v>6</v>
      </c>
      <c r="L76" s="232">
        <v>0</v>
      </c>
      <c r="M76" s="157">
        <f t="shared" si="14"/>
        <v>6</v>
      </c>
    </row>
    <row r="77" spans="1:13" ht="12.75">
      <c r="A77" s="2"/>
      <c r="B77" s="2"/>
      <c r="C77" s="2"/>
      <c r="D77" s="2"/>
      <c r="E77" s="40" t="s">
        <v>475</v>
      </c>
      <c r="F77" s="156">
        <v>6.5</v>
      </c>
      <c r="G77" s="232">
        <v>0</v>
      </c>
      <c r="H77" s="157">
        <f t="shared" si="15"/>
        <v>6.5</v>
      </c>
      <c r="I77" s="143"/>
      <c r="J77" s="40" t="s">
        <v>122</v>
      </c>
      <c r="K77" s="156">
        <v>7</v>
      </c>
      <c r="L77" s="232">
        <v>3</v>
      </c>
      <c r="M77" s="157">
        <f t="shared" si="14"/>
        <v>10</v>
      </c>
    </row>
    <row r="78" spans="1:13" ht="12.75">
      <c r="A78" s="2"/>
      <c r="B78" s="2"/>
      <c r="C78" s="2"/>
      <c r="D78" s="2"/>
      <c r="E78" s="40" t="s">
        <v>309</v>
      </c>
      <c r="F78" s="156">
        <v>7</v>
      </c>
      <c r="G78" s="232">
        <v>1</v>
      </c>
      <c r="H78" s="157">
        <f t="shared" si="15"/>
        <v>8</v>
      </c>
      <c r="I78" s="143"/>
      <c r="J78" s="40" t="s">
        <v>123</v>
      </c>
      <c r="K78" s="156">
        <v>7.5</v>
      </c>
      <c r="L78" s="232">
        <v>3</v>
      </c>
      <c r="M78" s="157">
        <f t="shared" si="14"/>
        <v>10.5</v>
      </c>
    </row>
    <row r="79" spans="1:13" ht="12.75">
      <c r="A79" s="2"/>
      <c r="B79" s="2"/>
      <c r="C79" s="2"/>
      <c r="D79" s="2"/>
      <c r="E79" s="316" t="s">
        <v>419</v>
      </c>
      <c r="F79" s="448">
        <v>6</v>
      </c>
      <c r="G79" s="449">
        <v>0</v>
      </c>
      <c r="H79" s="349">
        <f t="shared" si="15"/>
        <v>6</v>
      </c>
      <c r="I79" s="143"/>
      <c r="J79" s="40" t="s">
        <v>136</v>
      </c>
      <c r="K79" s="156">
        <v>6.5</v>
      </c>
      <c r="L79" s="232">
        <v>0</v>
      </c>
      <c r="M79" s="157">
        <f t="shared" si="14"/>
        <v>6.5</v>
      </c>
    </row>
    <row r="80" spans="1:13" ht="12.75">
      <c r="A80" s="2"/>
      <c r="B80" s="2"/>
      <c r="C80" s="2"/>
      <c r="D80" s="2"/>
      <c r="E80" s="40" t="s">
        <v>311</v>
      </c>
      <c r="F80" s="156">
        <v>7.5</v>
      </c>
      <c r="G80" s="232">
        <v>4.5</v>
      </c>
      <c r="H80" s="157">
        <f t="shared" si="15"/>
        <v>12</v>
      </c>
      <c r="I80" s="143"/>
      <c r="J80" s="40" t="s">
        <v>125</v>
      </c>
      <c r="K80" s="156">
        <v>5.5</v>
      </c>
      <c r="L80" s="232">
        <v>0</v>
      </c>
      <c r="M80" s="157">
        <f t="shared" si="14"/>
        <v>5.5</v>
      </c>
    </row>
    <row r="81" spans="1:13" ht="12.75">
      <c r="A81" s="2"/>
      <c r="B81" s="2"/>
      <c r="C81" s="2"/>
      <c r="D81" s="2"/>
      <c r="E81" s="40" t="s">
        <v>312</v>
      </c>
      <c r="F81" s="156">
        <v>6</v>
      </c>
      <c r="G81" s="232">
        <v>0</v>
      </c>
      <c r="H81" s="157">
        <f t="shared" si="15"/>
        <v>6</v>
      </c>
      <c r="I81" s="143"/>
      <c r="J81" s="40" t="s">
        <v>126</v>
      </c>
      <c r="K81" s="156">
        <v>6</v>
      </c>
      <c r="L81" s="232">
        <v>-0.5</v>
      </c>
      <c r="M81" s="157">
        <f t="shared" si="14"/>
        <v>5.5</v>
      </c>
    </row>
    <row r="82" spans="1:13" ht="12.75">
      <c r="A82" s="2"/>
      <c r="B82" s="2"/>
      <c r="C82" s="2"/>
      <c r="D82" s="2"/>
      <c r="E82" s="40" t="s">
        <v>317</v>
      </c>
      <c r="F82" s="156">
        <v>7</v>
      </c>
      <c r="G82" s="232">
        <v>3</v>
      </c>
      <c r="H82" s="157">
        <f t="shared" si="15"/>
        <v>10</v>
      </c>
      <c r="I82" s="143"/>
      <c r="J82" s="40" t="s">
        <v>131</v>
      </c>
      <c r="K82" s="156">
        <v>6.5</v>
      </c>
      <c r="L82" s="232">
        <v>1</v>
      </c>
      <c r="M82" s="157">
        <f t="shared" si="14"/>
        <v>7.5</v>
      </c>
    </row>
    <row r="83" spans="1:13" ht="12.75" customHeight="1" thickBot="1">
      <c r="A83" s="2"/>
      <c r="B83" s="2"/>
      <c r="C83" s="2"/>
      <c r="D83" s="2"/>
      <c r="E83" s="44" t="s">
        <v>318</v>
      </c>
      <c r="F83" s="161">
        <v>5.5</v>
      </c>
      <c r="G83" s="233">
        <v>0</v>
      </c>
      <c r="H83" s="162">
        <f t="shared" si="15"/>
        <v>5.5</v>
      </c>
      <c r="I83" s="143"/>
      <c r="J83" s="60" t="s">
        <v>128</v>
      </c>
      <c r="K83" s="161">
        <v>8</v>
      </c>
      <c r="L83" s="233">
        <v>6</v>
      </c>
      <c r="M83" s="162">
        <f t="shared" si="14"/>
        <v>14</v>
      </c>
    </row>
    <row r="84" spans="1:13" ht="13.5" thickBot="1">
      <c r="A84" s="2"/>
      <c r="B84" s="2"/>
      <c r="C84" s="2"/>
      <c r="D84" s="2"/>
      <c r="E84" s="47"/>
      <c r="F84" s="432"/>
      <c r="G84" s="234"/>
      <c r="H84" s="163"/>
      <c r="I84" s="143"/>
      <c r="J84" s="47"/>
      <c r="K84" s="432"/>
      <c r="L84" s="234"/>
      <c r="M84" s="163"/>
    </row>
    <row r="85" spans="1:13" ht="12.75">
      <c r="A85" s="2"/>
      <c r="B85" s="2"/>
      <c r="C85" s="2"/>
      <c r="D85" s="2"/>
      <c r="E85" s="51" t="s">
        <v>315</v>
      </c>
      <c r="F85" s="167" t="s">
        <v>353</v>
      </c>
      <c r="G85" s="235" t="s">
        <v>353</v>
      </c>
      <c r="H85" s="166" t="s">
        <v>353</v>
      </c>
      <c r="I85" s="143"/>
      <c r="J85" s="51" t="s">
        <v>390</v>
      </c>
      <c r="K85" s="167">
        <v>6</v>
      </c>
      <c r="L85" s="235">
        <v>1</v>
      </c>
      <c r="M85" s="166">
        <f aca="true" t="shared" si="16" ref="M85:M97">K85+L85</f>
        <v>7</v>
      </c>
    </row>
    <row r="86" spans="1:13" ht="12.75">
      <c r="A86" s="2"/>
      <c r="B86" s="2"/>
      <c r="C86" s="2"/>
      <c r="D86" s="2"/>
      <c r="E86" s="54" t="s">
        <v>316</v>
      </c>
      <c r="F86" s="169">
        <v>7</v>
      </c>
      <c r="G86" s="164">
        <v>3</v>
      </c>
      <c r="H86" s="168">
        <f t="shared" si="15"/>
        <v>10</v>
      </c>
      <c r="I86" s="143"/>
      <c r="J86" s="54" t="s">
        <v>392</v>
      </c>
      <c r="K86" s="169" t="s">
        <v>354</v>
      </c>
      <c r="L86" s="164" t="s">
        <v>354</v>
      </c>
      <c r="M86" s="168" t="s">
        <v>354</v>
      </c>
    </row>
    <row r="87" spans="1:13" ht="12.75">
      <c r="A87" s="2"/>
      <c r="B87" s="2"/>
      <c r="C87" s="2"/>
      <c r="D87" s="2"/>
      <c r="E87" s="54" t="s">
        <v>417</v>
      </c>
      <c r="F87" s="169">
        <v>6.5</v>
      </c>
      <c r="G87" s="164">
        <v>0</v>
      </c>
      <c r="H87" s="168">
        <f t="shared" si="15"/>
        <v>6.5</v>
      </c>
      <c r="I87" s="143"/>
      <c r="J87" s="54" t="s">
        <v>127</v>
      </c>
      <c r="K87" s="169">
        <v>5.5</v>
      </c>
      <c r="L87" s="164">
        <v>0</v>
      </c>
      <c r="M87" s="168">
        <f t="shared" si="16"/>
        <v>5.5</v>
      </c>
    </row>
    <row r="88" spans="1:13" ht="12.75">
      <c r="A88" s="2"/>
      <c r="B88" s="2"/>
      <c r="C88" s="2"/>
      <c r="D88" s="2"/>
      <c r="E88" s="54" t="s">
        <v>314</v>
      </c>
      <c r="F88" s="169">
        <v>5.5</v>
      </c>
      <c r="G88" s="164">
        <v>0</v>
      </c>
      <c r="H88" s="168">
        <f t="shared" si="15"/>
        <v>5.5</v>
      </c>
      <c r="I88" s="143"/>
      <c r="J88" s="54" t="s">
        <v>391</v>
      </c>
      <c r="K88" s="169">
        <v>5.5</v>
      </c>
      <c r="L88" s="164">
        <v>-0.5</v>
      </c>
      <c r="M88" s="168">
        <f t="shared" si="16"/>
        <v>5</v>
      </c>
    </row>
    <row r="89" spans="1:13" ht="12.75">
      <c r="A89" s="2"/>
      <c r="B89" s="2"/>
      <c r="C89" s="2"/>
      <c r="D89" s="2"/>
      <c r="E89" s="308" t="s">
        <v>310</v>
      </c>
      <c r="F89" s="446" t="s">
        <v>353</v>
      </c>
      <c r="G89" s="447" t="s">
        <v>353</v>
      </c>
      <c r="H89" s="350" t="s">
        <v>353</v>
      </c>
      <c r="I89" s="143"/>
      <c r="J89" s="54" t="s">
        <v>135</v>
      </c>
      <c r="K89" s="169">
        <v>6.5</v>
      </c>
      <c r="L89" s="164">
        <v>0</v>
      </c>
      <c r="M89" s="168">
        <f t="shared" si="16"/>
        <v>6.5</v>
      </c>
    </row>
    <row r="90" spans="1:13" ht="12.75">
      <c r="A90" s="2"/>
      <c r="B90" s="2"/>
      <c r="C90" s="2"/>
      <c r="D90" s="2"/>
      <c r="E90" s="54" t="s">
        <v>321</v>
      </c>
      <c r="F90" s="169">
        <v>4.5</v>
      </c>
      <c r="G90" s="164">
        <v>0</v>
      </c>
      <c r="H90" s="168">
        <f t="shared" si="15"/>
        <v>4.5</v>
      </c>
      <c r="I90" s="143"/>
      <c r="J90" s="54" t="s">
        <v>133</v>
      </c>
      <c r="K90" s="169">
        <v>5</v>
      </c>
      <c r="L90" s="164">
        <v>0</v>
      </c>
      <c r="M90" s="168">
        <f t="shared" si="16"/>
        <v>5</v>
      </c>
    </row>
    <row r="91" spans="1:13" ht="12.75">
      <c r="A91" s="2"/>
      <c r="B91" s="2"/>
      <c r="C91" s="2"/>
      <c r="D91" s="2"/>
      <c r="E91" s="54" t="s">
        <v>476</v>
      </c>
      <c r="F91" s="169" t="s">
        <v>353</v>
      </c>
      <c r="G91" s="164" t="s">
        <v>353</v>
      </c>
      <c r="H91" s="168" t="s">
        <v>353</v>
      </c>
      <c r="I91" s="143"/>
      <c r="J91" s="308" t="s">
        <v>120</v>
      </c>
      <c r="K91" s="446" t="s">
        <v>353</v>
      </c>
      <c r="L91" s="447" t="s">
        <v>353</v>
      </c>
      <c r="M91" s="350" t="s">
        <v>353</v>
      </c>
    </row>
    <row r="92" spans="1:13" ht="12.75">
      <c r="A92" s="2"/>
      <c r="B92" s="2"/>
      <c r="C92" s="2"/>
      <c r="D92" s="2"/>
      <c r="E92" s="308" t="s">
        <v>323</v>
      </c>
      <c r="F92" s="446" t="s">
        <v>354</v>
      </c>
      <c r="G92" s="447" t="s">
        <v>354</v>
      </c>
      <c r="H92" s="350" t="s">
        <v>354</v>
      </c>
      <c r="I92" s="143"/>
      <c r="J92" s="54" t="s">
        <v>414</v>
      </c>
      <c r="K92" s="169">
        <v>5</v>
      </c>
      <c r="L92" s="164">
        <v>0</v>
      </c>
      <c r="M92" s="168">
        <f t="shared" si="16"/>
        <v>5</v>
      </c>
    </row>
    <row r="93" spans="1:13" ht="12.75">
      <c r="A93" s="2"/>
      <c r="B93" s="2"/>
      <c r="C93" s="2"/>
      <c r="D93" s="2"/>
      <c r="E93" s="54" t="s">
        <v>324</v>
      </c>
      <c r="F93" s="169">
        <v>5</v>
      </c>
      <c r="G93" s="164">
        <v>0</v>
      </c>
      <c r="H93" s="168">
        <f t="shared" si="15"/>
        <v>5</v>
      </c>
      <c r="I93" s="143"/>
      <c r="J93" s="54" t="s">
        <v>440</v>
      </c>
      <c r="K93" s="169">
        <v>6</v>
      </c>
      <c r="L93" s="164">
        <v>-0.5</v>
      </c>
      <c r="M93" s="168">
        <f t="shared" si="16"/>
        <v>5.5</v>
      </c>
    </row>
    <row r="94" spans="1:13" ht="12.75">
      <c r="A94" s="143"/>
      <c r="B94" s="143"/>
      <c r="C94" s="143"/>
      <c r="D94" s="143"/>
      <c r="E94" s="54" t="s">
        <v>305</v>
      </c>
      <c r="F94" s="169">
        <v>6</v>
      </c>
      <c r="G94" s="164">
        <v>0</v>
      </c>
      <c r="H94" s="168">
        <f t="shared" si="15"/>
        <v>6</v>
      </c>
      <c r="I94" s="143"/>
      <c r="J94" s="54" t="s">
        <v>477</v>
      </c>
      <c r="K94" s="169">
        <v>5.5</v>
      </c>
      <c r="L94" s="164">
        <v>-0.5</v>
      </c>
      <c r="M94" s="168">
        <f t="shared" si="16"/>
        <v>5</v>
      </c>
    </row>
    <row r="95" spans="1:13" ht="12.75">
      <c r="A95" s="143"/>
      <c r="B95" s="143"/>
      <c r="C95" s="143"/>
      <c r="D95" s="143"/>
      <c r="E95" s="54" t="s">
        <v>303</v>
      </c>
      <c r="F95" s="169" t="s">
        <v>353</v>
      </c>
      <c r="G95" s="164" t="s">
        <v>353</v>
      </c>
      <c r="H95" s="168" t="s">
        <v>353</v>
      </c>
      <c r="I95" s="143"/>
      <c r="J95" s="54" t="s">
        <v>463</v>
      </c>
      <c r="K95" s="169">
        <v>6</v>
      </c>
      <c r="L95" s="164">
        <v>-2</v>
      </c>
      <c r="M95" s="168">
        <f t="shared" si="16"/>
        <v>4</v>
      </c>
    </row>
    <row r="96" spans="1:13" ht="12.75" customHeight="1" thickBot="1">
      <c r="A96" s="142"/>
      <c r="B96" s="142"/>
      <c r="C96" s="142"/>
      <c r="D96" s="142"/>
      <c r="E96" s="47" t="s">
        <v>303</v>
      </c>
      <c r="F96" s="171" t="s">
        <v>353</v>
      </c>
      <c r="G96" s="236" t="s">
        <v>353</v>
      </c>
      <c r="H96" s="168" t="s">
        <v>353</v>
      </c>
      <c r="I96" s="142"/>
      <c r="J96" s="47" t="s">
        <v>124</v>
      </c>
      <c r="K96" s="171" t="s">
        <v>353</v>
      </c>
      <c r="L96" s="236" t="s">
        <v>353</v>
      </c>
      <c r="M96" s="168" t="s">
        <v>353</v>
      </c>
    </row>
    <row r="97" spans="1:13" ht="12.75" customHeight="1" thickBot="1">
      <c r="A97" s="265"/>
      <c r="B97" s="265"/>
      <c r="C97" s="265"/>
      <c r="D97" s="265"/>
      <c r="E97" s="44" t="s">
        <v>325</v>
      </c>
      <c r="F97" s="161">
        <v>-1</v>
      </c>
      <c r="G97" s="237">
        <v>0</v>
      </c>
      <c r="H97" s="172">
        <f t="shared" si="15"/>
        <v>-1</v>
      </c>
      <c r="I97" s="275"/>
      <c r="J97" s="44" t="s">
        <v>443</v>
      </c>
      <c r="K97" s="161">
        <v>-0.5</v>
      </c>
      <c r="L97" s="237">
        <v>0</v>
      </c>
      <c r="M97" s="343">
        <f t="shared" si="16"/>
        <v>-0.5</v>
      </c>
    </row>
    <row r="98" spans="1:13" ht="12.75" customHeight="1" thickBot="1">
      <c r="A98" s="265"/>
      <c r="B98" s="265"/>
      <c r="C98" s="265"/>
      <c r="D98" s="265"/>
      <c r="E98" s="443" t="s">
        <v>84</v>
      </c>
      <c r="F98" s="444">
        <f>17.5/3</f>
        <v>5.833333333333333</v>
      </c>
      <c r="G98" s="445">
        <v>0</v>
      </c>
      <c r="H98" s="172">
        <f>G98</f>
        <v>0</v>
      </c>
      <c r="I98" s="275"/>
      <c r="J98" s="443" t="s">
        <v>84</v>
      </c>
      <c r="K98" s="444">
        <f>17/3</f>
        <v>5.666666666666667</v>
      </c>
      <c r="L98" s="445">
        <v>0</v>
      </c>
      <c r="M98" s="172">
        <f>L98</f>
        <v>0</v>
      </c>
    </row>
    <row r="99" spans="1:13" ht="12.75">
      <c r="A99" s="270"/>
      <c r="B99" s="270"/>
      <c r="C99" s="270"/>
      <c r="D99" s="266"/>
      <c r="E99" s="174"/>
      <c r="F99" s="175"/>
      <c r="G99" s="175"/>
      <c r="H99" s="176"/>
      <c r="I99" s="275"/>
      <c r="J99" s="174"/>
      <c r="K99" s="175"/>
      <c r="L99" s="175"/>
      <c r="M99" s="176"/>
    </row>
    <row r="100" spans="1:13" ht="13.5" customHeight="1">
      <c r="A100" s="271"/>
      <c r="B100" s="271"/>
      <c r="C100" s="271"/>
      <c r="D100" s="267"/>
      <c r="E100" s="67"/>
      <c r="F100" s="251">
        <f>F73+F74+F75+F76+F77+F78+F79+F80+F81+F82+F83+F97</f>
        <v>68</v>
      </c>
      <c r="G100" s="251">
        <f>G72+G73+G74+G75+G76+G77+G78+G79+G80+G81+G82+G83+G97+G98</f>
        <v>7</v>
      </c>
      <c r="H100" s="252">
        <f>F100+G100</f>
        <v>75</v>
      </c>
      <c r="I100" s="276"/>
      <c r="J100" s="67"/>
      <c r="K100" s="132">
        <f>K73+K74+K75+K76+K77+K78+K79+K80+K81+K82+K83+K97</f>
        <v>69.5</v>
      </c>
      <c r="L100" s="132">
        <f>L72+L73+L74+L75+L76+L77+L78+L79+L80+L81+L82+L83+L97+L98</f>
        <v>13.5</v>
      </c>
      <c r="M100" s="133">
        <f>K100+L100</f>
        <v>83</v>
      </c>
    </row>
    <row r="101" spans="1:13" ht="12.75" customHeight="1" thickBot="1">
      <c r="A101" s="269"/>
      <c r="B101" s="269"/>
      <c r="C101" s="269"/>
      <c r="D101" s="268"/>
      <c r="E101" s="73"/>
      <c r="F101" s="74"/>
      <c r="G101" s="74"/>
      <c r="H101" s="75"/>
      <c r="I101" s="155"/>
      <c r="J101" s="73"/>
      <c r="K101" s="74"/>
      <c r="L101" s="74"/>
      <c r="M101" s="75"/>
    </row>
    <row r="102" spans="1:13" ht="18.75" thickBot="1">
      <c r="A102" s="269"/>
      <c r="B102" s="269"/>
      <c r="C102" s="269"/>
      <c r="D102" s="268"/>
      <c r="E102" s="248"/>
      <c r="F102" s="249"/>
      <c r="G102" s="249"/>
      <c r="H102" s="250">
        <v>2</v>
      </c>
      <c r="I102" s="277"/>
      <c r="J102" s="136"/>
      <c r="K102" s="137"/>
      <c r="L102" s="137"/>
      <c r="M102" s="138">
        <v>4</v>
      </c>
    </row>
    <row r="103" spans="1:13" s="2" customFormat="1" ht="12.75">
      <c r="A103" s="269"/>
      <c r="B103" s="269"/>
      <c r="C103" s="269"/>
      <c r="D103" s="268"/>
      <c r="E103" s="269"/>
      <c r="F103" s="269"/>
      <c r="G103" s="269"/>
      <c r="H103" s="155"/>
      <c r="I103" s="155"/>
      <c r="J103" s="269"/>
      <c r="K103" s="269"/>
      <c r="L103" s="269"/>
      <c r="M103" s="268"/>
    </row>
    <row r="104" spans="1:22" s="2" customFormat="1" ht="14.25">
      <c r="A104" s="269"/>
      <c r="B104" s="269"/>
      <c r="C104" s="269"/>
      <c r="D104" s="268"/>
      <c r="E104" s="269"/>
      <c r="F104" s="269"/>
      <c r="G104" s="269"/>
      <c r="H104" s="155"/>
      <c r="I104" s="155"/>
      <c r="J104" s="269"/>
      <c r="K104" s="269"/>
      <c r="L104" s="269"/>
      <c r="M104" s="268"/>
      <c r="V104" s="142"/>
    </row>
    <row r="105" spans="1:22" s="2" customFormat="1" ht="12.75">
      <c r="A105" s="269"/>
      <c r="B105" s="269"/>
      <c r="C105" s="269"/>
      <c r="D105" s="268"/>
      <c r="E105" s="269"/>
      <c r="F105" s="269"/>
      <c r="G105" s="269"/>
      <c r="H105" s="155"/>
      <c r="I105" s="155"/>
      <c r="J105" s="269"/>
      <c r="K105" s="269"/>
      <c r="L105" s="269"/>
      <c r="M105" s="268"/>
      <c r="V105" s="265"/>
    </row>
    <row r="106" spans="1:22" s="2" customFormat="1" ht="12.75">
      <c r="A106" s="269"/>
      <c r="B106" s="269"/>
      <c r="C106" s="269"/>
      <c r="D106" s="268"/>
      <c r="E106" s="269"/>
      <c r="F106" s="269"/>
      <c r="G106" s="269"/>
      <c r="H106" s="155"/>
      <c r="I106" s="155"/>
      <c r="J106" s="269"/>
      <c r="K106" s="269"/>
      <c r="L106" s="269"/>
      <c r="M106" s="268"/>
      <c r="V106" s="266"/>
    </row>
    <row r="107" spans="1:22" s="2" customFormat="1" ht="12.75">
      <c r="A107" s="269"/>
      <c r="B107" s="269"/>
      <c r="C107" s="269"/>
      <c r="D107" s="268"/>
      <c r="E107" s="269"/>
      <c r="F107" s="269"/>
      <c r="G107" s="269"/>
      <c r="H107" s="155"/>
      <c r="I107" s="155"/>
      <c r="J107" s="269"/>
      <c r="K107" s="269"/>
      <c r="L107" s="269"/>
      <c r="M107" s="268"/>
      <c r="V107" s="267"/>
    </row>
    <row r="108" spans="1:22" s="2" customFormat="1" ht="12.75">
      <c r="A108" s="269"/>
      <c r="B108" s="269"/>
      <c r="C108" s="269"/>
      <c r="D108" s="268"/>
      <c r="E108" s="269"/>
      <c r="F108" s="269"/>
      <c r="G108" s="269"/>
      <c r="H108" s="155"/>
      <c r="I108" s="155"/>
      <c r="J108" s="269"/>
      <c r="K108" s="269"/>
      <c r="L108" s="269"/>
      <c r="M108" s="268"/>
      <c r="V108" s="268"/>
    </row>
    <row r="109" spans="1:22" s="2" customFormat="1" ht="12.75">
      <c r="A109" s="269"/>
      <c r="B109" s="269"/>
      <c r="C109" s="269"/>
      <c r="D109" s="268"/>
      <c r="E109" s="269"/>
      <c r="F109" s="269"/>
      <c r="G109" s="269"/>
      <c r="H109" s="155"/>
      <c r="I109" s="155"/>
      <c r="J109" s="269"/>
      <c r="K109" s="269"/>
      <c r="L109" s="269"/>
      <c r="M109" s="268"/>
      <c r="V109" s="268"/>
    </row>
    <row r="110" spans="1:25" s="2" customFormat="1" ht="12.75">
      <c r="A110" s="269"/>
      <c r="B110" s="269"/>
      <c r="C110" s="269"/>
      <c r="D110" s="268"/>
      <c r="E110" s="269"/>
      <c r="F110" s="269"/>
      <c r="G110" s="269"/>
      <c r="H110" s="155"/>
      <c r="I110" s="155"/>
      <c r="J110" s="269"/>
      <c r="K110" s="269"/>
      <c r="L110" s="269"/>
      <c r="M110" s="268"/>
      <c r="V110" s="268"/>
      <c r="W110" s="143"/>
      <c r="X110" s="269"/>
      <c r="Y110" s="155"/>
    </row>
    <row r="111" spans="1:25" s="2" customFormat="1" ht="12.75">
      <c r="A111" s="269"/>
      <c r="B111" s="269"/>
      <c r="C111" s="269"/>
      <c r="D111" s="268"/>
      <c r="E111" s="269"/>
      <c r="F111" s="269"/>
      <c r="G111" s="269"/>
      <c r="H111" s="155"/>
      <c r="I111" s="155"/>
      <c r="J111" s="269"/>
      <c r="K111" s="269"/>
      <c r="L111" s="269"/>
      <c r="M111" s="268"/>
      <c r="V111" s="268"/>
      <c r="W111" s="143"/>
      <c r="X111" s="269"/>
      <c r="Y111" s="155"/>
    </row>
    <row r="112" spans="1:25" s="2" customFormat="1" ht="12.75">
      <c r="A112" s="173"/>
      <c r="B112" s="173"/>
      <c r="C112" s="173"/>
      <c r="D112" s="272"/>
      <c r="E112" s="273"/>
      <c r="F112" s="273"/>
      <c r="G112" s="273"/>
      <c r="H112" s="173"/>
      <c r="I112" s="173"/>
      <c r="J112" s="173"/>
      <c r="K112" s="173"/>
      <c r="L112" s="173"/>
      <c r="M112" s="272"/>
      <c r="V112" s="268"/>
      <c r="W112" s="143"/>
      <c r="X112" s="269"/>
      <c r="Y112" s="155"/>
    </row>
    <row r="113" spans="1:25" s="2" customFormat="1" ht="12.75">
      <c r="A113" s="274"/>
      <c r="B113" s="274"/>
      <c r="C113" s="274"/>
      <c r="D113" s="272"/>
      <c r="E113" s="273"/>
      <c r="F113" s="273"/>
      <c r="G113" s="273"/>
      <c r="H113" s="173"/>
      <c r="I113" s="173"/>
      <c r="J113" s="273"/>
      <c r="K113" s="273"/>
      <c r="L113" s="273"/>
      <c r="M113" s="272"/>
      <c r="V113" s="268"/>
      <c r="W113" s="143"/>
      <c r="X113" s="269"/>
      <c r="Y113" s="155"/>
    </row>
    <row r="114" spans="1:25" s="2" customFormat="1" ht="12.75">
      <c r="A114" s="273"/>
      <c r="B114" s="273"/>
      <c r="C114" s="273"/>
      <c r="D114" s="272"/>
      <c r="E114" s="273"/>
      <c r="F114" s="273"/>
      <c r="G114" s="273"/>
      <c r="H114" s="173"/>
      <c r="I114" s="173"/>
      <c r="J114" s="273"/>
      <c r="K114" s="273"/>
      <c r="L114" s="273"/>
      <c r="M114" s="272"/>
      <c r="V114" s="268"/>
      <c r="W114" s="143"/>
      <c r="X114" s="269"/>
      <c r="Y114" s="155"/>
    </row>
    <row r="115" spans="1:25" s="2" customFormat="1" ht="12.75">
      <c r="A115" s="273"/>
      <c r="B115" s="273"/>
      <c r="C115" s="273"/>
      <c r="D115" s="173"/>
      <c r="E115" s="273"/>
      <c r="F115" s="273"/>
      <c r="G115" s="273"/>
      <c r="H115" s="173"/>
      <c r="I115" s="173"/>
      <c r="J115" s="273"/>
      <c r="K115" s="273"/>
      <c r="L115" s="273"/>
      <c r="M115" s="272"/>
      <c r="V115" s="268"/>
      <c r="W115" s="143"/>
      <c r="X115" s="269"/>
      <c r="Y115" s="155"/>
    </row>
    <row r="116" spans="1:25" s="2" customFormat="1" ht="12.75">
      <c r="A116" s="269"/>
      <c r="B116" s="269"/>
      <c r="C116" s="269"/>
      <c r="D116" s="155"/>
      <c r="E116" s="273"/>
      <c r="F116" s="273"/>
      <c r="G116" s="273"/>
      <c r="H116" s="173"/>
      <c r="I116" s="173"/>
      <c r="J116" s="273"/>
      <c r="K116" s="273"/>
      <c r="L116" s="273"/>
      <c r="M116" s="272"/>
      <c r="V116" s="268"/>
      <c r="W116" s="143"/>
      <c r="X116" s="269"/>
      <c r="Y116" s="155"/>
    </row>
    <row r="117" spans="1:25" s="2" customFormat="1" ht="12.75">
      <c r="A117" s="273"/>
      <c r="B117" s="273"/>
      <c r="C117" s="273"/>
      <c r="D117" s="173"/>
      <c r="E117" s="273"/>
      <c r="F117" s="273"/>
      <c r="G117" s="273"/>
      <c r="H117" s="173"/>
      <c r="I117" s="173"/>
      <c r="J117" s="273"/>
      <c r="K117" s="273"/>
      <c r="L117" s="273"/>
      <c r="M117" s="173"/>
      <c r="V117" s="268"/>
      <c r="W117" s="143"/>
      <c r="X117" s="269"/>
      <c r="Y117" s="155"/>
    </row>
    <row r="118" spans="1:25" s="2" customFormat="1" ht="12.75">
      <c r="A118" s="273"/>
      <c r="B118" s="273"/>
      <c r="C118" s="273"/>
      <c r="D118" s="173"/>
      <c r="E118" s="273"/>
      <c r="F118" s="273"/>
      <c r="G118" s="273"/>
      <c r="H118" s="173"/>
      <c r="I118" s="173"/>
      <c r="J118" s="273"/>
      <c r="K118" s="273"/>
      <c r="L118" s="273"/>
      <c r="M118" s="173"/>
      <c r="V118" s="268"/>
      <c r="W118" s="143"/>
      <c r="X118" s="269"/>
      <c r="Y118" s="155"/>
    </row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4">
    <mergeCell ref="A3:D3"/>
    <mergeCell ref="A36:Q36"/>
    <mergeCell ref="E37:H37"/>
    <mergeCell ref="E3:H3"/>
    <mergeCell ref="E71:H71"/>
    <mergeCell ref="A37:D37"/>
    <mergeCell ref="E70:M70"/>
    <mergeCell ref="J71:M71"/>
    <mergeCell ref="A1:Q1"/>
    <mergeCell ref="A2:Q2"/>
    <mergeCell ref="J37:M37"/>
    <mergeCell ref="N37:Q37"/>
    <mergeCell ref="N3:Q3"/>
    <mergeCell ref="J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18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19.7109375" style="3" customWidth="1"/>
    <col min="2" max="3" width="5.7109375" style="3" customWidth="1"/>
    <col min="4" max="4" width="6.7109375" style="3" customWidth="1"/>
    <col min="5" max="5" width="19.7109375" style="3" customWidth="1"/>
    <col min="6" max="7" width="5.7109375" style="3" customWidth="1"/>
    <col min="8" max="8" width="6.7109375" style="3" customWidth="1"/>
    <col min="9" max="9" width="1.1484375" style="3" customWidth="1"/>
    <col min="10" max="10" width="19.7109375" style="3" customWidth="1"/>
    <col min="11" max="12" width="5.7109375" style="3" customWidth="1"/>
    <col min="13" max="13" width="6.7109375" style="3" customWidth="1"/>
    <col min="14" max="14" width="19.7109375" style="3" customWidth="1"/>
    <col min="15" max="16" width="5.7109375" style="3" customWidth="1"/>
    <col min="17" max="17" width="6.7109375" style="3" customWidth="1"/>
    <col min="18" max="27" width="9.140625" style="2" customWidth="1"/>
    <col min="28" max="16384" width="9.140625" style="3" customWidth="1"/>
  </cols>
  <sheetData>
    <row r="1" spans="1:17" ht="15" thickBot="1">
      <c r="A1" s="701" t="s">
        <v>96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3"/>
    </row>
    <row r="2" spans="1:17" ht="15" thickBot="1">
      <c r="A2" s="701" t="s">
        <v>36</v>
      </c>
      <c r="B2" s="702"/>
      <c r="C2" s="702"/>
      <c r="D2" s="702"/>
      <c r="E2" s="702"/>
      <c r="F2" s="702"/>
      <c r="G2" s="702"/>
      <c r="H2" s="702"/>
      <c r="I2" s="737"/>
      <c r="J2" s="702"/>
      <c r="K2" s="702"/>
      <c r="L2" s="702"/>
      <c r="M2" s="702"/>
      <c r="N2" s="702"/>
      <c r="O2" s="702"/>
      <c r="P2" s="702"/>
      <c r="Q2" s="703"/>
    </row>
    <row r="3" spans="1:17" ht="15" customHeight="1" thickBot="1">
      <c r="A3" s="755" t="s">
        <v>115</v>
      </c>
      <c r="B3" s="756"/>
      <c r="C3" s="756"/>
      <c r="D3" s="757"/>
      <c r="E3" s="758" t="s">
        <v>113</v>
      </c>
      <c r="F3" s="759"/>
      <c r="G3" s="759"/>
      <c r="H3" s="760"/>
      <c r="I3" s="30"/>
      <c r="J3" s="693" t="s">
        <v>108</v>
      </c>
      <c r="K3" s="741"/>
      <c r="L3" s="741"/>
      <c r="M3" s="694"/>
      <c r="N3" s="752" t="s">
        <v>88</v>
      </c>
      <c r="O3" s="753"/>
      <c r="P3" s="753"/>
      <c r="Q3" s="754"/>
    </row>
    <row r="4" spans="1:17" ht="13.5" thickBot="1">
      <c r="A4" s="31" t="s">
        <v>3</v>
      </c>
      <c r="B4" s="31" t="s">
        <v>65</v>
      </c>
      <c r="C4" s="31">
        <v>0</v>
      </c>
      <c r="D4" s="31" t="s">
        <v>11</v>
      </c>
      <c r="E4" s="123" t="s">
        <v>3</v>
      </c>
      <c r="F4" s="124" t="s">
        <v>65</v>
      </c>
      <c r="G4" s="125">
        <v>2</v>
      </c>
      <c r="H4" s="124" t="s">
        <v>11</v>
      </c>
      <c r="I4" s="35"/>
      <c r="J4" s="120" t="s">
        <v>3</v>
      </c>
      <c r="K4" s="121" t="s">
        <v>65</v>
      </c>
      <c r="L4" s="122">
        <v>0</v>
      </c>
      <c r="M4" s="121" t="s">
        <v>11</v>
      </c>
      <c r="N4" s="239" t="s">
        <v>3</v>
      </c>
      <c r="O4" s="240" t="s">
        <v>65</v>
      </c>
      <c r="P4" s="241">
        <v>2</v>
      </c>
      <c r="Q4" s="240" t="s">
        <v>11</v>
      </c>
    </row>
    <row r="5" spans="1:17" ht="12.75">
      <c r="A5" s="126" t="s">
        <v>386</v>
      </c>
      <c r="B5" s="426">
        <v>6</v>
      </c>
      <c r="C5" s="427">
        <v>1</v>
      </c>
      <c r="D5" s="339">
        <f aca="true" t="shared" si="0" ref="D5:D15">B5+C5</f>
        <v>7</v>
      </c>
      <c r="E5" s="36" t="s">
        <v>177</v>
      </c>
      <c r="F5" s="154">
        <v>7</v>
      </c>
      <c r="G5" s="231">
        <v>-2</v>
      </c>
      <c r="H5" s="153">
        <f>F5+G5</f>
        <v>5</v>
      </c>
      <c r="I5" s="35"/>
      <c r="J5" s="36" t="s">
        <v>129</v>
      </c>
      <c r="K5" s="154">
        <v>6</v>
      </c>
      <c r="L5" s="231">
        <v>-1</v>
      </c>
      <c r="M5" s="153">
        <f aca="true" t="shared" si="1" ref="M5:M15">K5+L5</f>
        <v>5</v>
      </c>
      <c r="N5" s="126" t="s">
        <v>282</v>
      </c>
      <c r="O5" s="152">
        <v>6</v>
      </c>
      <c r="P5" s="231">
        <v>-1.5</v>
      </c>
      <c r="Q5" s="153">
        <f aca="true" t="shared" si="2" ref="Q5:Q15">O5+P5</f>
        <v>4.5</v>
      </c>
    </row>
    <row r="6" spans="1:17" ht="12.75">
      <c r="A6" s="42" t="s">
        <v>213</v>
      </c>
      <c r="B6" s="428">
        <v>6.5</v>
      </c>
      <c r="C6" s="429">
        <v>0</v>
      </c>
      <c r="D6" s="340">
        <f t="shared" si="0"/>
        <v>6.5</v>
      </c>
      <c r="E6" s="40" t="s">
        <v>168</v>
      </c>
      <c r="F6" s="156">
        <v>6</v>
      </c>
      <c r="G6" s="232">
        <v>0</v>
      </c>
      <c r="H6" s="157">
        <f aca="true" t="shared" si="3" ref="H6:H29">F6+G6</f>
        <v>6</v>
      </c>
      <c r="I6" s="35"/>
      <c r="J6" s="42" t="s">
        <v>119</v>
      </c>
      <c r="K6" s="156">
        <v>5</v>
      </c>
      <c r="L6" s="232">
        <v>0</v>
      </c>
      <c r="M6" s="157">
        <f t="shared" si="1"/>
        <v>5</v>
      </c>
      <c r="N6" s="42" t="s">
        <v>283</v>
      </c>
      <c r="O6" s="156">
        <v>6</v>
      </c>
      <c r="P6" s="232">
        <v>0</v>
      </c>
      <c r="Q6" s="157">
        <f t="shared" si="2"/>
        <v>6</v>
      </c>
    </row>
    <row r="7" spans="1:17" ht="12.75">
      <c r="A7" s="42" t="s">
        <v>214</v>
      </c>
      <c r="B7" s="428">
        <v>6.5</v>
      </c>
      <c r="C7" s="429">
        <v>-0.5</v>
      </c>
      <c r="D7" s="340">
        <f t="shared" si="0"/>
        <v>6</v>
      </c>
      <c r="E7" s="40" t="s">
        <v>188</v>
      </c>
      <c r="F7" s="156">
        <v>6</v>
      </c>
      <c r="G7" s="232">
        <v>0</v>
      </c>
      <c r="H7" s="157">
        <f t="shared" si="3"/>
        <v>6</v>
      </c>
      <c r="I7" s="35"/>
      <c r="J7" s="40" t="s">
        <v>138</v>
      </c>
      <c r="K7" s="156">
        <v>6.5</v>
      </c>
      <c r="L7" s="232">
        <v>0</v>
      </c>
      <c r="M7" s="157">
        <f t="shared" si="1"/>
        <v>6.5</v>
      </c>
      <c r="N7" s="40" t="s">
        <v>285</v>
      </c>
      <c r="O7" s="156">
        <v>4.5</v>
      </c>
      <c r="P7" s="232">
        <v>0</v>
      </c>
      <c r="Q7" s="157">
        <f t="shared" si="2"/>
        <v>4.5</v>
      </c>
    </row>
    <row r="8" spans="1:17" ht="12.75">
      <c r="A8" s="40" t="s">
        <v>230</v>
      </c>
      <c r="B8" s="428">
        <v>6.5</v>
      </c>
      <c r="C8" s="429">
        <v>0</v>
      </c>
      <c r="D8" s="340">
        <f t="shared" si="0"/>
        <v>6.5</v>
      </c>
      <c r="E8" s="128" t="s">
        <v>365</v>
      </c>
      <c r="F8" s="460">
        <v>6.5</v>
      </c>
      <c r="G8" s="232">
        <v>0</v>
      </c>
      <c r="H8" s="461">
        <f t="shared" si="3"/>
        <v>6.5</v>
      </c>
      <c r="I8" s="35"/>
      <c r="J8" s="40" t="s">
        <v>440</v>
      </c>
      <c r="K8" s="156">
        <v>6</v>
      </c>
      <c r="L8" s="232">
        <v>0</v>
      </c>
      <c r="M8" s="157">
        <f t="shared" si="1"/>
        <v>6</v>
      </c>
      <c r="N8" s="40" t="s">
        <v>284</v>
      </c>
      <c r="O8" s="156">
        <v>5</v>
      </c>
      <c r="P8" s="232">
        <v>0</v>
      </c>
      <c r="Q8" s="157">
        <f t="shared" si="2"/>
        <v>5</v>
      </c>
    </row>
    <row r="9" spans="1:17" ht="12.75">
      <c r="A9" s="40" t="s">
        <v>218</v>
      </c>
      <c r="B9" s="428">
        <v>6</v>
      </c>
      <c r="C9" s="429">
        <v>-0.5</v>
      </c>
      <c r="D9" s="340">
        <f t="shared" si="0"/>
        <v>5.5</v>
      </c>
      <c r="E9" s="40" t="s">
        <v>428</v>
      </c>
      <c r="F9" s="448">
        <v>6.5</v>
      </c>
      <c r="G9" s="449">
        <v>0</v>
      </c>
      <c r="H9" s="349">
        <f t="shared" si="3"/>
        <v>6.5</v>
      </c>
      <c r="I9" s="35"/>
      <c r="J9" s="391" t="s">
        <v>134</v>
      </c>
      <c r="K9" s="448">
        <v>5</v>
      </c>
      <c r="L9" s="449">
        <v>0</v>
      </c>
      <c r="M9" s="349">
        <f t="shared" si="1"/>
        <v>5</v>
      </c>
      <c r="N9" s="42" t="s">
        <v>288</v>
      </c>
      <c r="O9" s="156">
        <v>6.5</v>
      </c>
      <c r="P9" s="232">
        <v>0</v>
      </c>
      <c r="Q9" s="157">
        <f t="shared" si="2"/>
        <v>6.5</v>
      </c>
    </row>
    <row r="10" spans="1:17" ht="12.75">
      <c r="A10" s="42" t="s">
        <v>225</v>
      </c>
      <c r="B10" s="428">
        <v>6.5</v>
      </c>
      <c r="C10" s="429">
        <v>0</v>
      </c>
      <c r="D10" s="340">
        <f t="shared" si="0"/>
        <v>6.5</v>
      </c>
      <c r="E10" s="42" t="s">
        <v>181</v>
      </c>
      <c r="F10" s="156">
        <v>6</v>
      </c>
      <c r="G10" s="232">
        <v>0</v>
      </c>
      <c r="H10" s="157">
        <f t="shared" si="3"/>
        <v>6</v>
      </c>
      <c r="I10" s="35"/>
      <c r="J10" s="40" t="s">
        <v>122</v>
      </c>
      <c r="K10" s="156">
        <v>7</v>
      </c>
      <c r="L10" s="232">
        <v>1.5</v>
      </c>
      <c r="M10" s="157">
        <f t="shared" si="1"/>
        <v>8.5</v>
      </c>
      <c r="N10" s="40" t="s">
        <v>296</v>
      </c>
      <c r="O10" s="156">
        <v>6.5</v>
      </c>
      <c r="P10" s="232">
        <v>0</v>
      </c>
      <c r="Q10" s="157">
        <f t="shared" si="2"/>
        <v>6.5</v>
      </c>
    </row>
    <row r="11" spans="1:17" ht="12.75">
      <c r="A11" s="42" t="s">
        <v>219</v>
      </c>
      <c r="B11" s="428">
        <v>6</v>
      </c>
      <c r="C11" s="429">
        <v>0</v>
      </c>
      <c r="D11" s="340">
        <f t="shared" si="0"/>
        <v>6</v>
      </c>
      <c r="E11" s="40" t="s">
        <v>171</v>
      </c>
      <c r="F11" s="156">
        <v>6.5</v>
      </c>
      <c r="G11" s="232">
        <v>0</v>
      </c>
      <c r="H11" s="157">
        <f t="shared" si="3"/>
        <v>6.5</v>
      </c>
      <c r="I11" s="35"/>
      <c r="J11" s="40" t="s">
        <v>135</v>
      </c>
      <c r="K11" s="156">
        <v>6</v>
      </c>
      <c r="L11" s="232">
        <v>0</v>
      </c>
      <c r="M11" s="157">
        <f t="shared" si="1"/>
        <v>6</v>
      </c>
      <c r="N11" s="42" t="s">
        <v>289</v>
      </c>
      <c r="O11" s="156">
        <v>6</v>
      </c>
      <c r="P11" s="232">
        <v>0</v>
      </c>
      <c r="Q11" s="157">
        <f t="shared" si="2"/>
        <v>6</v>
      </c>
    </row>
    <row r="12" spans="1:17" ht="12.75">
      <c r="A12" s="40" t="s">
        <v>227</v>
      </c>
      <c r="B12" s="428">
        <v>6.5</v>
      </c>
      <c r="C12" s="429">
        <v>-0.5</v>
      </c>
      <c r="D12" s="340">
        <f t="shared" si="0"/>
        <v>6</v>
      </c>
      <c r="E12" s="40" t="s">
        <v>173</v>
      </c>
      <c r="F12" s="156">
        <v>6.5</v>
      </c>
      <c r="G12" s="232">
        <v>0</v>
      </c>
      <c r="H12" s="157">
        <f t="shared" si="3"/>
        <v>6.5</v>
      </c>
      <c r="I12" s="35"/>
      <c r="J12" s="42" t="s">
        <v>123</v>
      </c>
      <c r="K12" s="156">
        <v>6.5</v>
      </c>
      <c r="L12" s="232">
        <v>-0.5</v>
      </c>
      <c r="M12" s="157">
        <f t="shared" si="1"/>
        <v>6</v>
      </c>
      <c r="N12" s="40" t="s">
        <v>287</v>
      </c>
      <c r="O12" s="156">
        <v>6</v>
      </c>
      <c r="P12" s="232">
        <v>0</v>
      </c>
      <c r="Q12" s="157">
        <f t="shared" si="2"/>
        <v>6</v>
      </c>
    </row>
    <row r="13" spans="1:17" ht="12.75">
      <c r="A13" s="40" t="s">
        <v>221</v>
      </c>
      <c r="B13" s="428">
        <v>7</v>
      </c>
      <c r="C13" s="429">
        <v>4</v>
      </c>
      <c r="D13" s="340">
        <f t="shared" si="0"/>
        <v>11</v>
      </c>
      <c r="E13" s="391" t="s">
        <v>179</v>
      </c>
      <c r="F13" s="448">
        <v>6</v>
      </c>
      <c r="G13" s="449">
        <v>0</v>
      </c>
      <c r="H13" s="349">
        <f t="shared" si="3"/>
        <v>6</v>
      </c>
      <c r="I13" s="35"/>
      <c r="J13" s="316" t="s">
        <v>131</v>
      </c>
      <c r="K13" s="448">
        <v>5.5</v>
      </c>
      <c r="L13" s="449">
        <v>0</v>
      </c>
      <c r="M13" s="349">
        <f t="shared" si="1"/>
        <v>5.5</v>
      </c>
      <c r="N13" s="42" t="s">
        <v>291</v>
      </c>
      <c r="O13" s="156">
        <v>6</v>
      </c>
      <c r="P13" s="232">
        <v>0</v>
      </c>
      <c r="Q13" s="157">
        <f t="shared" si="2"/>
        <v>6</v>
      </c>
    </row>
    <row r="14" spans="1:17" ht="12.75">
      <c r="A14" s="40" t="s">
        <v>220</v>
      </c>
      <c r="B14" s="428">
        <v>5.5</v>
      </c>
      <c r="C14" s="429">
        <v>0</v>
      </c>
      <c r="D14" s="340">
        <f t="shared" si="0"/>
        <v>5.5</v>
      </c>
      <c r="E14" s="40" t="s">
        <v>178</v>
      </c>
      <c r="F14" s="156">
        <v>6</v>
      </c>
      <c r="G14" s="232">
        <v>1</v>
      </c>
      <c r="H14" s="157">
        <f t="shared" si="3"/>
        <v>7</v>
      </c>
      <c r="I14" s="35"/>
      <c r="J14" s="40" t="s">
        <v>132</v>
      </c>
      <c r="K14" s="156">
        <v>7</v>
      </c>
      <c r="L14" s="232">
        <v>3</v>
      </c>
      <c r="M14" s="157">
        <f t="shared" si="1"/>
        <v>10</v>
      </c>
      <c r="N14" s="42" t="s">
        <v>292</v>
      </c>
      <c r="O14" s="156">
        <v>5</v>
      </c>
      <c r="P14" s="232">
        <v>-1.5</v>
      </c>
      <c r="Q14" s="157">
        <f t="shared" si="2"/>
        <v>3.5</v>
      </c>
    </row>
    <row r="15" spans="1:17" ht="13.5" thickBot="1">
      <c r="A15" s="44" t="s">
        <v>385</v>
      </c>
      <c r="B15" s="430">
        <v>6.5</v>
      </c>
      <c r="C15" s="431">
        <v>0</v>
      </c>
      <c r="D15" s="341">
        <f t="shared" si="0"/>
        <v>6.5</v>
      </c>
      <c r="E15" s="60" t="s">
        <v>174</v>
      </c>
      <c r="F15" s="161">
        <v>7</v>
      </c>
      <c r="G15" s="233">
        <v>3</v>
      </c>
      <c r="H15" s="162">
        <f t="shared" si="3"/>
        <v>10</v>
      </c>
      <c r="I15" s="35"/>
      <c r="J15" s="44" t="s">
        <v>128</v>
      </c>
      <c r="K15" s="161">
        <v>7</v>
      </c>
      <c r="L15" s="233">
        <v>3</v>
      </c>
      <c r="M15" s="162">
        <f t="shared" si="1"/>
        <v>10</v>
      </c>
      <c r="N15" s="44" t="s">
        <v>302</v>
      </c>
      <c r="O15" s="161">
        <v>5.5</v>
      </c>
      <c r="P15" s="233">
        <v>0</v>
      </c>
      <c r="Q15" s="162">
        <f t="shared" si="2"/>
        <v>5.5</v>
      </c>
    </row>
    <row r="16" spans="1:17" ht="13.5" thickBot="1">
      <c r="A16" s="47"/>
      <c r="B16" s="432"/>
      <c r="C16" s="234"/>
      <c r="D16" s="163"/>
      <c r="E16" s="47"/>
      <c r="F16" s="432"/>
      <c r="G16" s="234"/>
      <c r="H16" s="163"/>
      <c r="I16" s="50"/>
      <c r="J16" s="47"/>
      <c r="K16" s="432"/>
      <c r="L16" s="234"/>
      <c r="M16" s="163"/>
      <c r="N16" s="47"/>
      <c r="O16" s="432"/>
      <c r="P16" s="234"/>
      <c r="Q16" s="163"/>
    </row>
    <row r="17" spans="1:17" ht="12.75">
      <c r="A17" s="51" t="s">
        <v>223</v>
      </c>
      <c r="B17" s="433" t="s">
        <v>353</v>
      </c>
      <c r="C17" s="434" t="s">
        <v>353</v>
      </c>
      <c r="D17" s="342" t="s">
        <v>353</v>
      </c>
      <c r="E17" s="51" t="s">
        <v>486</v>
      </c>
      <c r="F17" s="167">
        <v>6</v>
      </c>
      <c r="G17" s="235">
        <v>-2</v>
      </c>
      <c r="H17" s="166">
        <f t="shared" si="3"/>
        <v>4</v>
      </c>
      <c r="I17" s="50"/>
      <c r="J17" s="51" t="s">
        <v>390</v>
      </c>
      <c r="K17" s="167">
        <v>7</v>
      </c>
      <c r="L17" s="235">
        <v>1</v>
      </c>
      <c r="M17" s="166">
        <f aca="true" t="shared" si="4" ref="M17:M29">K17+L17</f>
        <v>8</v>
      </c>
      <c r="N17" s="51" t="s">
        <v>293</v>
      </c>
      <c r="O17" s="167">
        <v>6.5</v>
      </c>
      <c r="P17" s="235">
        <v>-1</v>
      </c>
      <c r="Q17" s="166">
        <f aca="true" t="shared" si="5" ref="Q17:Q29">O17+P17</f>
        <v>5.5</v>
      </c>
    </row>
    <row r="18" spans="1:17" ht="12.75">
      <c r="A18" s="54" t="s">
        <v>387</v>
      </c>
      <c r="B18" s="435">
        <v>6</v>
      </c>
      <c r="C18" s="436">
        <v>0</v>
      </c>
      <c r="D18" s="163">
        <f aca="true" t="shared" si="6" ref="D18:D29">B18+C18</f>
        <v>6</v>
      </c>
      <c r="E18" s="308" t="s">
        <v>168</v>
      </c>
      <c r="F18" s="446" t="s">
        <v>353</v>
      </c>
      <c r="G18" s="447" t="s">
        <v>353</v>
      </c>
      <c r="H18" s="350" t="s">
        <v>353</v>
      </c>
      <c r="I18" s="50"/>
      <c r="J18" s="308" t="s">
        <v>127</v>
      </c>
      <c r="K18" s="446" t="s">
        <v>353</v>
      </c>
      <c r="L18" s="447" t="s">
        <v>353</v>
      </c>
      <c r="M18" s="350" t="s">
        <v>353</v>
      </c>
      <c r="N18" s="54" t="s">
        <v>295</v>
      </c>
      <c r="O18" s="169">
        <v>5.5</v>
      </c>
      <c r="P18" s="164">
        <v>0</v>
      </c>
      <c r="Q18" s="168">
        <f t="shared" si="5"/>
        <v>5.5</v>
      </c>
    </row>
    <row r="19" spans="1:17" ht="12.75">
      <c r="A19" s="54" t="s">
        <v>224</v>
      </c>
      <c r="B19" s="435" t="s">
        <v>353</v>
      </c>
      <c r="C19" s="436" t="s">
        <v>353</v>
      </c>
      <c r="D19" s="163" t="s">
        <v>353</v>
      </c>
      <c r="E19" s="54" t="s">
        <v>176</v>
      </c>
      <c r="F19" s="169">
        <v>6</v>
      </c>
      <c r="G19" s="164">
        <v>0</v>
      </c>
      <c r="H19" s="168">
        <f t="shared" si="3"/>
        <v>6</v>
      </c>
      <c r="I19" s="50"/>
      <c r="J19" s="54" t="s">
        <v>392</v>
      </c>
      <c r="K19" s="169">
        <v>6</v>
      </c>
      <c r="L19" s="164">
        <v>0</v>
      </c>
      <c r="M19" s="168">
        <f t="shared" si="4"/>
        <v>6</v>
      </c>
      <c r="N19" s="54" t="s">
        <v>298</v>
      </c>
      <c r="O19" s="169">
        <v>7</v>
      </c>
      <c r="P19" s="164">
        <v>2.5</v>
      </c>
      <c r="Q19" s="168">
        <f t="shared" si="5"/>
        <v>9.5</v>
      </c>
    </row>
    <row r="20" spans="1:17" ht="12.75">
      <c r="A20" s="54" t="s">
        <v>216</v>
      </c>
      <c r="B20" s="435">
        <v>5.5</v>
      </c>
      <c r="C20" s="436">
        <v>0</v>
      </c>
      <c r="D20" s="163">
        <f t="shared" si="6"/>
        <v>5.5</v>
      </c>
      <c r="E20" s="54" t="s">
        <v>182</v>
      </c>
      <c r="F20" s="169" t="s">
        <v>353</v>
      </c>
      <c r="G20" s="164" t="s">
        <v>353</v>
      </c>
      <c r="H20" s="168" t="s">
        <v>353</v>
      </c>
      <c r="I20" s="50"/>
      <c r="J20" s="54" t="s">
        <v>126</v>
      </c>
      <c r="K20" s="169">
        <v>6.5</v>
      </c>
      <c r="L20" s="164">
        <v>0</v>
      </c>
      <c r="M20" s="168">
        <f t="shared" si="4"/>
        <v>6.5</v>
      </c>
      <c r="N20" s="54" t="s">
        <v>286</v>
      </c>
      <c r="O20" s="169" t="s">
        <v>353</v>
      </c>
      <c r="P20" s="164" t="s">
        <v>353</v>
      </c>
      <c r="Q20" s="168" t="s">
        <v>353</v>
      </c>
    </row>
    <row r="21" spans="1:17" ht="12.75">
      <c r="A21" s="54" t="s">
        <v>389</v>
      </c>
      <c r="B21" s="435">
        <v>5.5</v>
      </c>
      <c r="C21" s="436">
        <v>-1.5</v>
      </c>
      <c r="D21" s="163">
        <f t="shared" si="6"/>
        <v>4</v>
      </c>
      <c r="E21" s="54" t="s">
        <v>453</v>
      </c>
      <c r="F21" s="169">
        <v>6</v>
      </c>
      <c r="G21" s="164">
        <v>0</v>
      </c>
      <c r="H21" s="168">
        <f t="shared" si="3"/>
        <v>6</v>
      </c>
      <c r="I21" s="50"/>
      <c r="J21" s="308" t="s">
        <v>136</v>
      </c>
      <c r="K21" s="446" t="s">
        <v>354</v>
      </c>
      <c r="L21" s="447" t="s">
        <v>354</v>
      </c>
      <c r="M21" s="350" t="s">
        <v>354</v>
      </c>
      <c r="N21" s="54" t="s">
        <v>377</v>
      </c>
      <c r="O21" s="169">
        <v>5.5</v>
      </c>
      <c r="P21" s="164">
        <v>0</v>
      </c>
      <c r="Q21" s="168">
        <f t="shared" si="5"/>
        <v>5.5</v>
      </c>
    </row>
    <row r="22" spans="1:17" ht="12.75">
      <c r="A22" s="54" t="s">
        <v>217</v>
      </c>
      <c r="B22" s="435">
        <v>6</v>
      </c>
      <c r="C22" s="436">
        <v>0</v>
      </c>
      <c r="D22" s="163">
        <f t="shared" si="6"/>
        <v>6</v>
      </c>
      <c r="E22" s="54" t="s">
        <v>452</v>
      </c>
      <c r="F22" s="169">
        <v>6.5</v>
      </c>
      <c r="G22" s="164">
        <v>0</v>
      </c>
      <c r="H22" s="168">
        <f t="shared" si="3"/>
        <v>6.5</v>
      </c>
      <c r="I22" s="50"/>
      <c r="J22" s="54" t="s">
        <v>124</v>
      </c>
      <c r="K22" s="169" t="s">
        <v>353</v>
      </c>
      <c r="L22" s="164" t="s">
        <v>353</v>
      </c>
      <c r="M22" s="168" t="s">
        <v>353</v>
      </c>
      <c r="N22" s="54" t="s">
        <v>300</v>
      </c>
      <c r="O22" s="169">
        <v>7</v>
      </c>
      <c r="P22" s="164">
        <v>1</v>
      </c>
      <c r="Q22" s="168">
        <f t="shared" si="5"/>
        <v>8</v>
      </c>
    </row>
    <row r="23" spans="1:17" ht="12.75">
      <c r="A23" s="54" t="s">
        <v>229</v>
      </c>
      <c r="B23" s="435" t="s">
        <v>354</v>
      </c>
      <c r="C23" s="436" t="s">
        <v>354</v>
      </c>
      <c r="D23" s="163" t="s">
        <v>354</v>
      </c>
      <c r="E23" s="54" t="s">
        <v>367</v>
      </c>
      <c r="F23" s="169">
        <v>5.5</v>
      </c>
      <c r="G23" s="164">
        <v>0</v>
      </c>
      <c r="H23" s="168">
        <f t="shared" si="3"/>
        <v>5.5</v>
      </c>
      <c r="I23" s="50"/>
      <c r="J23" s="54" t="s">
        <v>456</v>
      </c>
      <c r="K23" s="169">
        <v>5</v>
      </c>
      <c r="L23" s="164">
        <v>0</v>
      </c>
      <c r="M23" s="168">
        <f t="shared" si="4"/>
        <v>5</v>
      </c>
      <c r="N23" s="54" t="s">
        <v>464</v>
      </c>
      <c r="O23" s="169" t="s">
        <v>354</v>
      </c>
      <c r="P23" s="164" t="s">
        <v>354</v>
      </c>
      <c r="Q23" s="168" t="s">
        <v>354</v>
      </c>
    </row>
    <row r="24" spans="1:17" ht="12.75">
      <c r="A24" s="54" t="s">
        <v>472</v>
      </c>
      <c r="B24" s="435">
        <v>6</v>
      </c>
      <c r="C24" s="436">
        <v>0</v>
      </c>
      <c r="D24" s="163">
        <f t="shared" si="6"/>
        <v>6</v>
      </c>
      <c r="E24" s="54" t="s">
        <v>454</v>
      </c>
      <c r="F24" s="169">
        <v>6</v>
      </c>
      <c r="G24" s="164">
        <v>0</v>
      </c>
      <c r="H24" s="168">
        <f t="shared" si="3"/>
        <v>6</v>
      </c>
      <c r="I24" s="50"/>
      <c r="J24" s="54" t="s">
        <v>441</v>
      </c>
      <c r="K24" s="169">
        <v>5.5</v>
      </c>
      <c r="L24" s="164">
        <v>0</v>
      </c>
      <c r="M24" s="168">
        <f t="shared" si="4"/>
        <v>5.5</v>
      </c>
      <c r="N24" s="54" t="s">
        <v>301</v>
      </c>
      <c r="O24" s="169">
        <v>5.5</v>
      </c>
      <c r="P24" s="164">
        <v>0</v>
      </c>
      <c r="Q24" s="168">
        <f t="shared" si="5"/>
        <v>5.5</v>
      </c>
    </row>
    <row r="25" spans="1:17" ht="12.75">
      <c r="A25" s="54" t="s">
        <v>444</v>
      </c>
      <c r="B25" s="435">
        <v>6</v>
      </c>
      <c r="C25" s="436">
        <v>0</v>
      </c>
      <c r="D25" s="163">
        <f t="shared" si="6"/>
        <v>6</v>
      </c>
      <c r="E25" s="54" t="s">
        <v>186</v>
      </c>
      <c r="F25" s="169">
        <v>6</v>
      </c>
      <c r="G25" s="164">
        <v>0</v>
      </c>
      <c r="H25" s="168">
        <f t="shared" si="3"/>
        <v>6</v>
      </c>
      <c r="I25" s="50"/>
      <c r="J25" s="54" t="s">
        <v>120</v>
      </c>
      <c r="K25" s="169">
        <v>6</v>
      </c>
      <c r="L25" s="164">
        <v>0</v>
      </c>
      <c r="M25" s="168">
        <f t="shared" si="4"/>
        <v>6</v>
      </c>
      <c r="N25" s="54" t="s">
        <v>303</v>
      </c>
      <c r="O25" s="169" t="s">
        <v>353</v>
      </c>
      <c r="P25" s="164" t="s">
        <v>353</v>
      </c>
      <c r="Q25" s="168" t="s">
        <v>353</v>
      </c>
    </row>
    <row r="26" spans="1:17" ht="12.75">
      <c r="A26" s="54" t="s">
        <v>473</v>
      </c>
      <c r="B26" s="435">
        <v>5.5</v>
      </c>
      <c r="C26" s="436">
        <v>0</v>
      </c>
      <c r="D26" s="163">
        <f t="shared" si="6"/>
        <v>5.5</v>
      </c>
      <c r="E26" s="54" t="s">
        <v>185</v>
      </c>
      <c r="F26" s="169">
        <v>6</v>
      </c>
      <c r="G26" s="164">
        <v>0</v>
      </c>
      <c r="H26" s="168">
        <f t="shared" si="3"/>
        <v>6</v>
      </c>
      <c r="I26" s="50"/>
      <c r="J26" s="54" t="s">
        <v>394</v>
      </c>
      <c r="K26" s="169">
        <v>6</v>
      </c>
      <c r="L26" s="164">
        <v>0</v>
      </c>
      <c r="M26" s="168">
        <f t="shared" si="4"/>
        <v>6</v>
      </c>
      <c r="N26" s="54" t="s">
        <v>303</v>
      </c>
      <c r="O26" s="169" t="s">
        <v>353</v>
      </c>
      <c r="P26" s="164" t="s">
        <v>353</v>
      </c>
      <c r="Q26" s="168" t="s">
        <v>353</v>
      </c>
    </row>
    <row r="27" spans="1:17" ht="12.75">
      <c r="A27" s="54" t="s">
        <v>232</v>
      </c>
      <c r="B27" s="435" t="s">
        <v>353</v>
      </c>
      <c r="C27" s="436" t="s">
        <v>353</v>
      </c>
      <c r="D27" s="163" t="s">
        <v>353</v>
      </c>
      <c r="E27" s="54" t="s">
        <v>370</v>
      </c>
      <c r="F27" s="169">
        <v>5</v>
      </c>
      <c r="G27" s="164">
        <v>0</v>
      </c>
      <c r="H27" s="168">
        <f t="shared" si="3"/>
        <v>5</v>
      </c>
      <c r="I27" s="50"/>
      <c r="J27" s="54" t="s">
        <v>442</v>
      </c>
      <c r="K27" s="169">
        <v>5.5</v>
      </c>
      <c r="L27" s="164">
        <v>0</v>
      </c>
      <c r="M27" s="168">
        <f t="shared" si="4"/>
        <v>5.5</v>
      </c>
      <c r="N27" s="54" t="s">
        <v>303</v>
      </c>
      <c r="O27" s="169" t="s">
        <v>353</v>
      </c>
      <c r="P27" s="164" t="s">
        <v>353</v>
      </c>
      <c r="Q27" s="168" t="s">
        <v>353</v>
      </c>
    </row>
    <row r="28" spans="1:17" ht="12.75" customHeight="1" thickBot="1">
      <c r="A28" s="47" t="s">
        <v>451</v>
      </c>
      <c r="B28" s="437">
        <v>6</v>
      </c>
      <c r="C28" s="438">
        <v>0</v>
      </c>
      <c r="D28" s="163">
        <f t="shared" si="6"/>
        <v>6</v>
      </c>
      <c r="E28" s="47" t="s">
        <v>369</v>
      </c>
      <c r="F28" s="171">
        <v>5.5</v>
      </c>
      <c r="G28" s="236">
        <v>0</v>
      </c>
      <c r="H28" s="168">
        <f t="shared" si="3"/>
        <v>5.5</v>
      </c>
      <c r="I28" s="50"/>
      <c r="J28" s="47" t="s">
        <v>463</v>
      </c>
      <c r="K28" s="171">
        <v>6</v>
      </c>
      <c r="L28" s="236">
        <v>-1</v>
      </c>
      <c r="M28" s="168">
        <f t="shared" si="4"/>
        <v>5</v>
      </c>
      <c r="N28" s="47" t="s">
        <v>303</v>
      </c>
      <c r="O28" s="171" t="s">
        <v>353</v>
      </c>
      <c r="P28" s="236" t="s">
        <v>353</v>
      </c>
      <c r="Q28" s="168" t="s">
        <v>353</v>
      </c>
    </row>
    <row r="29" spans="1:17" ht="12.75" customHeight="1" thickBot="1">
      <c r="A29" s="60" t="s">
        <v>446</v>
      </c>
      <c r="B29" s="430">
        <v>0</v>
      </c>
      <c r="C29" s="439">
        <v>0</v>
      </c>
      <c r="D29" s="172">
        <f t="shared" si="6"/>
        <v>0</v>
      </c>
      <c r="E29" s="60" t="s">
        <v>189</v>
      </c>
      <c r="F29" s="161">
        <v>0.5</v>
      </c>
      <c r="G29" s="237">
        <v>0</v>
      </c>
      <c r="H29" s="343">
        <f t="shared" si="3"/>
        <v>0.5</v>
      </c>
      <c r="I29" s="35"/>
      <c r="J29" s="44" t="s">
        <v>141</v>
      </c>
      <c r="K29" s="161">
        <v>0</v>
      </c>
      <c r="L29" s="237">
        <v>0</v>
      </c>
      <c r="M29" s="343">
        <f t="shared" si="4"/>
        <v>0</v>
      </c>
      <c r="N29" s="44" t="s">
        <v>304</v>
      </c>
      <c r="O29" s="161">
        <v>0.5</v>
      </c>
      <c r="P29" s="237">
        <v>0</v>
      </c>
      <c r="Q29" s="343">
        <f t="shared" si="5"/>
        <v>0.5</v>
      </c>
    </row>
    <row r="30" spans="1:17" ht="12.75" customHeight="1" thickBot="1">
      <c r="A30" s="443" t="s">
        <v>84</v>
      </c>
      <c r="B30" s="444">
        <f>19.5/3</f>
        <v>6.5</v>
      </c>
      <c r="C30" s="445">
        <v>1</v>
      </c>
      <c r="D30" s="172">
        <f>C30</f>
        <v>1</v>
      </c>
      <c r="E30" s="443" t="s">
        <v>84</v>
      </c>
      <c r="F30" s="444">
        <f>18.5/3</f>
        <v>6.166666666666667</v>
      </c>
      <c r="G30" s="445">
        <v>0</v>
      </c>
      <c r="H30" s="172">
        <f>G30</f>
        <v>0</v>
      </c>
      <c r="I30" s="35"/>
      <c r="J30" s="443" t="s">
        <v>84</v>
      </c>
      <c r="K30" s="444">
        <f>17.5/3</f>
        <v>5.833333333333333</v>
      </c>
      <c r="L30" s="445">
        <v>0</v>
      </c>
      <c r="M30" s="172">
        <f>L30</f>
        <v>0</v>
      </c>
      <c r="N30" s="443" t="s">
        <v>84</v>
      </c>
      <c r="O30" s="444">
        <f>15.5/3</f>
        <v>5.166666666666667</v>
      </c>
      <c r="P30" s="445">
        <v>0</v>
      </c>
      <c r="Q30" s="172">
        <f>P30</f>
        <v>0</v>
      </c>
    </row>
    <row r="31" spans="1:17" ht="12.75">
      <c r="A31" s="63"/>
      <c r="B31" s="64"/>
      <c r="C31" s="64"/>
      <c r="D31" s="65"/>
      <c r="E31" s="63"/>
      <c r="F31" s="64"/>
      <c r="G31" s="64"/>
      <c r="H31" s="131"/>
      <c r="I31" s="66"/>
      <c r="J31" s="63"/>
      <c r="K31" s="64"/>
      <c r="L31" s="64"/>
      <c r="M31" s="65"/>
      <c r="N31" s="63"/>
      <c r="O31" s="64"/>
      <c r="P31" s="64"/>
      <c r="Q31" s="65"/>
    </row>
    <row r="32" spans="1:17" ht="13.5" customHeight="1">
      <c r="A32" s="67"/>
      <c r="B32" s="68">
        <f>B5+B6+B7+B8+B9+B10+B11+B12+B13+B14+B15+B29</f>
        <v>69.5</v>
      </c>
      <c r="C32" s="68">
        <f>C4+C5+C6+C7+C8+C9+C10+C11+C12+C13+C14+C15+C29+C30</f>
        <v>4.5</v>
      </c>
      <c r="D32" s="69">
        <f>B32+C32</f>
        <v>74</v>
      </c>
      <c r="E32" s="67"/>
      <c r="F32" s="134">
        <f>F5+F6+F7+F8+F9+F10+F11+F12+F13+F14+F15+F29</f>
        <v>70.5</v>
      </c>
      <c r="G32" s="134">
        <f>G4+G5+G6+G7+G8+G9+G10+G11+G12+G13+G14+G15+G29+G30</f>
        <v>4</v>
      </c>
      <c r="H32" s="135">
        <f>F32+G32</f>
        <v>74.5</v>
      </c>
      <c r="I32" s="72"/>
      <c r="J32" s="67"/>
      <c r="K32" s="132">
        <f>K5+K6+K7+K8+K9+K10+K11+K12+K13+K14+K15+K29</f>
        <v>67.5</v>
      </c>
      <c r="L32" s="132">
        <f>L4+L5+L6+L7+L8+L9+L10+L11+L12+L13+L14+L15+L29+L30</f>
        <v>6</v>
      </c>
      <c r="M32" s="133">
        <f>K32+L32</f>
        <v>73.5</v>
      </c>
      <c r="N32" s="67"/>
      <c r="O32" s="246">
        <f>O5+O6+O7+O8+O9+O10+O11+O12+O13+O14+O15+O29</f>
        <v>63.5</v>
      </c>
      <c r="P32" s="246">
        <f>P4+P5+P6+P7+P8+P9+P10+P11+P12+P13+P14+P15+P29+P30</f>
        <v>-1</v>
      </c>
      <c r="Q32" s="245">
        <f>O32+P32</f>
        <v>62.5</v>
      </c>
    </row>
    <row r="33" spans="1:17" ht="12.75" customHeight="1" thickBot="1">
      <c r="A33" s="73"/>
      <c r="B33" s="74"/>
      <c r="C33" s="74"/>
      <c r="D33" s="75"/>
      <c r="E33" s="73"/>
      <c r="F33" s="74"/>
      <c r="G33" s="74"/>
      <c r="H33" s="75"/>
      <c r="I33" s="76"/>
      <c r="J33" s="73"/>
      <c r="K33" s="74"/>
      <c r="L33" s="74"/>
      <c r="M33" s="75"/>
      <c r="N33" s="73"/>
      <c r="O33" s="74"/>
      <c r="P33" s="74"/>
      <c r="Q33" s="75"/>
    </row>
    <row r="34" spans="1:17" ht="18.75" thickBot="1">
      <c r="A34" s="77"/>
      <c r="B34" s="78"/>
      <c r="C34" s="78"/>
      <c r="D34" s="79">
        <v>2</v>
      </c>
      <c r="E34" s="139"/>
      <c r="F34" s="140"/>
      <c r="G34" s="140"/>
      <c r="H34" s="141">
        <v>2</v>
      </c>
      <c r="I34" s="83"/>
      <c r="J34" s="136"/>
      <c r="K34" s="137"/>
      <c r="L34" s="137"/>
      <c r="M34" s="138">
        <v>2</v>
      </c>
      <c r="N34" s="242"/>
      <c r="O34" s="243"/>
      <c r="P34" s="243"/>
      <c r="Q34" s="244">
        <v>0</v>
      </c>
    </row>
    <row r="35" spans="1:17" ht="6" customHeight="1" thickBo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ht="15" thickBot="1">
      <c r="A36" s="701" t="s">
        <v>37</v>
      </c>
      <c r="B36" s="702"/>
      <c r="C36" s="702"/>
      <c r="D36" s="702"/>
      <c r="E36" s="702"/>
      <c r="F36" s="702"/>
      <c r="G36" s="702"/>
      <c r="H36" s="702"/>
      <c r="I36" s="737"/>
      <c r="J36" s="702"/>
      <c r="K36" s="702"/>
      <c r="L36" s="702"/>
      <c r="M36" s="702"/>
      <c r="N36" s="702"/>
      <c r="O36" s="702"/>
      <c r="P36" s="702"/>
      <c r="Q36" s="703"/>
    </row>
    <row r="37" spans="1:26" ht="15" customHeight="1" thickBot="1">
      <c r="A37" s="749" t="s">
        <v>109</v>
      </c>
      <c r="B37" s="750"/>
      <c r="C37" s="750"/>
      <c r="D37" s="751"/>
      <c r="E37" s="742" t="s">
        <v>67</v>
      </c>
      <c r="F37" s="743"/>
      <c r="G37" s="743"/>
      <c r="H37" s="744"/>
      <c r="I37" s="85"/>
      <c r="J37" s="722" t="s">
        <v>111</v>
      </c>
      <c r="K37" s="748"/>
      <c r="L37" s="748"/>
      <c r="M37" s="723"/>
      <c r="N37" s="745" t="s">
        <v>359</v>
      </c>
      <c r="O37" s="746"/>
      <c r="P37" s="746"/>
      <c r="Q37" s="747"/>
      <c r="W37" s="257"/>
      <c r="X37" s="257"/>
      <c r="Y37" s="257"/>
      <c r="Z37" s="257"/>
    </row>
    <row r="38" spans="1:26" ht="13.5" thickBot="1">
      <c r="A38" s="92" t="s">
        <v>3</v>
      </c>
      <c r="B38" s="93" t="s">
        <v>65</v>
      </c>
      <c r="C38" s="94">
        <v>0</v>
      </c>
      <c r="D38" s="93" t="s">
        <v>11</v>
      </c>
      <c r="E38" s="32" t="s">
        <v>3</v>
      </c>
      <c r="F38" s="33" t="s">
        <v>65</v>
      </c>
      <c r="G38" s="34">
        <v>2</v>
      </c>
      <c r="H38" s="33" t="s">
        <v>11</v>
      </c>
      <c r="I38" s="85"/>
      <c r="J38" s="247" t="s">
        <v>3</v>
      </c>
      <c r="K38" s="247" t="s">
        <v>65</v>
      </c>
      <c r="L38" s="247">
        <v>-0.5</v>
      </c>
      <c r="M38" s="247" t="s">
        <v>11</v>
      </c>
      <c r="N38" s="87" t="s">
        <v>3</v>
      </c>
      <c r="O38" s="87" t="s">
        <v>65</v>
      </c>
      <c r="P38" s="87">
        <v>2</v>
      </c>
      <c r="Q38" s="87" t="s">
        <v>11</v>
      </c>
      <c r="W38" s="258"/>
      <c r="X38" s="258"/>
      <c r="Y38" s="258"/>
      <c r="Z38" s="258"/>
    </row>
    <row r="39" spans="1:26" ht="12.75">
      <c r="A39" s="36" t="s">
        <v>153</v>
      </c>
      <c r="B39" s="154">
        <v>7</v>
      </c>
      <c r="C39" s="231">
        <v>1</v>
      </c>
      <c r="D39" s="339">
        <f aca="true" t="shared" si="7" ref="D39:D49">B39+C39</f>
        <v>8</v>
      </c>
      <c r="E39" s="36" t="s">
        <v>257</v>
      </c>
      <c r="F39" s="426">
        <v>6</v>
      </c>
      <c r="G39" s="427">
        <v>-1</v>
      </c>
      <c r="H39" s="339">
        <f aca="true" t="shared" si="8" ref="H39:H49">F39+G39</f>
        <v>5</v>
      </c>
      <c r="I39" s="85"/>
      <c r="J39" s="126" t="s">
        <v>326</v>
      </c>
      <c r="K39" s="152">
        <v>6.5</v>
      </c>
      <c r="L39" s="231">
        <v>3.5</v>
      </c>
      <c r="M39" s="153">
        <f>K39+L39</f>
        <v>10</v>
      </c>
      <c r="N39" s="36" t="s">
        <v>360</v>
      </c>
      <c r="O39" s="152">
        <v>6</v>
      </c>
      <c r="P39" s="231">
        <v>-2</v>
      </c>
      <c r="Q39" s="153">
        <f aca="true" t="shared" si="9" ref="Q39:Q49">O39+P39</f>
        <v>4</v>
      </c>
      <c r="W39" s="259"/>
      <c r="X39" s="259"/>
      <c r="Y39" s="259"/>
      <c r="Z39" s="259"/>
    </row>
    <row r="40" spans="1:26" ht="12.75">
      <c r="A40" s="40" t="s">
        <v>145</v>
      </c>
      <c r="B40" s="156">
        <v>6.5</v>
      </c>
      <c r="C40" s="232">
        <v>0</v>
      </c>
      <c r="D40" s="340">
        <f t="shared" si="7"/>
        <v>6.5</v>
      </c>
      <c r="E40" s="40" t="s">
        <v>261</v>
      </c>
      <c r="F40" s="428">
        <v>6</v>
      </c>
      <c r="G40" s="429">
        <v>0</v>
      </c>
      <c r="H40" s="340">
        <f t="shared" si="8"/>
        <v>6</v>
      </c>
      <c r="I40" s="85"/>
      <c r="J40" s="40" t="s">
        <v>307</v>
      </c>
      <c r="K40" s="156">
        <v>5.5</v>
      </c>
      <c r="L40" s="232">
        <v>0</v>
      </c>
      <c r="M40" s="157">
        <f aca="true" t="shared" si="10" ref="M40:M63">K40+L40</f>
        <v>5.5</v>
      </c>
      <c r="N40" s="40" t="s">
        <v>361</v>
      </c>
      <c r="O40" s="156">
        <v>6.5</v>
      </c>
      <c r="P40" s="232">
        <v>-0.5</v>
      </c>
      <c r="Q40" s="157">
        <f t="shared" si="9"/>
        <v>6</v>
      </c>
      <c r="W40" s="259"/>
      <c r="X40" s="259"/>
      <c r="Y40" s="259"/>
      <c r="Z40" s="259"/>
    </row>
    <row r="41" spans="1:26" ht="12.75">
      <c r="A41" s="42" t="s">
        <v>378</v>
      </c>
      <c r="B41" s="156">
        <v>6.5</v>
      </c>
      <c r="C41" s="232">
        <v>0</v>
      </c>
      <c r="D41" s="340">
        <f t="shared" si="7"/>
        <v>6.5</v>
      </c>
      <c r="E41" s="42" t="s">
        <v>395</v>
      </c>
      <c r="F41" s="428">
        <v>6.5</v>
      </c>
      <c r="G41" s="429">
        <v>0</v>
      </c>
      <c r="H41" s="340">
        <f t="shared" si="8"/>
        <v>6.5</v>
      </c>
      <c r="I41" s="85"/>
      <c r="J41" s="42" t="s">
        <v>306</v>
      </c>
      <c r="K41" s="156">
        <v>7</v>
      </c>
      <c r="L41" s="232">
        <v>-0.5</v>
      </c>
      <c r="M41" s="157">
        <f t="shared" si="10"/>
        <v>6.5</v>
      </c>
      <c r="N41" s="42" t="s">
        <v>191</v>
      </c>
      <c r="O41" s="156">
        <v>6.5</v>
      </c>
      <c r="P41" s="232">
        <v>-0.5</v>
      </c>
      <c r="Q41" s="157">
        <f t="shared" si="9"/>
        <v>6</v>
      </c>
      <c r="W41" s="259"/>
      <c r="X41" s="259"/>
      <c r="Y41" s="259"/>
      <c r="Z41" s="259"/>
    </row>
    <row r="42" spans="1:26" ht="12.75">
      <c r="A42" s="40" t="s">
        <v>164</v>
      </c>
      <c r="B42" s="156">
        <v>6</v>
      </c>
      <c r="C42" s="232">
        <v>0</v>
      </c>
      <c r="D42" s="340">
        <f t="shared" si="7"/>
        <v>6</v>
      </c>
      <c r="E42" s="40" t="s">
        <v>276</v>
      </c>
      <c r="F42" s="428">
        <v>7</v>
      </c>
      <c r="G42" s="429">
        <v>1</v>
      </c>
      <c r="H42" s="340">
        <f t="shared" si="8"/>
        <v>8</v>
      </c>
      <c r="I42" s="85"/>
      <c r="J42" s="391" t="s">
        <v>322</v>
      </c>
      <c r="K42" s="448">
        <v>6</v>
      </c>
      <c r="L42" s="449">
        <v>0</v>
      </c>
      <c r="M42" s="349">
        <f t="shared" si="10"/>
        <v>6</v>
      </c>
      <c r="N42" s="40" t="s">
        <v>355</v>
      </c>
      <c r="O42" s="156">
        <v>6.5</v>
      </c>
      <c r="P42" s="232">
        <v>0.5</v>
      </c>
      <c r="Q42" s="157">
        <f t="shared" si="9"/>
        <v>7</v>
      </c>
      <c r="W42" s="259"/>
      <c r="X42" s="259"/>
      <c r="Y42" s="259"/>
      <c r="Z42" s="259"/>
    </row>
    <row r="43" spans="1:26" ht="12.75">
      <c r="A43" s="40" t="s">
        <v>469</v>
      </c>
      <c r="B43" s="156">
        <v>6.5</v>
      </c>
      <c r="C43" s="232">
        <v>-0.5</v>
      </c>
      <c r="D43" s="340">
        <f t="shared" si="7"/>
        <v>6</v>
      </c>
      <c r="E43" s="42" t="s">
        <v>430</v>
      </c>
      <c r="F43" s="428">
        <v>6.5</v>
      </c>
      <c r="G43" s="429">
        <v>2.5</v>
      </c>
      <c r="H43" s="340">
        <f t="shared" si="8"/>
        <v>9</v>
      </c>
      <c r="I43" s="85"/>
      <c r="J43" s="40" t="s">
        <v>475</v>
      </c>
      <c r="K43" s="156">
        <v>7</v>
      </c>
      <c r="L43" s="232">
        <v>3</v>
      </c>
      <c r="M43" s="157">
        <f t="shared" si="10"/>
        <v>10</v>
      </c>
      <c r="N43" s="40" t="s">
        <v>193</v>
      </c>
      <c r="O43" s="156">
        <v>6.5</v>
      </c>
      <c r="P43" s="232">
        <v>0</v>
      </c>
      <c r="Q43" s="157">
        <f t="shared" si="9"/>
        <v>6.5</v>
      </c>
      <c r="W43" s="259"/>
      <c r="X43" s="259"/>
      <c r="Y43" s="259"/>
      <c r="Z43" s="259"/>
    </row>
    <row r="44" spans="1:26" ht="12.75">
      <c r="A44" s="391" t="s">
        <v>146</v>
      </c>
      <c r="B44" s="448">
        <v>6</v>
      </c>
      <c r="C44" s="449">
        <v>0</v>
      </c>
      <c r="D44" s="345">
        <f t="shared" si="7"/>
        <v>6</v>
      </c>
      <c r="E44" s="42" t="s">
        <v>274</v>
      </c>
      <c r="F44" s="428">
        <v>5.5</v>
      </c>
      <c r="G44" s="429">
        <v>-0.5</v>
      </c>
      <c r="H44" s="340">
        <f t="shared" si="8"/>
        <v>5</v>
      </c>
      <c r="I44" s="85"/>
      <c r="J44" s="40" t="s">
        <v>419</v>
      </c>
      <c r="K44" s="156">
        <v>5.5</v>
      </c>
      <c r="L44" s="232">
        <v>0</v>
      </c>
      <c r="M44" s="157">
        <f t="shared" si="10"/>
        <v>5.5</v>
      </c>
      <c r="N44" s="40" t="s">
        <v>195</v>
      </c>
      <c r="O44" s="156">
        <v>6</v>
      </c>
      <c r="P44" s="232">
        <v>-0.5</v>
      </c>
      <c r="Q44" s="157">
        <f t="shared" si="9"/>
        <v>5.5</v>
      </c>
      <c r="W44" s="259"/>
      <c r="X44" s="259"/>
      <c r="Y44" s="259"/>
      <c r="Z44" s="259"/>
    </row>
    <row r="45" spans="1:26" ht="12.75">
      <c r="A45" s="40" t="s">
        <v>147</v>
      </c>
      <c r="B45" s="156">
        <v>5.5</v>
      </c>
      <c r="C45" s="232">
        <v>0</v>
      </c>
      <c r="D45" s="340">
        <f t="shared" si="7"/>
        <v>5.5</v>
      </c>
      <c r="E45" s="40" t="s">
        <v>262</v>
      </c>
      <c r="F45" s="428">
        <v>6.5</v>
      </c>
      <c r="G45" s="429">
        <v>0</v>
      </c>
      <c r="H45" s="340">
        <f t="shared" si="8"/>
        <v>6.5</v>
      </c>
      <c r="I45" s="85"/>
      <c r="J45" s="42" t="s">
        <v>416</v>
      </c>
      <c r="K45" s="156">
        <v>5.5</v>
      </c>
      <c r="L45" s="232">
        <v>0</v>
      </c>
      <c r="M45" s="157">
        <f t="shared" si="10"/>
        <v>5.5</v>
      </c>
      <c r="N45" s="40" t="s">
        <v>196</v>
      </c>
      <c r="O45" s="156">
        <v>7</v>
      </c>
      <c r="P45" s="232">
        <v>3</v>
      </c>
      <c r="Q45" s="157">
        <f t="shared" si="9"/>
        <v>10</v>
      </c>
      <c r="W45" s="259"/>
      <c r="X45" s="259"/>
      <c r="Y45" s="259"/>
      <c r="Z45" s="259"/>
    </row>
    <row r="46" spans="1:26" ht="12.75">
      <c r="A46" s="40" t="s">
        <v>149</v>
      </c>
      <c r="B46" s="156">
        <v>6</v>
      </c>
      <c r="C46" s="232">
        <v>0</v>
      </c>
      <c r="D46" s="340">
        <f t="shared" si="7"/>
        <v>6</v>
      </c>
      <c r="E46" s="40" t="s">
        <v>271</v>
      </c>
      <c r="F46" s="428">
        <v>6</v>
      </c>
      <c r="G46" s="429">
        <v>0</v>
      </c>
      <c r="H46" s="340">
        <f t="shared" si="8"/>
        <v>6</v>
      </c>
      <c r="I46" s="85"/>
      <c r="J46" s="42" t="s">
        <v>309</v>
      </c>
      <c r="K46" s="156">
        <v>6</v>
      </c>
      <c r="L46" s="232">
        <v>0</v>
      </c>
      <c r="M46" s="157">
        <f t="shared" si="10"/>
        <v>6</v>
      </c>
      <c r="N46" s="40" t="s">
        <v>410</v>
      </c>
      <c r="O46" s="156">
        <v>7.5</v>
      </c>
      <c r="P46" s="232">
        <v>5.5</v>
      </c>
      <c r="Q46" s="157">
        <f t="shared" si="9"/>
        <v>13</v>
      </c>
      <c r="W46" s="259"/>
      <c r="X46" s="259"/>
      <c r="Y46" s="259"/>
      <c r="Z46" s="259"/>
    </row>
    <row r="47" spans="1:26" ht="12.75">
      <c r="A47" s="40" t="s">
        <v>157</v>
      </c>
      <c r="B47" s="156">
        <v>6</v>
      </c>
      <c r="C47" s="232">
        <v>0</v>
      </c>
      <c r="D47" s="340">
        <f t="shared" si="7"/>
        <v>6</v>
      </c>
      <c r="E47" s="391" t="s">
        <v>406</v>
      </c>
      <c r="F47" s="452">
        <v>7.5</v>
      </c>
      <c r="G47" s="453">
        <v>3</v>
      </c>
      <c r="H47" s="345">
        <f t="shared" si="8"/>
        <v>10.5</v>
      </c>
      <c r="I47" s="85"/>
      <c r="J47" s="42" t="s">
        <v>313</v>
      </c>
      <c r="K47" s="156">
        <v>7</v>
      </c>
      <c r="L47" s="232">
        <v>1</v>
      </c>
      <c r="M47" s="157">
        <f t="shared" si="10"/>
        <v>8</v>
      </c>
      <c r="N47" s="40" t="s">
        <v>198</v>
      </c>
      <c r="O47" s="156">
        <v>6.5</v>
      </c>
      <c r="P47" s="232">
        <v>-0.5</v>
      </c>
      <c r="Q47" s="157">
        <f t="shared" si="9"/>
        <v>6</v>
      </c>
      <c r="W47" s="259"/>
      <c r="X47" s="259"/>
      <c r="Y47" s="259"/>
      <c r="Z47" s="259"/>
    </row>
    <row r="48" spans="1:26" ht="12.75">
      <c r="A48" s="42" t="s">
        <v>152</v>
      </c>
      <c r="B48" s="156">
        <v>5.5</v>
      </c>
      <c r="C48" s="232">
        <v>0</v>
      </c>
      <c r="D48" s="340">
        <f t="shared" si="7"/>
        <v>5.5</v>
      </c>
      <c r="E48" s="42" t="s">
        <v>266</v>
      </c>
      <c r="F48" s="428">
        <v>6</v>
      </c>
      <c r="G48" s="429">
        <v>0</v>
      </c>
      <c r="H48" s="340">
        <f t="shared" si="8"/>
        <v>6</v>
      </c>
      <c r="I48" s="85"/>
      <c r="J48" s="40" t="s">
        <v>312</v>
      </c>
      <c r="K48" s="156">
        <v>7</v>
      </c>
      <c r="L48" s="232">
        <v>3</v>
      </c>
      <c r="M48" s="157">
        <f t="shared" si="10"/>
        <v>10</v>
      </c>
      <c r="N48" s="40" t="s">
        <v>197</v>
      </c>
      <c r="O48" s="156">
        <v>6</v>
      </c>
      <c r="P48" s="232">
        <v>0</v>
      </c>
      <c r="Q48" s="157">
        <f t="shared" si="9"/>
        <v>6</v>
      </c>
      <c r="W48" s="259"/>
      <c r="X48" s="259"/>
      <c r="Y48" s="259"/>
      <c r="Z48" s="259"/>
    </row>
    <row r="49" spans="1:26" ht="12.75" customHeight="1" thickBot="1">
      <c r="A49" s="44" t="s">
        <v>150</v>
      </c>
      <c r="B49" s="161">
        <v>6</v>
      </c>
      <c r="C49" s="233">
        <v>0</v>
      </c>
      <c r="D49" s="341">
        <f t="shared" si="7"/>
        <v>6</v>
      </c>
      <c r="E49" s="44" t="s">
        <v>269</v>
      </c>
      <c r="F49" s="430">
        <v>6</v>
      </c>
      <c r="G49" s="431">
        <v>0</v>
      </c>
      <c r="H49" s="344">
        <f t="shared" si="8"/>
        <v>6</v>
      </c>
      <c r="I49" s="85"/>
      <c r="J49" s="60" t="s">
        <v>318</v>
      </c>
      <c r="K49" s="161">
        <v>6.5</v>
      </c>
      <c r="L49" s="233">
        <v>0</v>
      </c>
      <c r="M49" s="162">
        <f t="shared" si="10"/>
        <v>6.5</v>
      </c>
      <c r="N49" s="312" t="s">
        <v>203</v>
      </c>
      <c r="O49" s="456">
        <v>5</v>
      </c>
      <c r="P49" s="457">
        <v>0</v>
      </c>
      <c r="Q49" s="358">
        <f t="shared" si="9"/>
        <v>5</v>
      </c>
      <c r="W49" s="259"/>
      <c r="X49" s="259"/>
      <c r="Y49" s="259"/>
      <c r="Z49" s="259"/>
    </row>
    <row r="50" spans="1:26" ht="13.5" thickBot="1">
      <c r="A50" s="47"/>
      <c r="B50" s="432"/>
      <c r="C50" s="234"/>
      <c r="D50" s="163"/>
      <c r="E50" s="47"/>
      <c r="F50" s="432"/>
      <c r="G50" s="234"/>
      <c r="H50" s="163"/>
      <c r="I50" s="85"/>
      <c r="J50" s="47"/>
      <c r="K50" s="432"/>
      <c r="L50" s="234"/>
      <c r="M50" s="163"/>
      <c r="N50" s="47"/>
      <c r="O50" s="432"/>
      <c r="P50" s="234"/>
      <c r="Q50" s="163"/>
      <c r="W50" s="259"/>
      <c r="X50" s="259"/>
      <c r="Y50" s="259"/>
      <c r="Z50" s="259"/>
    </row>
    <row r="51" spans="1:26" ht="12.75">
      <c r="A51" s="51" t="s">
        <v>468</v>
      </c>
      <c r="B51" s="167" t="s">
        <v>353</v>
      </c>
      <c r="C51" s="235" t="s">
        <v>353</v>
      </c>
      <c r="D51" s="342" t="s">
        <v>353</v>
      </c>
      <c r="E51" s="51" t="s">
        <v>268</v>
      </c>
      <c r="F51" s="433">
        <v>6</v>
      </c>
      <c r="G51" s="434">
        <v>-1</v>
      </c>
      <c r="H51" s="342">
        <f aca="true" t="shared" si="11" ref="H51:H63">F51+G51</f>
        <v>5</v>
      </c>
      <c r="I51" s="85"/>
      <c r="J51" s="51" t="s">
        <v>315</v>
      </c>
      <c r="K51" s="167" t="s">
        <v>353</v>
      </c>
      <c r="L51" s="235" t="s">
        <v>353</v>
      </c>
      <c r="M51" s="166" t="s">
        <v>353</v>
      </c>
      <c r="N51" s="51" t="s">
        <v>200</v>
      </c>
      <c r="O51" s="167">
        <v>6</v>
      </c>
      <c r="P51" s="235">
        <v>1</v>
      </c>
      <c r="Q51" s="166">
        <f aca="true" t="shared" si="12" ref="Q51:Q63">O51+P51</f>
        <v>7</v>
      </c>
      <c r="W51" s="259"/>
      <c r="X51" s="259"/>
      <c r="Y51" s="259"/>
      <c r="Z51" s="259"/>
    </row>
    <row r="52" spans="1:26" ht="12.75">
      <c r="A52" s="54" t="s">
        <v>151</v>
      </c>
      <c r="B52" s="169">
        <v>5</v>
      </c>
      <c r="C52" s="164">
        <v>0</v>
      </c>
      <c r="D52" s="163">
        <f aca="true" t="shared" si="13" ref="D52:D63">B52+C52</f>
        <v>5</v>
      </c>
      <c r="E52" s="308" t="s">
        <v>259</v>
      </c>
      <c r="F52" s="450" t="s">
        <v>354</v>
      </c>
      <c r="G52" s="451" t="s">
        <v>354</v>
      </c>
      <c r="H52" s="346" t="s">
        <v>354</v>
      </c>
      <c r="I52" s="85"/>
      <c r="J52" s="54" t="s">
        <v>417</v>
      </c>
      <c r="K52" s="169">
        <v>6.5</v>
      </c>
      <c r="L52" s="164">
        <v>1</v>
      </c>
      <c r="M52" s="168">
        <f t="shared" si="10"/>
        <v>7.5</v>
      </c>
      <c r="N52" s="308" t="s">
        <v>201</v>
      </c>
      <c r="O52" s="446" t="s">
        <v>354</v>
      </c>
      <c r="P52" s="447" t="s">
        <v>354</v>
      </c>
      <c r="Q52" s="350" t="s">
        <v>354</v>
      </c>
      <c r="W52" s="259"/>
      <c r="X52" s="259"/>
      <c r="Y52" s="259"/>
      <c r="Z52" s="259"/>
    </row>
    <row r="53" spans="1:26" ht="12.75">
      <c r="A53" s="54" t="s">
        <v>379</v>
      </c>
      <c r="B53" s="169">
        <v>7</v>
      </c>
      <c r="C53" s="164">
        <v>3</v>
      </c>
      <c r="D53" s="163">
        <f t="shared" si="13"/>
        <v>10</v>
      </c>
      <c r="E53" s="54" t="s">
        <v>265</v>
      </c>
      <c r="F53" s="435">
        <v>6.5</v>
      </c>
      <c r="G53" s="436">
        <v>0</v>
      </c>
      <c r="H53" s="163">
        <f t="shared" si="11"/>
        <v>6.5</v>
      </c>
      <c r="I53" s="85"/>
      <c r="J53" s="54" t="s">
        <v>418</v>
      </c>
      <c r="K53" s="169">
        <v>6</v>
      </c>
      <c r="L53" s="164">
        <v>0</v>
      </c>
      <c r="M53" s="168">
        <f t="shared" si="10"/>
        <v>6</v>
      </c>
      <c r="N53" s="54" t="s">
        <v>199</v>
      </c>
      <c r="O53" s="169">
        <v>4</v>
      </c>
      <c r="P53" s="164">
        <v>-1.5</v>
      </c>
      <c r="Q53" s="168">
        <f t="shared" si="12"/>
        <v>2.5</v>
      </c>
      <c r="W53" s="259"/>
      <c r="X53" s="259"/>
      <c r="Y53" s="259"/>
      <c r="Z53" s="259"/>
    </row>
    <row r="54" spans="1:26" ht="12.75">
      <c r="A54" s="54" t="s">
        <v>156</v>
      </c>
      <c r="B54" s="169">
        <v>5.5</v>
      </c>
      <c r="C54" s="164">
        <v>0</v>
      </c>
      <c r="D54" s="163">
        <f t="shared" si="13"/>
        <v>5.5</v>
      </c>
      <c r="E54" s="54" t="s">
        <v>407</v>
      </c>
      <c r="F54" s="435">
        <v>5.5</v>
      </c>
      <c r="G54" s="436">
        <v>0</v>
      </c>
      <c r="H54" s="163">
        <f t="shared" si="11"/>
        <v>5.5</v>
      </c>
      <c r="I54" s="85"/>
      <c r="J54" s="54" t="s">
        <v>316</v>
      </c>
      <c r="K54" s="169" t="s">
        <v>354</v>
      </c>
      <c r="L54" s="164" t="s">
        <v>354</v>
      </c>
      <c r="M54" s="168" t="s">
        <v>354</v>
      </c>
      <c r="N54" s="54" t="s">
        <v>202</v>
      </c>
      <c r="O54" s="169">
        <v>7</v>
      </c>
      <c r="P54" s="164">
        <v>1</v>
      </c>
      <c r="Q54" s="168">
        <f t="shared" si="12"/>
        <v>8</v>
      </c>
      <c r="W54" s="259"/>
      <c r="X54" s="259"/>
      <c r="Y54" s="259"/>
      <c r="Z54" s="259"/>
    </row>
    <row r="55" spans="1:26" ht="12.75">
      <c r="A55" s="54" t="s">
        <v>155</v>
      </c>
      <c r="B55" s="169" t="s">
        <v>353</v>
      </c>
      <c r="C55" s="164" t="s">
        <v>353</v>
      </c>
      <c r="D55" s="163" t="s">
        <v>353</v>
      </c>
      <c r="E55" s="54" t="s">
        <v>465</v>
      </c>
      <c r="F55" s="435" t="s">
        <v>354</v>
      </c>
      <c r="G55" s="436" t="s">
        <v>354</v>
      </c>
      <c r="H55" s="163" t="s">
        <v>354</v>
      </c>
      <c r="I55" s="85"/>
      <c r="J55" s="54" t="s">
        <v>310</v>
      </c>
      <c r="K55" s="169">
        <v>5.5</v>
      </c>
      <c r="L55" s="164">
        <v>0</v>
      </c>
      <c r="M55" s="168">
        <f t="shared" si="10"/>
        <v>5.5</v>
      </c>
      <c r="N55" s="54" t="s">
        <v>362</v>
      </c>
      <c r="O55" s="169">
        <v>5.5</v>
      </c>
      <c r="P55" s="164">
        <v>0</v>
      </c>
      <c r="Q55" s="168">
        <f t="shared" si="12"/>
        <v>5.5</v>
      </c>
      <c r="W55" s="259"/>
      <c r="X55" s="259"/>
      <c r="Y55" s="259"/>
      <c r="Z55" s="259"/>
    </row>
    <row r="56" spans="1:26" ht="12.75">
      <c r="A56" s="308" t="s">
        <v>148</v>
      </c>
      <c r="B56" s="446" t="s">
        <v>353</v>
      </c>
      <c r="C56" s="447" t="s">
        <v>353</v>
      </c>
      <c r="D56" s="346" t="s">
        <v>353</v>
      </c>
      <c r="E56" s="54" t="s">
        <v>273</v>
      </c>
      <c r="F56" s="435" t="s">
        <v>354</v>
      </c>
      <c r="G56" s="436" t="s">
        <v>354</v>
      </c>
      <c r="H56" s="163" t="s">
        <v>354</v>
      </c>
      <c r="I56" s="85"/>
      <c r="J56" s="54" t="s">
        <v>321</v>
      </c>
      <c r="K56" s="169" t="s">
        <v>353</v>
      </c>
      <c r="L56" s="164" t="s">
        <v>353</v>
      </c>
      <c r="M56" s="168" t="s">
        <v>353</v>
      </c>
      <c r="N56" s="54" t="s">
        <v>363</v>
      </c>
      <c r="O56" s="169">
        <v>6</v>
      </c>
      <c r="P56" s="164">
        <v>0</v>
      </c>
      <c r="Q56" s="168">
        <f t="shared" si="12"/>
        <v>6</v>
      </c>
      <c r="W56" s="259"/>
      <c r="X56" s="259"/>
      <c r="Y56" s="259"/>
      <c r="Z56" s="259"/>
    </row>
    <row r="57" spans="1:26" ht="12.75">
      <c r="A57" s="54" t="s">
        <v>380</v>
      </c>
      <c r="B57" s="169">
        <v>5.5</v>
      </c>
      <c r="C57" s="164">
        <v>0</v>
      </c>
      <c r="D57" s="163">
        <f t="shared" si="13"/>
        <v>5.5</v>
      </c>
      <c r="E57" s="54" t="s">
        <v>272</v>
      </c>
      <c r="F57" s="435">
        <v>6</v>
      </c>
      <c r="G57" s="436">
        <v>-0.5</v>
      </c>
      <c r="H57" s="163">
        <f t="shared" si="11"/>
        <v>5.5</v>
      </c>
      <c r="I57" s="85"/>
      <c r="J57" s="54" t="s">
        <v>319</v>
      </c>
      <c r="K57" s="169">
        <v>6</v>
      </c>
      <c r="L57" s="164">
        <v>0</v>
      </c>
      <c r="M57" s="168">
        <f t="shared" si="10"/>
        <v>6</v>
      </c>
      <c r="N57" s="54" t="s">
        <v>205</v>
      </c>
      <c r="O57" s="169" t="s">
        <v>353</v>
      </c>
      <c r="P57" s="164" t="s">
        <v>353</v>
      </c>
      <c r="Q57" s="168" t="s">
        <v>353</v>
      </c>
      <c r="W57" s="259"/>
      <c r="X57" s="259"/>
      <c r="Y57" s="259"/>
      <c r="Z57" s="259"/>
    </row>
    <row r="58" spans="1:26" ht="12.75">
      <c r="A58" s="54" t="s">
        <v>160</v>
      </c>
      <c r="B58" s="169">
        <v>6.5</v>
      </c>
      <c r="C58" s="164">
        <v>0</v>
      </c>
      <c r="D58" s="163">
        <f t="shared" si="13"/>
        <v>6.5</v>
      </c>
      <c r="E58" s="54" t="s">
        <v>481</v>
      </c>
      <c r="F58" s="435">
        <v>6</v>
      </c>
      <c r="G58" s="436">
        <v>0</v>
      </c>
      <c r="H58" s="163">
        <f t="shared" si="11"/>
        <v>6</v>
      </c>
      <c r="I58" s="85"/>
      <c r="J58" s="308" t="s">
        <v>305</v>
      </c>
      <c r="K58" s="446" t="s">
        <v>353</v>
      </c>
      <c r="L58" s="447" t="s">
        <v>353</v>
      </c>
      <c r="M58" s="350" t="s">
        <v>353</v>
      </c>
      <c r="N58" s="54" t="s">
        <v>482</v>
      </c>
      <c r="O58" s="169">
        <v>6.5</v>
      </c>
      <c r="P58" s="164">
        <v>0.5</v>
      </c>
      <c r="Q58" s="168">
        <f t="shared" si="12"/>
        <v>7</v>
      </c>
      <c r="W58" s="259"/>
      <c r="X58" s="259"/>
      <c r="Y58" s="259"/>
      <c r="Z58" s="259"/>
    </row>
    <row r="59" spans="1:26" ht="12.75">
      <c r="A59" s="54" t="s">
        <v>487</v>
      </c>
      <c r="B59" s="169">
        <v>6.5</v>
      </c>
      <c r="C59" s="164">
        <v>1</v>
      </c>
      <c r="D59" s="163">
        <f t="shared" si="13"/>
        <v>7.5</v>
      </c>
      <c r="E59" s="54" t="s">
        <v>277</v>
      </c>
      <c r="F59" s="435">
        <v>5</v>
      </c>
      <c r="G59" s="436">
        <v>0</v>
      </c>
      <c r="H59" s="163">
        <f t="shared" si="11"/>
        <v>5</v>
      </c>
      <c r="I59" s="85"/>
      <c r="J59" s="54" t="s">
        <v>324</v>
      </c>
      <c r="K59" s="169">
        <v>6.5</v>
      </c>
      <c r="L59" s="164">
        <v>0</v>
      </c>
      <c r="M59" s="168">
        <f t="shared" si="10"/>
        <v>6.5</v>
      </c>
      <c r="N59" s="54" t="s">
        <v>409</v>
      </c>
      <c r="O59" s="169">
        <v>5.5</v>
      </c>
      <c r="P59" s="164">
        <v>0</v>
      </c>
      <c r="Q59" s="168">
        <f t="shared" si="12"/>
        <v>5.5</v>
      </c>
      <c r="W59" s="259"/>
      <c r="X59" s="259"/>
      <c r="Y59" s="259"/>
      <c r="Z59" s="259"/>
    </row>
    <row r="60" spans="1:26" ht="12.75">
      <c r="A60" s="95" t="s">
        <v>478</v>
      </c>
      <c r="B60" s="441">
        <v>5.5</v>
      </c>
      <c r="C60" s="164">
        <v>0</v>
      </c>
      <c r="D60" s="163">
        <f t="shared" si="13"/>
        <v>5.5</v>
      </c>
      <c r="E60" s="54" t="s">
        <v>431</v>
      </c>
      <c r="F60" s="435">
        <v>6.5</v>
      </c>
      <c r="G60" s="436">
        <v>-0.5</v>
      </c>
      <c r="H60" s="163">
        <f t="shared" si="11"/>
        <v>6</v>
      </c>
      <c r="I60" s="85"/>
      <c r="J60" s="54" t="s">
        <v>323</v>
      </c>
      <c r="K60" s="169">
        <v>6</v>
      </c>
      <c r="L60" s="164">
        <v>0</v>
      </c>
      <c r="M60" s="168">
        <f t="shared" si="10"/>
        <v>6</v>
      </c>
      <c r="N60" s="54" t="s">
        <v>209</v>
      </c>
      <c r="O60" s="169">
        <v>5</v>
      </c>
      <c r="P60" s="164">
        <v>0</v>
      </c>
      <c r="Q60" s="168">
        <f t="shared" si="12"/>
        <v>5</v>
      </c>
      <c r="W60" s="259"/>
      <c r="X60" s="259"/>
      <c r="Y60" s="259"/>
      <c r="Z60" s="259"/>
    </row>
    <row r="61" spans="1:26" ht="12.75">
      <c r="A61" s="54" t="s">
        <v>163</v>
      </c>
      <c r="B61" s="169">
        <v>5.5</v>
      </c>
      <c r="C61" s="164">
        <v>0</v>
      </c>
      <c r="D61" s="163">
        <f t="shared" si="13"/>
        <v>5.5</v>
      </c>
      <c r="E61" s="54" t="s">
        <v>258</v>
      </c>
      <c r="F61" s="435">
        <v>6</v>
      </c>
      <c r="G61" s="436">
        <v>0</v>
      </c>
      <c r="H61" s="163">
        <f t="shared" si="11"/>
        <v>6</v>
      </c>
      <c r="I61" s="85"/>
      <c r="J61" s="54" t="s">
        <v>303</v>
      </c>
      <c r="K61" s="169" t="s">
        <v>353</v>
      </c>
      <c r="L61" s="164" t="s">
        <v>353</v>
      </c>
      <c r="M61" s="168" t="s">
        <v>353</v>
      </c>
      <c r="N61" s="54" t="s">
        <v>356</v>
      </c>
      <c r="O61" s="169">
        <v>6.5</v>
      </c>
      <c r="P61" s="164">
        <v>1</v>
      </c>
      <c r="Q61" s="168">
        <f t="shared" si="12"/>
        <v>7.5</v>
      </c>
      <c r="W61" s="259"/>
      <c r="X61" s="259"/>
      <c r="Y61" s="259"/>
      <c r="Z61" s="259"/>
    </row>
    <row r="62" spans="1:26" ht="12.75" customHeight="1" thickBot="1">
      <c r="A62" s="47" t="s">
        <v>488</v>
      </c>
      <c r="B62" s="440">
        <v>5.5</v>
      </c>
      <c r="C62" s="236">
        <v>0</v>
      </c>
      <c r="D62" s="163">
        <f t="shared" si="13"/>
        <v>5.5</v>
      </c>
      <c r="E62" s="47" t="s">
        <v>432</v>
      </c>
      <c r="F62" s="437">
        <v>6</v>
      </c>
      <c r="G62" s="438">
        <v>0</v>
      </c>
      <c r="H62" s="163">
        <f t="shared" si="11"/>
        <v>6</v>
      </c>
      <c r="I62" s="85"/>
      <c r="J62" s="47" t="s">
        <v>303</v>
      </c>
      <c r="K62" s="171" t="s">
        <v>353</v>
      </c>
      <c r="L62" s="236" t="s">
        <v>353</v>
      </c>
      <c r="M62" s="168" t="s">
        <v>353</v>
      </c>
      <c r="N62" s="47" t="s">
        <v>210</v>
      </c>
      <c r="O62" s="171">
        <v>6.5</v>
      </c>
      <c r="P62" s="236">
        <v>-0.5</v>
      </c>
      <c r="Q62" s="168">
        <f t="shared" si="12"/>
        <v>6</v>
      </c>
      <c r="W62" s="259"/>
      <c r="X62" s="259"/>
      <c r="Y62" s="259"/>
      <c r="Z62" s="259"/>
    </row>
    <row r="63" spans="1:26" ht="12.75" customHeight="1" thickBot="1">
      <c r="A63" s="44" t="s">
        <v>165</v>
      </c>
      <c r="B63" s="430">
        <v>0</v>
      </c>
      <c r="C63" s="442">
        <v>0</v>
      </c>
      <c r="D63" s="172">
        <f t="shared" si="13"/>
        <v>0</v>
      </c>
      <c r="E63" s="60" t="s">
        <v>280</v>
      </c>
      <c r="F63" s="430">
        <v>0</v>
      </c>
      <c r="G63" s="439">
        <v>0</v>
      </c>
      <c r="H63" s="172">
        <f t="shared" si="11"/>
        <v>0</v>
      </c>
      <c r="I63" s="85"/>
      <c r="J63" s="44" t="s">
        <v>325</v>
      </c>
      <c r="K63" s="161">
        <v>0.5</v>
      </c>
      <c r="L63" s="237">
        <v>0</v>
      </c>
      <c r="M63" s="172">
        <f t="shared" si="10"/>
        <v>0.5</v>
      </c>
      <c r="N63" s="44" t="s">
        <v>211</v>
      </c>
      <c r="O63" s="161">
        <v>-0.5</v>
      </c>
      <c r="P63" s="237">
        <v>0</v>
      </c>
      <c r="Q63" s="343">
        <f t="shared" si="12"/>
        <v>-0.5</v>
      </c>
      <c r="W63" s="259"/>
      <c r="X63" s="259"/>
      <c r="Y63" s="259"/>
      <c r="Z63" s="259"/>
    </row>
    <row r="64" spans="1:26" ht="12.75" customHeight="1" thickBot="1">
      <c r="A64" s="443" t="s">
        <v>84</v>
      </c>
      <c r="B64" s="444">
        <f>19/3</f>
        <v>6.333333333333333</v>
      </c>
      <c r="C64" s="445">
        <v>0.5</v>
      </c>
      <c r="D64" s="172">
        <f>C64</f>
        <v>0.5</v>
      </c>
      <c r="E64" s="443" t="s">
        <v>84</v>
      </c>
      <c r="F64" s="444">
        <f>19.5/3</f>
        <v>6.5</v>
      </c>
      <c r="G64" s="445">
        <v>1</v>
      </c>
      <c r="H64" s="172">
        <f>G64</f>
        <v>1</v>
      </c>
      <c r="I64" s="85"/>
      <c r="J64" s="443" t="s">
        <v>84</v>
      </c>
      <c r="K64" s="444">
        <f>18.5/3</f>
        <v>6.166666666666667</v>
      </c>
      <c r="L64" s="445">
        <v>0</v>
      </c>
      <c r="M64" s="172">
        <f>L64</f>
        <v>0</v>
      </c>
      <c r="N64" s="443" t="s">
        <v>84</v>
      </c>
      <c r="O64" s="444">
        <f>19.5/3</f>
        <v>6.5</v>
      </c>
      <c r="P64" s="445">
        <v>1</v>
      </c>
      <c r="Q64" s="172">
        <f>P64</f>
        <v>1</v>
      </c>
      <c r="W64" s="259"/>
      <c r="X64" s="259"/>
      <c r="Y64" s="259"/>
      <c r="Z64" s="259"/>
    </row>
    <row r="65" spans="1:26" ht="12.75">
      <c r="A65" s="63"/>
      <c r="B65" s="64"/>
      <c r="C65" s="64"/>
      <c r="D65" s="65"/>
      <c r="E65" s="63"/>
      <c r="F65" s="64"/>
      <c r="G65" s="64"/>
      <c r="H65" s="65"/>
      <c r="I65" s="85"/>
      <c r="J65" s="63"/>
      <c r="K65" s="64"/>
      <c r="L65" s="64"/>
      <c r="M65" s="65"/>
      <c r="N65" s="63"/>
      <c r="O65" s="64"/>
      <c r="P65" s="64"/>
      <c r="Q65" s="65"/>
      <c r="W65" s="259"/>
      <c r="X65" s="259"/>
      <c r="Y65" s="259"/>
      <c r="Z65" s="260"/>
    </row>
    <row r="66" spans="1:26" ht="13.5" customHeight="1">
      <c r="A66" s="67"/>
      <c r="B66" s="102">
        <f>B39+B40+B41+B42+B43+B44+B45+B46+B47+B48+B49+B63</f>
        <v>67.5</v>
      </c>
      <c r="C66" s="102">
        <f>C38+C39+C40+C41+C42+C43+C44+C45+C46+C47+C48+C49+C63+C64</f>
        <v>1</v>
      </c>
      <c r="D66" s="103">
        <f>B66+C66</f>
        <v>68.5</v>
      </c>
      <c r="E66" s="67"/>
      <c r="F66" s="70">
        <f>F39+F40+F41+F42+F43+F44+F45+F46+F47+F48+F49+F63</f>
        <v>69.5</v>
      </c>
      <c r="G66" s="70">
        <f>G38+G39+G40+G41+G42+G43+G44+G45+G46+G47+G48+G49+G63+G64</f>
        <v>8</v>
      </c>
      <c r="H66" s="71">
        <f>F66+G66</f>
        <v>77.5</v>
      </c>
      <c r="I66" s="85"/>
      <c r="J66" s="67"/>
      <c r="K66" s="251">
        <f>K39+K40+K41+K42+K43+K44+K45+K46+K47+K48+K49+K63</f>
        <v>70</v>
      </c>
      <c r="L66" s="251">
        <f>L38+L39+L40+L41+L42+L43+L44+L45+L46+L47+L48+L49+L63+L64</f>
        <v>9.5</v>
      </c>
      <c r="M66" s="252">
        <f>K66+L66</f>
        <v>79.5</v>
      </c>
      <c r="N66" s="67"/>
      <c r="O66" s="96">
        <f>O39+O40+O41+O42+O43+O44+O45+O46+O47+O48+O49+O63</f>
        <v>69.5</v>
      </c>
      <c r="P66" s="96">
        <f>P38+P39+P40+P41+P42+P43+P44+P45+P46+P47+P48+P49+P63+P64</f>
        <v>8</v>
      </c>
      <c r="Q66" s="97">
        <f>O66+P66</f>
        <v>77.5</v>
      </c>
      <c r="W66" s="260"/>
      <c r="X66" s="261"/>
      <c r="Y66" s="261"/>
      <c r="Z66" s="261"/>
    </row>
    <row r="67" spans="1:26" ht="12.75" customHeight="1" thickBot="1">
      <c r="A67" s="73"/>
      <c r="B67" s="74"/>
      <c r="C67" s="74"/>
      <c r="D67" s="75"/>
      <c r="E67" s="73"/>
      <c r="F67" s="74"/>
      <c r="G67" s="74"/>
      <c r="H67" s="75"/>
      <c r="I67" s="85"/>
      <c r="J67" s="73"/>
      <c r="K67" s="74"/>
      <c r="L67" s="74"/>
      <c r="M67" s="75"/>
      <c r="N67" s="73"/>
      <c r="O67" s="74"/>
      <c r="P67" s="74"/>
      <c r="Q67" s="75"/>
      <c r="W67" s="260"/>
      <c r="X67" s="260"/>
      <c r="Y67" s="260"/>
      <c r="Z67" s="260"/>
    </row>
    <row r="68" spans="1:26" ht="18.75" thickBot="1">
      <c r="A68" s="114"/>
      <c r="B68" s="115"/>
      <c r="C68" s="115"/>
      <c r="D68" s="116">
        <v>1</v>
      </c>
      <c r="E68" s="80"/>
      <c r="F68" s="81"/>
      <c r="G68" s="81"/>
      <c r="H68" s="82">
        <v>3</v>
      </c>
      <c r="I68" s="110"/>
      <c r="J68" s="248"/>
      <c r="K68" s="249"/>
      <c r="L68" s="249"/>
      <c r="M68" s="250">
        <v>3</v>
      </c>
      <c r="N68" s="104"/>
      <c r="O68" s="105"/>
      <c r="P68" s="105"/>
      <c r="Q68" s="106">
        <v>3</v>
      </c>
      <c r="W68" s="262"/>
      <c r="X68" s="262"/>
      <c r="Y68" s="262"/>
      <c r="Z68" s="263"/>
    </row>
    <row r="69" spans="1:26" ht="6" customHeight="1" thickBot="1">
      <c r="A69" s="2"/>
      <c r="B69" s="2"/>
      <c r="C69" s="2"/>
      <c r="D69" s="2"/>
      <c r="E69" s="117"/>
      <c r="F69" s="118"/>
      <c r="G69" s="118"/>
      <c r="H69" s="118"/>
      <c r="I69" s="85"/>
      <c r="J69" s="118"/>
      <c r="K69" s="118"/>
      <c r="L69" s="118"/>
      <c r="M69" s="119"/>
      <c r="N69" s="2"/>
      <c r="O69" s="2"/>
      <c r="P69" s="2"/>
      <c r="Q69" s="2"/>
      <c r="V69" s="264"/>
      <c r="W69" s="264"/>
      <c r="X69" s="264"/>
      <c r="Y69" s="264"/>
      <c r="Z69" s="264"/>
    </row>
    <row r="70" spans="1:26" ht="15" thickBot="1">
      <c r="A70" s="2"/>
      <c r="B70" s="2"/>
      <c r="C70" s="2"/>
      <c r="D70" s="2"/>
      <c r="E70" s="701" t="s">
        <v>61</v>
      </c>
      <c r="F70" s="702"/>
      <c r="G70" s="702"/>
      <c r="H70" s="702"/>
      <c r="I70" s="702"/>
      <c r="J70" s="702"/>
      <c r="K70" s="702"/>
      <c r="L70" s="702"/>
      <c r="M70" s="703"/>
      <c r="N70" s="2"/>
      <c r="O70" s="2"/>
      <c r="P70" s="2"/>
      <c r="Q70" s="2"/>
      <c r="V70" s="264"/>
      <c r="W70" s="264"/>
      <c r="X70" s="264"/>
      <c r="Y70" s="264"/>
      <c r="Z70" s="264"/>
    </row>
    <row r="71" spans="1:22" ht="15" customHeight="1" thickBot="1">
      <c r="A71" s="2"/>
      <c r="B71" s="2"/>
      <c r="C71" s="2"/>
      <c r="D71" s="2"/>
      <c r="E71" s="738" t="s">
        <v>435</v>
      </c>
      <c r="F71" s="739"/>
      <c r="G71" s="739"/>
      <c r="H71" s="740"/>
      <c r="I71" s="254"/>
      <c r="J71" s="724" t="s">
        <v>489</v>
      </c>
      <c r="K71" s="761"/>
      <c r="L71" s="761"/>
      <c r="M71" s="725"/>
      <c r="N71" s="2"/>
      <c r="O71" s="2"/>
      <c r="P71" s="2"/>
      <c r="Q71" s="2"/>
      <c r="V71" s="264"/>
    </row>
    <row r="72" spans="1:17" ht="13.5" thickBot="1">
      <c r="A72" s="2"/>
      <c r="B72" s="2"/>
      <c r="C72" s="2"/>
      <c r="D72" s="2"/>
      <c r="E72" s="89" t="s">
        <v>3</v>
      </c>
      <c r="F72" s="90" t="s">
        <v>65</v>
      </c>
      <c r="G72" s="91">
        <v>-0.5</v>
      </c>
      <c r="H72" s="90" t="s">
        <v>11</v>
      </c>
      <c r="I72" s="143"/>
      <c r="J72" s="88" t="s">
        <v>3</v>
      </c>
      <c r="K72" s="88" t="s">
        <v>65</v>
      </c>
      <c r="L72" s="88">
        <v>1.5</v>
      </c>
      <c r="M72" s="88" t="s">
        <v>11</v>
      </c>
      <c r="N72" s="2"/>
      <c r="O72" s="2"/>
      <c r="P72" s="2"/>
      <c r="Q72" s="2"/>
    </row>
    <row r="73" spans="1:17" ht="12.75">
      <c r="A73" s="2"/>
      <c r="B73" s="2"/>
      <c r="C73" s="2"/>
      <c r="D73" s="2"/>
      <c r="E73" s="36" t="s">
        <v>254</v>
      </c>
      <c r="F73" s="154">
        <v>6.5</v>
      </c>
      <c r="G73" s="231">
        <v>-1.5</v>
      </c>
      <c r="H73" s="153">
        <f aca="true" t="shared" si="14" ref="H73:H83">F73+G73</f>
        <v>5</v>
      </c>
      <c r="I73" s="143"/>
      <c r="J73" s="36" t="s">
        <v>348</v>
      </c>
      <c r="K73" s="154">
        <v>5.5</v>
      </c>
      <c r="L73" s="231">
        <v>-2</v>
      </c>
      <c r="M73" s="339">
        <f aca="true" t="shared" si="15" ref="M73:M83">K73+L73</f>
        <v>3.5</v>
      </c>
      <c r="N73" s="2"/>
      <c r="O73" s="2"/>
      <c r="P73" s="2"/>
      <c r="Q73" s="2"/>
    </row>
    <row r="74" spans="1:17" ht="12.75">
      <c r="A74" s="2"/>
      <c r="B74" s="2"/>
      <c r="C74" s="2"/>
      <c r="D74" s="2"/>
      <c r="E74" s="40" t="s">
        <v>238</v>
      </c>
      <c r="F74" s="156">
        <v>5</v>
      </c>
      <c r="G74" s="232">
        <v>-1.5</v>
      </c>
      <c r="H74" s="157">
        <f t="shared" si="14"/>
        <v>3.5</v>
      </c>
      <c r="I74" s="143"/>
      <c r="J74" s="391" t="s">
        <v>371</v>
      </c>
      <c r="K74" s="448">
        <v>6.5</v>
      </c>
      <c r="L74" s="449">
        <v>1</v>
      </c>
      <c r="M74" s="345">
        <f t="shared" si="15"/>
        <v>7.5</v>
      </c>
      <c r="N74" s="2"/>
      <c r="O74" s="2"/>
      <c r="P74" s="2"/>
      <c r="Q74" s="2"/>
    </row>
    <row r="75" spans="1:17" ht="12.75">
      <c r="A75" s="2"/>
      <c r="B75" s="2"/>
      <c r="C75" s="2"/>
      <c r="D75" s="2"/>
      <c r="E75" s="40" t="s">
        <v>237</v>
      </c>
      <c r="F75" s="156">
        <v>6.5</v>
      </c>
      <c r="G75" s="232">
        <v>0</v>
      </c>
      <c r="H75" s="157">
        <f t="shared" si="14"/>
        <v>6.5</v>
      </c>
      <c r="I75" s="143"/>
      <c r="J75" s="40" t="s">
        <v>329</v>
      </c>
      <c r="K75" s="156">
        <v>6.5</v>
      </c>
      <c r="L75" s="232">
        <v>0</v>
      </c>
      <c r="M75" s="340">
        <f t="shared" si="15"/>
        <v>6.5</v>
      </c>
      <c r="N75" s="2"/>
      <c r="O75" s="2"/>
      <c r="P75" s="2"/>
      <c r="Q75" s="2"/>
    </row>
    <row r="76" spans="1:17" ht="12.75">
      <c r="A76" s="2"/>
      <c r="B76" s="2"/>
      <c r="C76" s="2"/>
      <c r="D76" s="2"/>
      <c r="E76" s="40" t="s">
        <v>250</v>
      </c>
      <c r="F76" s="156">
        <v>6</v>
      </c>
      <c r="G76" s="232">
        <v>0</v>
      </c>
      <c r="H76" s="157">
        <f t="shared" si="14"/>
        <v>6</v>
      </c>
      <c r="I76" s="143"/>
      <c r="J76" s="391" t="s">
        <v>328</v>
      </c>
      <c r="K76" s="448">
        <v>6.5</v>
      </c>
      <c r="L76" s="449">
        <v>0</v>
      </c>
      <c r="M76" s="345">
        <f t="shared" si="15"/>
        <v>6.5</v>
      </c>
      <c r="N76" s="2"/>
      <c r="O76" s="2"/>
      <c r="P76" s="2"/>
      <c r="Q76" s="2"/>
    </row>
    <row r="77" spans="1:17" ht="12.75">
      <c r="A77" s="2"/>
      <c r="B77" s="2"/>
      <c r="C77" s="2"/>
      <c r="D77" s="2"/>
      <c r="E77" s="40" t="s">
        <v>255</v>
      </c>
      <c r="F77" s="156">
        <v>6.5</v>
      </c>
      <c r="G77" s="232">
        <v>0</v>
      </c>
      <c r="H77" s="157">
        <f t="shared" si="14"/>
        <v>6.5</v>
      </c>
      <c r="I77" s="143"/>
      <c r="J77" s="42" t="s">
        <v>333</v>
      </c>
      <c r="K77" s="156">
        <v>6.5</v>
      </c>
      <c r="L77" s="232">
        <v>0</v>
      </c>
      <c r="M77" s="340">
        <f t="shared" si="15"/>
        <v>6.5</v>
      </c>
      <c r="N77" s="2"/>
      <c r="O77" s="2"/>
      <c r="P77" s="2"/>
      <c r="Q77" s="2"/>
    </row>
    <row r="78" spans="1:17" ht="12.75">
      <c r="A78" s="2"/>
      <c r="B78" s="2"/>
      <c r="C78" s="2"/>
      <c r="D78" s="2"/>
      <c r="E78" s="316" t="s">
        <v>249</v>
      </c>
      <c r="F78" s="448">
        <v>5.5</v>
      </c>
      <c r="G78" s="449">
        <v>0</v>
      </c>
      <c r="H78" s="349">
        <f t="shared" si="14"/>
        <v>5.5</v>
      </c>
      <c r="I78" s="143"/>
      <c r="J78" s="40" t="s">
        <v>331</v>
      </c>
      <c r="K78" s="156">
        <v>6.5</v>
      </c>
      <c r="L78" s="232">
        <v>0</v>
      </c>
      <c r="M78" s="340">
        <f t="shared" si="15"/>
        <v>6.5</v>
      </c>
      <c r="N78" s="2"/>
      <c r="O78" s="2"/>
      <c r="P78" s="2"/>
      <c r="Q78" s="2"/>
    </row>
    <row r="79" spans="1:17" ht="12.75">
      <c r="A79" s="2"/>
      <c r="B79" s="2"/>
      <c r="C79" s="2"/>
      <c r="D79" s="2"/>
      <c r="E79" s="40" t="s">
        <v>240</v>
      </c>
      <c r="F79" s="156">
        <v>5.5</v>
      </c>
      <c r="G79" s="232">
        <v>0</v>
      </c>
      <c r="H79" s="157">
        <f t="shared" si="14"/>
        <v>5.5</v>
      </c>
      <c r="I79" s="143"/>
      <c r="J79" s="42" t="s">
        <v>332</v>
      </c>
      <c r="K79" s="156">
        <v>6</v>
      </c>
      <c r="L79" s="232">
        <v>0</v>
      </c>
      <c r="M79" s="340">
        <f t="shared" si="15"/>
        <v>6</v>
      </c>
      <c r="N79" s="2"/>
      <c r="O79" s="2"/>
      <c r="P79" s="2"/>
      <c r="Q79" s="2"/>
    </row>
    <row r="80" spans="1:17" ht="12.75">
      <c r="A80" s="2"/>
      <c r="B80" s="2"/>
      <c r="C80" s="2"/>
      <c r="D80" s="2"/>
      <c r="E80" s="40" t="s">
        <v>241</v>
      </c>
      <c r="F80" s="156">
        <v>7</v>
      </c>
      <c r="G80" s="232">
        <v>2</v>
      </c>
      <c r="H80" s="157">
        <f t="shared" si="14"/>
        <v>9</v>
      </c>
      <c r="I80" s="143"/>
      <c r="J80" s="42" t="s">
        <v>341</v>
      </c>
      <c r="K80" s="156">
        <v>5.5</v>
      </c>
      <c r="L80" s="232">
        <v>0</v>
      </c>
      <c r="M80" s="340">
        <f t="shared" si="15"/>
        <v>5.5</v>
      </c>
      <c r="N80" s="2"/>
      <c r="O80" s="2"/>
      <c r="P80" s="2"/>
      <c r="Q80" s="2"/>
    </row>
    <row r="81" spans="1:17" ht="12.75">
      <c r="A81" s="2"/>
      <c r="B81" s="2"/>
      <c r="C81" s="2"/>
      <c r="D81" s="2"/>
      <c r="E81" s="316" t="s">
        <v>247</v>
      </c>
      <c r="F81" s="448">
        <v>6</v>
      </c>
      <c r="G81" s="449">
        <v>0</v>
      </c>
      <c r="H81" s="349">
        <f t="shared" si="14"/>
        <v>6</v>
      </c>
      <c r="I81" s="143"/>
      <c r="J81" s="316" t="s">
        <v>330</v>
      </c>
      <c r="K81" s="448">
        <v>5.5</v>
      </c>
      <c r="L81" s="449">
        <v>0</v>
      </c>
      <c r="M81" s="345">
        <f t="shared" si="15"/>
        <v>5.5</v>
      </c>
      <c r="N81" s="2"/>
      <c r="O81" s="2"/>
      <c r="P81" s="2"/>
      <c r="Q81" s="2"/>
    </row>
    <row r="82" spans="1:17" ht="12.75">
      <c r="A82" s="2"/>
      <c r="B82" s="2"/>
      <c r="C82" s="2"/>
      <c r="D82" s="2"/>
      <c r="E82" s="40" t="s">
        <v>244</v>
      </c>
      <c r="F82" s="156">
        <v>5.5</v>
      </c>
      <c r="G82" s="232">
        <v>0</v>
      </c>
      <c r="H82" s="157">
        <f t="shared" si="14"/>
        <v>5.5</v>
      </c>
      <c r="I82" s="143"/>
      <c r="J82" s="42" t="s">
        <v>483</v>
      </c>
      <c r="K82" s="206">
        <v>5.5</v>
      </c>
      <c r="L82" s="390">
        <v>0</v>
      </c>
      <c r="M82" s="366">
        <f t="shared" si="15"/>
        <v>5.5</v>
      </c>
      <c r="N82" s="2"/>
      <c r="O82" s="2"/>
      <c r="P82" s="2"/>
      <c r="Q82" s="2"/>
    </row>
    <row r="83" spans="1:17" ht="12.75" customHeight="1" thickBot="1">
      <c r="A83" s="2"/>
      <c r="B83" s="2"/>
      <c r="C83" s="2"/>
      <c r="D83" s="2"/>
      <c r="E83" s="44" t="s">
        <v>243</v>
      </c>
      <c r="F83" s="161">
        <v>7</v>
      </c>
      <c r="G83" s="233">
        <v>3</v>
      </c>
      <c r="H83" s="162">
        <f t="shared" si="14"/>
        <v>10</v>
      </c>
      <c r="I83" s="143"/>
      <c r="J83" s="44" t="s">
        <v>334</v>
      </c>
      <c r="K83" s="161">
        <v>5</v>
      </c>
      <c r="L83" s="233">
        <v>-1.5</v>
      </c>
      <c r="M83" s="341">
        <f t="shared" si="15"/>
        <v>3.5</v>
      </c>
      <c r="N83" s="2"/>
      <c r="O83" s="2"/>
      <c r="P83" s="2"/>
      <c r="Q83" s="2"/>
    </row>
    <row r="84" spans="1:17" ht="13.5" thickBot="1">
      <c r="A84" s="2"/>
      <c r="B84" s="2"/>
      <c r="C84" s="2"/>
      <c r="D84" s="2"/>
      <c r="E84" s="47"/>
      <c r="F84" s="432"/>
      <c r="G84" s="234"/>
      <c r="H84" s="163"/>
      <c r="I84" s="143"/>
      <c r="J84" s="47"/>
      <c r="K84" s="432"/>
      <c r="L84" s="234"/>
      <c r="M84" s="163"/>
      <c r="N84" s="2"/>
      <c r="O84" s="2"/>
      <c r="P84" s="2"/>
      <c r="Q84" s="2"/>
    </row>
    <row r="85" spans="1:17" ht="12.75">
      <c r="A85" s="2"/>
      <c r="B85" s="2"/>
      <c r="C85" s="2"/>
      <c r="D85" s="2"/>
      <c r="E85" s="51" t="s">
        <v>245</v>
      </c>
      <c r="F85" s="167" t="s">
        <v>353</v>
      </c>
      <c r="G85" s="235" t="s">
        <v>353</v>
      </c>
      <c r="H85" s="166" t="s">
        <v>353</v>
      </c>
      <c r="I85" s="143"/>
      <c r="J85" s="51" t="s">
        <v>337</v>
      </c>
      <c r="K85" s="167" t="s">
        <v>353</v>
      </c>
      <c r="L85" s="235" t="s">
        <v>353</v>
      </c>
      <c r="M85" s="342" t="s">
        <v>353</v>
      </c>
      <c r="N85" s="2"/>
      <c r="O85" s="2"/>
      <c r="P85" s="2"/>
      <c r="Q85" s="2"/>
    </row>
    <row r="86" spans="1:17" ht="12.75">
      <c r="A86" s="2"/>
      <c r="B86" s="2"/>
      <c r="C86" s="2"/>
      <c r="D86" s="2"/>
      <c r="E86" s="308" t="s">
        <v>412</v>
      </c>
      <c r="F86" s="446" t="s">
        <v>353</v>
      </c>
      <c r="G86" s="447" t="s">
        <v>353</v>
      </c>
      <c r="H86" s="350" t="s">
        <v>353</v>
      </c>
      <c r="I86" s="143"/>
      <c r="J86" s="308" t="s">
        <v>415</v>
      </c>
      <c r="K86" s="446" t="s">
        <v>354</v>
      </c>
      <c r="L86" s="447" t="s">
        <v>354</v>
      </c>
      <c r="M86" s="346" t="s">
        <v>354</v>
      </c>
      <c r="N86" s="2"/>
      <c r="O86" s="2"/>
      <c r="P86" s="2"/>
      <c r="Q86" s="2"/>
    </row>
    <row r="87" spans="1:17" ht="12.75">
      <c r="A87" s="2"/>
      <c r="B87" s="2"/>
      <c r="C87" s="2"/>
      <c r="D87" s="2"/>
      <c r="E87" s="54" t="s">
        <v>480</v>
      </c>
      <c r="F87" s="169" t="s">
        <v>353</v>
      </c>
      <c r="G87" s="164" t="s">
        <v>353</v>
      </c>
      <c r="H87" s="168" t="s">
        <v>353</v>
      </c>
      <c r="I87" s="143"/>
      <c r="J87" s="308" t="s">
        <v>340</v>
      </c>
      <c r="K87" s="446" t="s">
        <v>353</v>
      </c>
      <c r="L87" s="447" t="s">
        <v>353</v>
      </c>
      <c r="M87" s="346" t="s">
        <v>353</v>
      </c>
      <c r="N87" s="2"/>
      <c r="O87" s="2"/>
      <c r="P87" s="2"/>
      <c r="Q87" s="2"/>
    </row>
    <row r="88" spans="1:17" ht="12.75">
      <c r="A88" s="2"/>
      <c r="B88" s="2"/>
      <c r="C88" s="2"/>
      <c r="D88" s="2"/>
      <c r="E88" s="54" t="s">
        <v>350</v>
      </c>
      <c r="F88" s="169" t="s">
        <v>354</v>
      </c>
      <c r="G88" s="164" t="s">
        <v>354</v>
      </c>
      <c r="H88" s="168" t="s">
        <v>354</v>
      </c>
      <c r="I88" s="143"/>
      <c r="J88" s="54" t="s">
        <v>373</v>
      </c>
      <c r="K88" s="169">
        <v>6</v>
      </c>
      <c r="L88" s="164">
        <v>0</v>
      </c>
      <c r="M88" s="163">
        <f aca="true" t="shared" si="16" ref="M88:M97">K88+L88</f>
        <v>6</v>
      </c>
      <c r="N88" s="2"/>
      <c r="O88" s="2"/>
      <c r="P88" s="2"/>
      <c r="Q88" s="2"/>
    </row>
    <row r="89" spans="1:17" ht="12.75">
      <c r="A89" s="2"/>
      <c r="B89" s="2"/>
      <c r="C89" s="2"/>
      <c r="D89" s="2"/>
      <c r="E89" s="54" t="s">
        <v>246</v>
      </c>
      <c r="F89" s="169" t="s">
        <v>354</v>
      </c>
      <c r="G89" s="164" t="s">
        <v>354</v>
      </c>
      <c r="H89" s="168" t="s">
        <v>354</v>
      </c>
      <c r="I89" s="143"/>
      <c r="J89" s="54" t="s">
        <v>459</v>
      </c>
      <c r="K89" s="169">
        <v>5.5</v>
      </c>
      <c r="L89" s="164">
        <v>0</v>
      </c>
      <c r="M89" s="163">
        <f t="shared" si="16"/>
        <v>5.5</v>
      </c>
      <c r="N89" s="2"/>
      <c r="O89" s="2"/>
      <c r="P89" s="2"/>
      <c r="Q89" s="2"/>
    </row>
    <row r="90" spans="1:17" ht="12.75">
      <c r="A90" s="2"/>
      <c r="B90" s="2"/>
      <c r="C90" s="2"/>
      <c r="D90" s="2"/>
      <c r="E90" s="308" t="s">
        <v>479</v>
      </c>
      <c r="F90" s="446" t="s">
        <v>353</v>
      </c>
      <c r="G90" s="447" t="s">
        <v>353</v>
      </c>
      <c r="H90" s="350" t="s">
        <v>353</v>
      </c>
      <c r="I90" s="143"/>
      <c r="J90" s="308" t="s">
        <v>346</v>
      </c>
      <c r="K90" s="446" t="s">
        <v>354</v>
      </c>
      <c r="L90" s="447" t="s">
        <v>354</v>
      </c>
      <c r="M90" s="346" t="s">
        <v>354</v>
      </c>
      <c r="N90" s="2"/>
      <c r="O90" s="2"/>
      <c r="P90" s="2"/>
      <c r="Q90" s="2"/>
    </row>
    <row r="91" spans="1:17" ht="12.75">
      <c r="A91" s="2"/>
      <c r="B91" s="2"/>
      <c r="C91" s="2"/>
      <c r="D91" s="2"/>
      <c r="E91" s="54" t="s">
        <v>357</v>
      </c>
      <c r="F91" s="169" t="s">
        <v>354</v>
      </c>
      <c r="G91" s="164" t="s">
        <v>354</v>
      </c>
      <c r="H91" s="168" t="s">
        <v>354</v>
      </c>
      <c r="I91" s="143"/>
      <c r="J91" s="308" t="s">
        <v>460</v>
      </c>
      <c r="K91" s="446" t="s">
        <v>354</v>
      </c>
      <c r="L91" s="447" t="s">
        <v>354</v>
      </c>
      <c r="M91" s="346" t="s">
        <v>354</v>
      </c>
      <c r="N91" s="2"/>
      <c r="O91" s="2"/>
      <c r="P91" s="2"/>
      <c r="Q91" s="2"/>
    </row>
    <row r="92" spans="1:17" ht="12.75">
      <c r="A92" s="2"/>
      <c r="B92" s="2"/>
      <c r="C92" s="2"/>
      <c r="D92" s="2"/>
      <c r="E92" s="54" t="s">
        <v>349</v>
      </c>
      <c r="F92" s="169">
        <v>6</v>
      </c>
      <c r="G92" s="164">
        <v>0</v>
      </c>
      <c r="H92" s="168">
        <f>F92+G92</f>
        <v>6</v>
      </c>
      <c r="I92" s="143"/>
      <c r="J92" s="54" t="s">
        <v>374</v>
      </c>
      <c r="K92" s="169">
        <v>5</v>
      </c>
      <c r="L92" s="164">
        <v>0</v>
      </c>
      <c r="M92" s="163">
        <f t="shared" si="16"/>
        <v>5</v>
      </c>
      <c r="N92" s="2"/>
      <c r="O92" s="2"/>
      <c r="P92" s="2"/>
      <c r="Q92" s="2"/>
    </row>
    <row r="93" spans="1:17" ht="12.75">
      <c r="A93" s="2"/>
      <c r="B93" s="2"/>
      <c r="C93" s="2"/>
      <c r="D93" s="2"/>
      <c r="E93" s="54" t="s">
        <v>239</v>
      </c>
      <c r="F93" s="169">
        <v>7</v>
      </c>
      <c r="G93" s="164">
        <v>3</v>
      </c>
      <c r="H93" s="168">
        <f>F93+G93</f>
        <v>10</v>
      </c>
      <c r="I93" s="143"/>
      <c r="J93" s="54" t="s">
        <v>484</v>
      </c>
      <c r="K93" s="169" t="s">
        <v>353</v>
      </c>
      <c r="L93" s="164" t="s">
        <v>353</v>
      </c>
      <c r="M93" s="163" t="s">
        <v>353</v>
      </c>
      <c r="N93" s="2"/>
      <c r="O93" s="2"/>
      <c r="P93" s="2"/>
      <c r="Q93" s="2"/>
    </row>
    <row r="94" spans="1:17" ht="12.75">
      <c r="A94" s="143"/>
      <c r="B94" s="143"/>
      <c r="C94" s="143"/>
      <c r="D94" s="143"/>
      <c r="E94" s="54" t="s">
        <v>236</v>
      </c>
      <c r="F94" s="169" t="s">
        <v>353</v>
      </c>
      <c r="G94" s="164" t="s">
        <v>353</v>
      </c>
      <c r="H94" s="168" t="s">
        <v>353</v>
      </c>
      <c r="I94" s="143"/>
      <c r="J94" s="54" t="s">
        <v>358</v>
      </c>
      <c r="K94" s="169">
        <v>5</v>
      </c>
      <c r="L94" s="164">
        <v>-0.5</v>
      </c>
      <c r="M94" s="163">
        <f t="shared" si="16"/>
        <v>4.5</v>
      </c>
      <c r="N94" s="2"/>
      <c r="O94" s="2"/>
      <c r="P94" s="2"/>
      <c r="Q94" s="2"/>
    </row>
    <row r="95" spans="1:17" ht="12.75">
      <c r="A95" s="143"/>
      <c r="B95" s="143"/>
      <c r="C95" s="143"/>
      <c r="D95" s="143"/>
      <c r="E95" s="54" t="s">
        <v>256</v>
      </c>
      <c r="F95" s="169">
        <v>6</v>
      </c>
      <c r="G95" s="164">
        <v>0</v>
      </c>
      <c r="H95" s="168">
        <f>F95+G95</f>
        <v>6</v>
      </c>
      <c r="I95" s="143"/>
      <c r="J95" s="54" t="s">
        <v>303</v>
      </c>
      <c r="K95" s="169" t="s">
        <v>353</v>
      </c>
      <c r="L95" s="164" t="s">
        <v>353</v>
      </c>
      <c r="M95" s="163" t="s">
        <v>353</v>
      </c>
      <c r="N95" s="2"/>
      <c r="O95" s="2"/>
      <c r="P95" s="2"/>
      <c r="Q95" s="2"/>
    </row>
    <row r="96" spans="1:17" ht="12.75" customHeight="1" thickBot="1">
      <c r="A96" s="142"/>
      <c r="B96" s="142"/>
      <c r="C96" s="142"/>
      <c r="D96" s="142"/>
      <c r="E96" s="47" t="s">
        <v>252</v>
      </c>
      <c r="F96" s="171">
        <v>6</v>
      </c>
      <c r="G96" s="236">
        <v>0</v>
      </c>
      <c r="H96" s="168">
        <f>F96+G96</f>
        <v>6</v>
      </c>
      <c r="I96" s="142"/>
      <c r="J96" s="47" t="s">
        <v>303</v>
      </c>
      <c r="K96" s="440" t="s">
        <v>353</v>
      </c>
      <c r="L96" s="236" t="s">
        <v>353</v>
      </c>
      <c r="M96" s="163" t="s">
        <v>353</v>
      </c>
      <c r="N96" s="2"/>
      <c r="O96" s="2"/>
      <c r="P96" s="2"/>
      <c r="Q96" s="2"/>
    </row>
    <row r="97" spans="1:17" ht="12.75" customHeight="1" thickBot="1">
      <c r="A97" s="265"/>
      <c r="B97" s="265"/>
      <c r="C97" s="265"/>
      <c r="D97" s="265"/>
      <c r="E97" s="44" t="s">
        <v>253</v>
      </c>
      <c r="F97" s="161">
        <v>0</v>
      </c>
      <c r="G97" s="237">
        <v>0</v>
      </c>
      <c r="H97" s="172">
        <f>F97+G97</f>
        <v>0</v>
      </c>
      <c r="I97" s="275"/>
      <c r="J97" s="60" t="s">
        <v>485</v>
      </c>
      <c r="K97" s="161">
        <v>0</v>
      </c>
      <c r="L97" s="237">
        <v>0</v>
      </c>
      <c r="M97" s="172">
        <f t="shared" si="16"/>
        <v>0</v>
      </c>
      <c r="N97" s="2"/>
      <c r="O97" s="2"/>
      <c r="P97" s="2"/>
      <c r="Q97" s="2"/>
    </row>
    <row r="98" spans="1:17" ht="12.75" customHeight="1" thickBot="1">
      <c r="A98" s="265"/>
      <c r="B98" s="265"/>
      <c r="C98" s="265"/>
      <c r="D98" s="265"/>
      <c r="E98" s="60" t="s">
        <v>84</v>
      </c>
      <c r="F98" s="230">
        <f>19/3</f>
        <v>6.333333333333333</v>
      </c>
      <c r="G98" s="238">
        <v>0.5</v>
      </c>
      <c r="H98" s="61">
        <f>G98</f>
        <v>0.5</v>
      </c>
      <c r="I98" s="275"/>
      <c r="J98" s="443" t="s">
        <v>84</v>
      </c>
      <c r="K98" s="444">
        <f>19.5/3</f>
        <v>6.5</v>
      </c>
      <c r="L98" s="445">
        <v>1</v>
      </c>
      <c r="M98" s="172">
        <f>L98</f>
        <v>1</v>
      </c>
      <c r="N98" s="2"/>
      <c r="O98" s="2"/>
      <c r="P98" s="2"/>
      <c r="Q98" s="2"/>
    </row>
    <row r="99" spans="1:17" ht="12.75">
      <c r="A99" s="270"/>
      <c r="B99" s="270"/>
      <c r="C99" s="270"/>
      <c r="D99" s="266"/>
      <c r="E99" s="63"/>
      <c r="F99" s="64"/>
      <c r="G99" s="64"/>
      <c r="H99" s="65"/>
      <c r="I99" s="275"/>
      <c r="J99" s="63"/>
      <c r="K99" s="64"/>
      <c r="L99" s="64"/>
      <c r="M99" s="65"/>
      <c r="N99" s="2"/>
      <c r="O99" s="2"/>
      <c r="P99" s="2"/>
      <c r="Q99" s="2"/>
    </row>
    <row r="100" spans="1:17" ht="13.5" customHeight="1">
      <c r="A100" s="271"/>
      <c r="B100" s="271"/>
      <c r="C100" s="271"/>
      <c r="D100" s="267"/>
      <c r="E100" s="67"/>
      <c r="F100" s="100">
        <f>F73+F74+F75+F76+F77+F78+F79+F80+F81+F82+F83+F97</f>
        <v>67</v>
      </c>
      <c r="G100" s="100">
        <f>G72+G73+G74+G75+G76+G77+G78+G79+G80+G81+G82+G83+G97+G98</f>
        <v>2</v>
      </c>
      <c r="H100" s="101">
        <f>F100+G100</f>
        <v>69</v>
      </c>
      <c r="I100" s="276"/>
      <c r="J100" s="67"/>
      <c r="K100" s="98">
        <f>K73+K74+K75+K76+K77+K78+K79+K80+K81+K82+K83+K97</f>
        <v>65.5</v>
      </c>
      <c r="L100" s="98">
        <f>L72+L73+L74+L75+L76+L77+L78+L79+L80+L81+L82+L83+L97+L98</f>
        <v>0</v>
      </c>
      <c r="M100" s="99">
        <f>K100+L100</f>
        <v>65.5</v>
      </c>
      <c r="N100" s="2"/>
      <c r="O100" s="2"/>
      <c r="P100" s="2"/>
      <c r="Q100" s="2"/>
    </row>
    <row r="101" spans="1:17" ht="12.75" customHeight="1" thickBot="1">
      <c r="A101" s="269"/>
      <c r="B101" s="269"/>
      <c r="C101" s="269"/>
      <c r="D101" s="268"/>
      <c r="E101" s="73"/>
      <c r="F101" s="74"/>
      <c r="G101" s="74"/>
      <c r="H101" s="75"/>
      <c r="I101" s="155"/>
      <c r="J101" s="73"/>
      <c r="K101" s="74"/>
      <c r="L101" s="74"/>
      <c r="M101" s="75"/>
      <c r="N101" s="2"/>
      <c r="O101" s="2"/>
      <c r="P101" s="2"/>
      <c r="Q101" s="2"/>
    </row>
    <row r="102" spans="1:17" ht="18.75" thickBot="1">
      <c r="A102" s="269"/>
      <c r="B102" s="269"/>
      <c r="C102" s="269"/>
      <c r="D102" s="268"/>
      <c r="E102" s="111"/>
      <c r="F102" s="112"/>
      <c r="G102" s="112"/>
      <c r="H102" s="113">
        <v>1</v>
      </c>
      <c r="I102" s="277"/>
      <c r="J102" s="107"/>
      <c r="K102" s="108"/>
      <c r="L102" s="108"/>
      <c r="M102" s="109">
        <v>0</v>
      </c>
      <c r="N102" s="2"/>
      <c r="O102" s="2"/>
      <c r="P102" s="2"/>
      <c r="Q102" s="2"/>
    </row>
    <row r="103" spans="1:13" s="2" customFormat="1" ht="12.75">
      <c r="A103" s="269"/>
      <c r="B103" s="269"/>
      <c r="C103" s="269"/>
      <c r="D103" s="268"/>
      <c r="E103" s="269"/>
      <c r="F103" s="269"/>
      <c r="G103" s="269"/>
      <c r="H103" s="155"/>
      <c r="I103" s="155"/>
      <c r="J103" s="269"/>
      <c r="K103" s="269"/>
      <c r="L103" s="269"/>
      <c r="M103" s="268"/>
    </row>
    <row r="104" spans="1:22" s="2" customFormat="1" ht="14.25">
      <c r="A104" s="269"/>
      <c r="B104" s="269"/>
      <c r="C104" s="269"/>
      <c r="D104" s="268"/>
      <c r="E104" s="269"/>
      <c r="F104" s="269"/>
      <c r="G104" s="269"/>
      <c r="H104" s="155"/>
      <c r="I104" s="155"/>
      <c r="J104" s="269"/>
      <c r="K104" s="269"/>
      <c r="L104" s="269"/>
      <c r="M104" s="268"/>
      <c r="V104" s="142"/>
    </row>
    <row r="105" spans="1:22" s="2" customFormat="1" ht="12.75">
      <c r="A105" s="269"/>
      <c r="B105" s="269"/>
      <c r="C105" s="269"/>
      <c r="D105" s="268"/>
      <c r="E105" s="269"/>
      <c r="F105" s="269"/>
      <c r="G105" s="269"/>
      <c r="H105" s="155"/>
      <c r="I105" s="155"/>
      <c r="J105" s="269"/>
      <c r="K105" s="269"/>
      <c r="L105" s="269"/>
      <c r="M105" s="268"/>
      <c r="V105" s="265"/>
    </row>
    <row r="106" spans="1:22" s="2" customFormat="1" ht="12.75">
      <c r="A106" s="269"/>
      <c r="B106" s="269"/>
      <c r="C106" s="269"/>
      <c r="D106" s="268"/>
      <c r="E106" s="269"/>
      <c r="F106" s="269"/>
      <c r="G106" s="269"/>
      <c r="H106" s="155"/>
      <c r="I106" s="155"/>
      <c r="J106" s="269"/>
      <c r="K106" s="269"/>
      <c r="L106" s="269"/>
      <c r="M106" s="268"/>
      <c r="V106" s="266"/>
    </row>
    <row r="107" spans="1:22" s="2" customFormat="1" ht="12.75">
      <c r="A107" s="269"/>
      <c r="B107" s="269"/>
      <c r="C107" s="269"/>
      <c r="D107" s="268"/>
      <c r="E107" s="269"/>
      <c r="F107" s="269"/>
      <c r="G107" s="269"/>
      <c r="H107" s="155"/>
      <c r="I107" s="155"/>
      <c r="J107" s="269"/>
      <c r="K107" s="269"/>
      <c r="L107" s="269"/>
      <c r="M107" s="268"/>
      <c r="V107" s="267"/>
    </row>
    <row r="108" spans="1:22" s="2" customFormat="1" ht="12.75">
      <c r="A108" s="269"/>
      <c r="B108" s="269"/>
      <c r="C108" s="269"/>
      <c r="D108" s="268"/>
      <c r="E108" s="269"/>
      <c r="F108" s="269"/>
      <c r="G108" s="269"/>
      <c r="H108" s="155"/>
      <c r="I108" s="155"/>
      <c r="J108" s="269"/>
      <c r="K108" s="269"/>
      <c r="L108" s="269"/>
      <c r="M108" s="268"/>
      <c r="V108" s="268"/>
    </row>
    <row r="109" spans="1:22" s="2" customFormat="1" ht="12.75">
      <c r="A109" s="269"/>
      <c r="B109" s="269"/>
      <c r="C109" s="269"/>
      <c r="D109" s="268"/>
      <c r="E109" s="269"/>
      <c r="F109" s="269"/>
      <c r="G109" s="269"/>
      <c r="H109" s="155"/>
      <c r="I109" s="155"/>
      <c r="J109" s="269"/>
      <c r="K109" s="269"/>
      <c r="L109" s="269"/>
      <c r="M109" s="268"/>
      <c r="V109" s="268"/>
    </row>
    <row r="110" spans="1:25" s="2" customFormat="1" ht="12.75">
      <c r="A110" s="269"/>
      <c r="B110" s="269"/>
      <c r="C110" s="269"/>
      <c r="D110" s="268"/>
      <c r="E110" s="269"/>
      <c r="F110" s="269"/>
      <c r="G110" s="269"/>
      <c r="H110" s="155"/>
      <c r="I110" s="155"/>
      <c r="J110" s="269"/>
      <c r="K110" s="269"/>
      <c r="L110" s="269"/>
      <c r="M110" s="268"/>
      <c r="V110" s="268"/>
      <c r="W110" s="143"/>
      <c r="X110" s="269"/>
      <c r="Y110" s="155"/>
    </row>
    <row r="111" spans="1:25" s="2" customFormat="1" ht="12.75">
      <c r="A111" s="269"/>
      <c r="B111" s="269"/>
      <c r="C111" s="269"/>
      <c r="D111" s="268"/>
      <c r="E111" s="269"/>
      <c r="F111" s="269"/>
      <c r="G111" s="269"/>
      <c r="H111" s="155"/>
      <c r="I111" s="155"/>
      <c r="J111" s="269"/>
      <c r="K111" s="269"/>
      <c r="L111" s="269"/>
      <c r="M111" s="268"/>
      <c r="V111" s="268"/>
      <c r="W111" s="143"/>
      <c r="X111" s="269"/>
      <c r="Y111" s="155"/>
    </row>
    <row r="112" spans="1:25" s="2" customFormat="1" ht="12.75">
      <c r="A112" s="173"/>
      <c r="B112" s="173"/>
      <c r="C112" s="173"/>
      <c r="D112" s="272"/>
      <c r="E112" s="273"/>
      <c r="F112" s="273"/>
      <c r="G112" s="273"/>
      <c r="H112" s="173"/>
      <c r="I112" s="173"/>
      <c r="J112" s="173"/>
      <c r="K112" s="173"/>
      <c r="L112" s="173"/>
      <c r="M112" s="272"/>
      <c r="V112" s="268"/>
      <c r="W112" s="143"/>
      <c r="X112" s="269"/>
      <c r="Y112" s="155"/>
    </row>
    <row r="113" spans="1:25" s="2" customFormat="1" ht="12.75">
      <c r="A113" s="274"/>
      <c r="B113" s="274"/>
      <c r="C113" s="274"/>
      <c r="D113" s="272"/>
      <c r="E113" s="273"/>
      <c r="F113" s="273"/>
      <c r="G113" s="273"/>
      <c r="H113" s="173"/>
      <c r="I113" s="173"/>
      <c r="J113" s="273"/>
      <c r="K113" s="273"/>
      <c r="L113" s="273"/>
      <c r="M113" s="272"/>
      <c r="V113" s="268"/>
      <c r="W113" s="143"/>
      <c r="X113" s="269"/>
      <c r="Y113" s="155"/>
    </row>
    <row r="114" spans="1:25" s="2" customFormat="1" ht="12.75">
      <c r="A114" s="273"/>
      <c r="B114" s="273"/>
      <c r="C114" s="273"/>
      <c r="D114" s="272"/>
      <c r="E114" s="273"/>
      <c r="F114" s="273"/>
      <c r="G114" s="273"/>
      <c r="H114" s="173"/>
      <c r="I114" s="173"/>
      <c r="J114" s="273"/>
      <c r="K114" s="273"/>
      <c r="L114" s="273"/>
      <c r="M114" s="272"/>
      <c r="V114" s="268"/>
      <c r="W114" s="143"/>
      <c r="X114" s="269"/>
      <c r="Y114" s="155"/>
    </row>
    <row r="115" spans="1:25" s="2" customFormat="1" ht="12.75">
      <c r="A115" s="273"/>
      <c r="B115" s="273"/>
      <c r="C115" s="273"/>
      <c r="D115" s="173"/>
      <c r="E115" s="273"/>
      <c r="F115" s="273"/>
      <c r="G115" s="273"/>
      <c r="H115" s="173"/>
      <c r="I115" s="173"/>
      <c r="J115" s="273"/>
      <c r="K115" s="273"/>
      <c r="L115" s="273"/>
      <c r="M115" s="272"/>
      <c r="V115" s="268"/>
      <c r="W115" s="143"/>
      <c r="X115" s="269"/>
      <c r="Y115" s="155"/>
    </row>
    <row r="116" spans="1:25" s="2" customFormat="1" ht="12.75">
      <c r="A116" s="269"/>
      <c r="B116" s="269"/>
      <c r="C116" s="269"/>
      <c r="D116" s="155"/>
      <c r="E116" s="273"/>
      <c r="F116" s="273"/>
      <c r="G116" s="273"/>
      <c r="H116" s="173"/>
      <c r="I116" s="173"/>
      <c r="J116" s="273"/>
      <c r="K116" s="273"/>
      <c r="L116" s="273"/>
      <c r="M116" s="272"/>
      <c r="V116" s="268"/>
      <c r="W116" s="143"/>
      <c r="X116" s="269"/>
      <c r="Y116" s="155"/>
    </row>
    <row r="117" spans="1:25" s="2" customFormat="1" ht="12.75">
      <c r="A117" s="273"/>
      <c r="B117" s="273"/>
      <c r="C117" s="273"/>
      <c r="D117" s="173"/>
      <c r="E117" s="273"/>
      <c r="F117" s="273"/>
      <c r="G117" s="273"/>
      <c r="H117" s="173"/>
      <c r="I117" s="173"/>
      <c r="J117" s="273"/>
      <c r="K117" s="273"/>
      <c r="L117" s="273"/>
      <c r="M117" s="173"/>
      <c r="V117" s="268"/>
      <c r="W117" s="143"/>
      <c r="X117" s="269"/>
      <c r="Y117" s="155"/>
    </row>
    <row r="118" spans="1:25" s="2" customFormat="1" ht="12.75">
      <c r="A118" s="273"/>
      <c r="B118" s="273"/>
      <c r="C118" s="273"/>
      <c r="D118" s="173"/>
      <c r="E118" s="273"/>
      <c r="F118" s="273"/>
      <c r="G118" s="273"/>
      <c r="H118" s="173"/>
      <c r="I118" s="173"/>
      <c r="J118" s="273"/>
      <c r="K118" s="273"/>
      <c r="L118" s="273"/>
      <c r="M118" s="173"/>
      <c r="V118" s="268"/>
      <c r="W118" s="143"/>
      <c r="X118" s="269"/>
      <c r="Y118" s="155"/>
    </row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4">
    <mergeCell ref="E71:H71"/>
    <mergeCell ref="A36:Q36"/>
    <mergeCell ref="E37:H37"/>
    <mergeCell ref="A3:D3"/>
    <mergeCell ref="N3:Q3"/>
    <mergeCell ref="J71:M71"/>
    <mergeCell ref="E70:M70"/>
    <mergeCell ref="A1:Q1"/>
    <mergeCell ref="A2:Q2"/>
    <mergeCell ref="J3:M3"/>
    <mergeCell ref="A37:D37"/>
    <mergeCell ref="E3:H3"/>
    <mergeCell ref="J37:M37"/>
    <mergeCell ref="N37:Q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PongWillUstyBlu</cp:lastModifiedBy>
  <cp:lastPrinted>2016-06-21T11:25:50Z</cp:lastPrinted>
  <dcterms:created xsi:type="dcterms:W3CDTF">2002-09-25T09:56:24Z</dcterms:created>
  <dcterms:modified xsi:type="dcterms:W3CDTF">2024-04-23T05:11:08Z</dcterms:modified>
  <cp:category/>
  <cp:version/>
  <cp:contentType/>
  <cp:contentStatus/>
</cp:coreProperties>
</file>