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41" windowWidth="19320" windowHeight="7245" activeTab="0"/>
  </bookViews>
  <sheets>
    <sheet name="Medie Fanta" sheetId="1" r:id="rId1"/>
  </sheets>
  <definedNames/>
  <calcPr fullCalcOnLoad="1"/>
</workbook>
</file>

<file path=xl/sharedStrings.xml><?xml version="1.0" encoding="utf-8"?>
<sst xmlns="http://schemas.openxmlformats.org/spreadsheetml/2006/main" count="1526" uniqueCount="447">
  <si>
    <t>In Trasferta</t>
  </si>
  <si>
    <t>-</t>
  </si>
  <si>
    <t>Allenatori</t>
  </si>
  <si>
    <t>Bombix F.C.</t>
  </si>
  <si>
    <t>Stella Rossa</t>
  </si>
  <si>
    <t>Vespa Club</t>
  </si>
  <si>
    <t>Squadra</t>
  </si>
  <si>
    <t>Portieri</t>
  </si>
  <si>
    <t>P</t>
  </si>
  <si>
    <t>Punti</t>
  </si>
  <si>
    <t>Media</t>
  </si>
  <si>
    <t>Difensori</t>
  </si>
  <si>
    <t>Centro</t>
  </si>
  <si>
    <t>Attaccanti</t>
  </si>
  <si>
    <t>Generale</t>
  </si>
  <si>
    <t>In casa</t>
  </si>
  <si>
    <t>In trasferta</t>
  </si>
  <si>
    <t>Totale</t>
  </si>
  <si>
    <t>Dejan 100</t>
  </si>
  <si>
    <t>PongoIlCane</t>
  </si>
  <si>
    <t>Il Geko</t>
  </si>
  <si>
    <t>Zar</t>
  </si>
  <si>
    <t>Bar Cellona</t>
  </si>
  <si>
    <t>Athletic Angloma</t>
  </si>
  <si>
    <t>S.P. Alex&amp;Dusty</t>
  </si>
  <si>
    <t>Buffon</t>
  </si>
  <si>
    <t>Castellazzi</t>
  </si>
  <si>
    <t>Campagnolo</t>
  </si>
  <si>
    <t>Iezzo</t>
  </si>
  <si>
    <t>Doni</t>
  </si>
  <si>
    <t>Toldo</t>
  </si>
  <si>
    <t>Bucci</t>
  </si>
  <si>
    <t>Mirante</t>
  </si>
  <si>
    <t>Rubinho</t>
  </si>
  <si>
    <t>Fortin</t>
  </si>
  <si>
    <t>Muslera</t>
  </si>
  <si>
    <t>Curci</t>
  </si>
  <si>
    <t>Belardi</t>
  </si>
  <si>
    <t>Coppola</t>
  </si>
  <si>
    <t>A.M. Fontana</t>
  </si>
  <si>
    <t>Amelia</t>
  </si>
  <si>
    <t>Agliardi</t>
  </si>
  <si>
    <t>Lupatelli</t>
  </si>
  <si>
    <t>De Lucia</t>
  </si>
  <si>
    <t>Handanovic</t>
  </si>
  <si>
    <t>Kaladze</t>
  </si>
  <si>
    <t>Cribari</t>
  </si>
  <si>
    <t>De Rosa</t>
  </si>
  <si>
    <t>Samuel</t>
  </si>
  <si>
    <t>Chiellini</t>
  </si>
  <si>
    <t>Rinaudo</t>
  </si>
  <si>
    <t>Zapata</t>
  </si>
  <si>
    <t>Grimi</t>
  </si>
  <si>
    <t>Chivu</t>
  </si>
  <si>
    <t>Scaloni</t>
  </si>
  <si>
    <t>Maxwell</t>
  </si>
  <si>
    <t>Campagnaro</t>
  </si>
  <si>
    <t>J. Zanetti</t>
  </si>
  <si>
    <t>Dainelli</t>
  </si>
  <si>
    <t>Loria</t>
  </si>
  <si>
    <t>Maggio</t>
  </si>
  <si>
    <t>Raggi</t>
  </si>
  <si>
    <t>Modesto</t>
  </si>
  <si>
    <t>Lanna</t>
  </si>
  <si>
    <t>Cicinho</t>
  </si>
  <si>
    <t>Gamberini</t>
  </si>
  <si>
    <t>Ujfalusi</t>
  </si>
  <si>
    <t>Castellini</t>
  </si>
  <si>
    <t>Falcone</t>
  </si>
  <si>
    <t>Grygera</t>
  </si>
  <si>
    <t>Criscito</t>
  </si>
  <si>
    <t>Bellini</t>
  </si>
  <si>
    <t>Marzoratti</t>
  </si>
  <si>
    <t>Stendardo</t>
  </si>
  <si>
    <t>Kolarov</t>
  </si>
  <si>
    <t>Balzaretti</t>
  </si>
  <si>
    <t>Coly</t>
  </si>
  <si>
    <t>M. Pisano</t>
  </si>
  <si>
    <t>Andrade</t>
  </si>
  <si>
    <t>Tosto</t>
  </si>
  <si>
    <t>Pasqual</t>
  </si>
  <si>
    <t>Terlizzi</t>
  </si>
  <si>
    <t>Rivalta</t>
  </si>
  <si>
    <t>Coda</t>
  </si>
  <si>
    <t>Carrozzieri</t>
  </si>
  <si>
    <t>Portanova</t>
  </si>
  <si>
    <t>Kroldrup</t>
  </si>
  <si>
    <t>Accardi</t>
  </si>
  <si>
    <t>Bertotto</t>
  </si>
  <si>
    <t>M. Rossi</t>
  </si>
  <si>
    <t>Stovini</t>
  </si>
  <si>
    <t>Contini</t>
  </si>
  <si>
    <t>Burdisso</t>
  </si>
  <si>
    <t>Felipe</t>
  </si>
  <si>
    <t>I. Franceschini</t>
  </si>
  <si>
    <t>Garcia</t>
  </si>
  <si>
    <t>Simic</t>
  </si>
  <si>
    <t>Bianco</t>
  </si>
  <si>
    <t>Cannavaro</t>
  </si>
  <si>
    <t>Dellafiore</t>
  </si>
  <si>
    <t>Knezevic</t>
  </si>
  <si>
    <t>Talamonti</t>
  </si>
  <si>
    <t>Motta</t>
  </si>
  <si>
    <t>J. Vargas</t>
  </si>
  <si>
    <t>Pratali</t>
  </si>
  <si>
    <t>Rubin</t>
  </si>
  <si>
    <t>Perrotta</t>
  </si>
  <si>
    <t>Mancini</t>
  </si>
  <si>
    <t>Camoranesi</t>
  </si>
  <si>
    <t>Gattuso</t>
  </si>
  <si>
    <t>Pirlo</t>
  </si>
  <si>
    <t>Milanetto</t>
  </si>
  <si>
    <t>Hamsik</t>
  </si>
  <si>
    <t>Bresciano</t>
  </si>
  <si>
    <t>Migliaccio</t>
  </si>
  <si>
    <t>Pizarro</t>
  </si>
  <si>
    <t>Ledesma</t>
  </si>
  <si>
    <t>Vannucchi</t>
  </si>
  <si>
    <t>Jorgensen</t>
  </si>
  <si>
    <t>Fabiano</t>
  </si>
  <si>
    <t>Jankovic</t>
  </si>
  <si>
    <t>Barone</t>
  </si>
  <si>
    <t>Cozza</t>
  </si>
  <si>
    <t>Volpi</t>
  </si>
  <si>
    <t>Buscè</t>
  </si>
  <si>
    <t>Grella</t>
  </si>
  <si>
    <t>Guana</t>
  </si>
  <si>
    <t>De Zerbi</t>
  </si>
  <si>
    <t>Liverani</t>
  </si>
  <si>
    <t>Fini</t>
  </si>
  <si>
    <t>Del Vecchio</t>
  </si>
  <si>
    <t>Gargano</t>
  </si>
  <si>
    <t>Mudingayi</t>
  </si>
  <si>
    <t>Dhorasoo</t>
  </si>
  <si>
    <t>Kuzmanovic</t>
  </si>
  <si>
    <t>Vergassola</t>
  </si>
  <si>
    <t>Nocerino</t>
  </si>
  <si>
    <t>Baiocco</t>
  </si>
  <si>
    <t>Tiago</t>
  </si>
  <si>
    <t>Padoin</t>
  </si>
  <si>
    <t>Figo</t>
  </si>
  <si>
    <t>Mutarelli</t>
  </si>
  <si>
    <t>Blasi</t>
  </si>
  <si>
    <t>Caserta</t>
  </si>
  <si>
    <t>Dessena</t>
  </si>
  <si>
    <t>Gasbarroni</t>
  </si>
  <si>
    <t>Paro</t>
  </si>
  <si>
    <t>Morrone</t>
  </si>
  <si>
    <t>Palombo</t>
  </si>
  <si>
    <t>Conti</t>
  </si>
  <si>
    <t>Vieirà</t>
  </si>
  <si>
    <t>Costinha</t>
  </si>
  <si>
    <t>C. Zanetti</t>
  </si>
  <si>
    <t>Cascione</t>
  </si>
  <si>
    <t>De Ceglie</t>
  </si>
  <si>
    <t>Brienza</t>
  </si>
  <si>
    <t>Mesto</t>
  </si>
  <si>
    <t>Giovinco</t>
  </si>
  <si>
    <t>Dalla Bona</t>
  </si>
  <si>
    <t>G. D'Agostino</t>
  </si>
  <si>
    <t>Parola</t>
  </si>
  <si>
    <t>Marchisio</t>
  </si>
  <si>
    <t>Salihamidzic</t>
  </si>
  <si>
    <t>Behrami</t>
  </si>
  <si>
    <t>Vigiani</t>
  </si>
  <si>
    <t>Ziegler</t>
  </si>
  <si>
    <t>Giacomazzi</t>
  </si>
  <si>
    <t>A. Filippini</t>
  </si>
  <si>
    <t>Loviso</t>
  </si>
  <si>
    <t>Barreto</t>
  </si>
  <si>
    <t>Bogliacino</t>
  </si>
  <si>
    <t>Cigarini</t>
  </si>
  <si>
    <t>E. Filippini</t>
  </si>
  <si>
    <t>Sammarco</t>
  </si>
  <si>
    <t>Hallfredsson</t>
  </si>
  <si>
    <t>Rocchi</t>
  </si>
  <si>
    <t>Miccoli</t>
  </si>
  <si>
    <t>Ronaldo</t>
  </si>
  <si>
    <t>F. Inzaghi</t>
  </si>
  <si>
    <t>Gilardino</t>
  </si>
  <si>
    <t>Trezeguet</t>
  </si>
  <si>
    <t>Calaiò</t>
  </si>
  <si>
    <t>Di Vaio</t>
  </si>
  <si>
    <t>Lavezzi</t>
  </si>
  <si>
    <t>Amauri</t>
  </si>
  <si>
    <t>Crespo</t>
  </si>
  <si>
    <t>Reginaldo</t>
  </si>
  <si>
    <t>Matri</t>
  </si>
  <si>
    <t>Montella</t>
  </si>
  <si>
    <t>Suazo</t>
  </si>
  <si>
    <t>Cassano</t>
  </si>
  <si>
    <t>Caracciolo</t>
  </si>
  <si>
    <t>Borriello</t>
  </si>
  <si>
    <t>Acquafresca</t>
  </si>
  <si>
    <t>Di Natale</t>
  </si>
  <si>
    <t>Giuly</t>
  </si>
  <si>
    <t>Spinesi</t>
  </si>
  <si>
    <t>Bucchi</t>
  </si>
  <si>
    <t>Corradi</t>
  </si>
  <si>
    <t>Asamoah</t>
  </si>
  <si>
    <t>Di Michele</t>
  </si>
  <si>
    <t>Floro Flores</t>
  </si>
  <si>
    <t>Del Nero</t>
  </si>
  <si>
    <t>Maccarone</t>
  </si>
  <si>
    <t>Chiesa</t>
  </si>
  <si>
    <t>Bogdani</t>
  </si>
  <si>
    <t>Lupoli</t>
  </si>
  <si>
    <t>Papa Waigo</t>
  </si>
  <si>
    <t>Vucinic</t>
  </si>
  <si>
    <t>Langella</t>
  </si>
  <si>
    <t>Vieri</t>
  </si>
  <si>
    <t>Palladino</t>
  </si>
  <si>
    <t>Joelson</t>
  </si>
  <si>
    <t>Tristan</t>
  </si>
  <si>
    <t>Cavani</t>
  </si>
  <si>
    <t>Ceravolo</t>
  </si>
  <si>
    <t>Mascara</t>
  </si>
  <si>
    <t>Sosa</t>
  </si>
  <si>
    <t>Forestieri</t>
  </si>
  <si>
    <t>Figueroa</t>
  </si>
  <si>
    <t>Larrivey</t>
  </si>
  <si>
    <t>Tulberg</t>
  </si>
  <si>
    <t>Corvia</t>
  </si>
  <si>
    <t>Makinwa</t>
  </si>
  <si>
    <t>Rossini</t>
  </si>
  <si>
    <t>Foti</t>
  </si>
  <si>
    <t>Morimoto</t>
  </si>
  <si>
    <t>Spalletti</t>
  </si>
  <si>
    <t>Ranieri</t>
  </si>
  <si>
    <t>Reja</t>
  </si>
  <si>
    <t>Mazzarri</t>
  </si>
  <si>
    <t>Marino</t>
  </si>
  <si>
    <t>Del Neri</t>
  </si>
  <si>
    <t>Gasperini</t>
  </si>
  <si>
    <t>Vanden Borre</t>
  </si>
  <si>
    <t>Bonera</t>
  </si>
  <si>
    <t>Valdez</t>
  </si>
  <si>
    <t>Pepe</t>
  </si>
  <si>
    <t>Frick</t>
  </si>
  <si>
    <t>Galloppa</t>
  </si>
  <si>
    <t>Zebinà</t>
  </si>
  <si>
    <t>Gnocchi</t>
  </si>
  <si>
    <t>Juric</t>
  </si>
  <si>
    <t>Paolucci</t>
  </si>
  <si>
    <t>Stellone</t>
  </si>
  <si>
    <t>Dida</t>
  </si>
  <si>
    <t>Bassi</t>
  </si>
  <si>
    <t>Sereni</t>
  </si>
  <si>
    <t>Frey</t>
  </si>
  <si>
    <t>Ballotta</t>
  </si>
  <si>
    <t>A. Fontana</t>
  </si>
  <si>
    <t>Balli</t>
  </si>
  <si>
    <t>Kalac</t>
  </si>
  <si>
    <t>Manninger</t>
  </si>
  <si>
    <t>Chimenti</t>
  </si>
  <si>
    <t>Panucci</t>
  </si>
  <si>
    <t>Oddo</t>
  </si>
  <si>
    <t>Barzagli</t>
  </si>
  <si>
    <t>Domizzi</t>
  </si>
  <si>
    <t>Mexes</t>
  </si>
  <si>
    <t>Materazzi</t>
  </si>
  <si>
    <t>Jankulovski</t>
  </si>
  <si>
    <t>Zaccardo</t>
  </si>
  <si>
    <t>Zauri</t>
  </si>
  <si>
    <t>Nesta</t>
  </si>
  <si>
    <t>Adani</t>
  </si>
  <si>
    <t>Natali</t>
  </si>
  <si>
    <t>Comotto</t>
  </si>
  <si>
    <t>Maicon</t>
  </si>
  <si>
    <t>Cafù</t>
  </si>
  <si>
    <t>Galante</t>
  </si>
  <si>
    <t>Sala</t>
  </si>
  <si>
    <t>Lucchini</t>
  </si>
  <si>
    <t>Maldini</t>
  </si>
  <si>
    <t>Cordoba</t>
  </si>
  <si>
    <t>Cassetti</t>
  </si>
  <si>
    <t>Favalli</t>
  </si>
  <si>
    <t>Sottil</t>
  </si>
  <si>
    <t>C. Zenoni</t>
  </si>
  <si>
    <t>Lopez</t>
  </si>
  <si>
    <t>Bovo</t>
  </si>
  <si>
    <t>Couto</t>
  </si>
  <si>
    <t>Gastaldello</t>
  </si>
  <si>
    <t>Di Loreto</t>
  </si>
  <si>
    <t>Aronica</t>
  </si>
  <si>
    <t>Lanzaro</t>
  </si>
  <si>
    <t>Siviglia</t>
  </si>
  <si>
    <t>Foggia</t>
  </si>
  <si>
    <t>Almiròn</t>
  </si>
  <si>
    <t>Rosina</t>
  </si>
  <si>
    <t>De Rossi</t>
  </si>
  <si>
    <t>Semioli</t>
  </si>
  <si>
    <t>Montolivo</t>
  </si>
  <si>
    <t>Taddei</t>
  </si>
  <si>
    <t>Stankovic</t>
  </si>
  <si>
    <t>Seedorf</t>
  </si>
  <si>
    <t>Simplicio</t>
  </si>
  <si>
    <t>Leòn</t>
  </si>
  <si>
    <t>Santana</t>
  </si>
  <si>
    <t>Corini</t>
  </si>
  <si>
    <t>Cambiasso</t>
  </si>
  <si>
    <t>Aquilani</t>
  </si>
  <si>
    <t>Ambrosini</t>
  </si>
  <si>
    <t>Nedved</t>
  </si>
  <si>
    <t>Mauri</t>
  </si>
  <si>
    <t>Locatelli</t>
  </si>
  <si>
    <t>Pisanu</t>
  </si>
  <si>
    <t>Emerson</t>
  </si>
  <si>
    <t>Obodo</t>
  </si>
  <si>
    <t>Ferreira Pinto</t>
  </si>
  <si>
    <t>Morfeo</t>
  </si>
  <si>
    <t>Brighi</t>
  </si>
  <si>
    <t>D. Franceschini</t>
  </si>
  <si>
    <t>Gourcuff</t>
  </si>
  <si>
    <t>Brocchi</t>
  </si>
  <si>
    <t>Donadel</t>
  </si>
  <si>
    <t>Gia. Tedesco</t>
  </si>
  <si>
    <t>De Ascentis</t>
  </si>
  <si>
    <t>Antonini</t>
  </si>
  <si>
    <t>Mutu</t>
  </si>
  <si>
    <t>Ibrahimovic</t>
  </si>
  <si>
    <t>Totti</t>
  </si>
  <si>
    <t>Pandev</t>
  </si>
  <si>
    <t>Bellucci</t>
  </si>
  <si>
    <t>Iaquinta</t>
  </si>
  <si>
    <t>Pazzini</t>
  </si>
  <si>
    <t>Ventola</t>
  </si>
  <si>
    <t>Tavano</t>
  </si>
  <si>
    <t>Zalayeta</t>
  </si>
  <si>
    <t>Recoba</t>
  </si>
  <si>
    <t>Cruz</t>
  </si>
  <si>
    <t>Saudati</t>
  </si>
  <si>
    <t>Amoruso</t>
  </si>
  <si>
    <t>Zampagna</t>
  </si>
  <si>
    <t>Quagliarella</t>
  </si>
  <si>
    <t>S. Inzaghi</t>
  </si>
  <si>
    <t>Budan</t>
  </si>
  <si>
    <t>Adriano</t>
  </si>
  <si>
    <t>Pozzi</t>
  </si>
  <si>
    <t>Volpato</t>
  </si>
  <si>
    <t>Bjelanovic</t>
  </si>
  <si>
    <t>Matteini</t>
  </si>
  <si>
    <t>Bonazzoli</t>
  </si>
  <si>
    <t>D. Rossi</t>
  </si>
  <si>
    <t>Diana</t>
  </si>
  <si>
    <t>Canini</t>
  </si>
  <si>
    <t>Edusei</t>
  </si>
  <si>
    <t>Dacourt</t>
  </si>
  <si>
    <t>Marchionni</t>
  </si>
  <si>
    <t>Floccari</t>
  </si>
  <si>
    <t>Camolese</t>
  </si>
  <si>
    <t>Ancelotti</t>
  </si>
  <si>
    <t>Beretta</t>
  </si>
  <si>
    <t>Mandorlini (Es.)</t>
  </si>
  <si>
    <t>Giampaolo (Es.)</t>
  </si>
  <si>
    <t>Colantuono (Es.)</t>
  </si>
  <si>
    <t>Cagni (Es.)</t>
  </si>
  <si>
    <t>J. Martinez</t>
  </si>
  <si>
    <t>Ba</t>
  </si>
  <si>
    <t>Ballardini</t>
  </si>
  <si>
    <t>A. Lucarelli</t>
  </si>
  <si>
    <t>Avramov</t>
  </si>
  <si>
    <t>Berni</t>
  </si>
  <si>
    <t>Zotti</t>
  </si>
  <si>
    <t>Vanstrattan</t>
  </si>
  <si>
    <t>Fiori</t>
  </si>
  <si>
    <t>Polito</t>
  </si>
  <si>
    <r>
      <t xml:space="preserve">Dida </t>
    </r>
    <r>
      <rPr>
        <sz val="10"/>
        <color indexed="13"/>
        <rFont val="Arial"/>
        <family val="2"/>
      </rPr>
      <t>(S)</t>
    </r>
  </si>
  <si>
    <t>Fiorillo</t>
  </si>
  <si>
    <t>Legrottaglie</t>
  </si>
  <si>
    <t>Pasquale</t>
  </si>
  <si>
    <r>
      <t xml:space="preserve">Cafù </t>
    </r>
    <r>
      <rPr>
        <sz val="10"/>
        <color indexed="13"/>
        <rFont val="Arial"/>
        <family val="2"/>
      </rPr>
      <t>(S)</t>
    </r>
  </si>
  <si>
    <t>Grandoni</t>
  </si>
  <si>
    <t>Rozehnal</t>
  </si>
  <si>
    <t>Balleri</t>
  </si>
  <si>
    <t>Cirillo</t>
  </si>
  <si>
    <t>Molinaro</t>
  </si>
  <si>
    <t>Dossena</t>
  </si>
  <si>
    <t>Paci</t>
  </si>
  <si>
    <t>Santacroce</t>
  </si>
  <si>
    <t>Biava</t>
  </si>
  <si>
    <t>Budel</t>
  </si>
  <si>
    <t>De Silvestri</t>
  </si>
  <si>
    <t>Mannini</t>
  </si>
  <si>
    <t>Tissone</t>
  </si>
  <si>
    <t>Inler</t>
  </si>
  <si>
    <t>Pulzetti</t>
  </si>
  <si>
    <t>De Vezze</t>
  </si>
  <si>
    <r>
      <t xml:space="preserve">Mannini </t>
    </r>
    <r>
      <rPr>
        <sz val="10"/>
        <color indexed="10"/>
        <rFont val="Arial"/>
        <family val="2"/>
      </rPr>
      <t>(S)</t>
    </r>
  </si>
  <si>
    <t>Moro</t>
  </si>
  <si>
    <t>Guarente</t>
  </si>
  <si>
    <t>Codrea</t>
  </si>
  <si>
    <t>Vidigal</t>
  </si>
  <si>
    <t>Konko</t>
  </si>
  <si>
    <t>Colucci</t>
  </si>
  <si>
    <t>Sissoko</t>
  </si>
  <si>
    <t>Pazienza</t>
  </si>
  <si>
    <t>Jimenez</t>
  </si>
  <si>
    <t>P. Zanetti</t>
  </si>
  <si>
    <t>Gio. Tedesco</t>
  </si>
  <si>
    <t>Maniche</t>
  </si>
  <si>
    <t>Missiroli</t>
  </si>
  <si>
    <t>Siqueira</t>
  </si>
  <si>
    <t>Jeda</t>
  </si>
  <si>
    <t>C. Lucarelli</t>
  </si>
  <si>
    <t>Porta</t>
  </si>
  <si>
    <t>Cacia</t>
  </si>
  <si>
    <t>Stuani</t>
  </si>
  <si>
    <t>Pià</t>
  </si>
  <si>
    <r>
      <t xml:space="preserve">Bogdani </t>
    </r>
    <r>
      <rPr>
        <sz val="10"/>
        <color indexed="10"/>
        <rFont val="Arial"/>
        <family val="2"/>
      </rPr>
      <t>(S)</t>
    </r>
  </si>
  <si>
    <t>Pato</t>
  </si>
  <si>
    <t>Sculli</t>
  </si>
  <si>
    <t>Bianchi</t>
  </si>
  <si>
    <t>Riganò</t>
  </si>
  <si>
    <r>
      <t xml:space="preserve">Budan </t>
    </r>
    <r>
      <rPr>
        <sz val="10"/>
        <color indexed="8"/>
        <rFont val="Arial"/>
        <family val="2"/>
      </rPr>
      <t>(S)</t>
    </r>
  </si>
  <si>
    <r>
      <t xml:space="preserve">Pozzi </t>
    </r>
    <r>
      <rPr>
        <sz val="10"/>
        <color indexed="13"/>
        <rFont val="Arial"/>
        <family val="2"/>
      </rPr>
      <t>(S)</t>
    </r>
  </si>
  <si>
    <t>Lukovic</t>
  </si>
  <si>
    <t>Bizzarri</t>
  </si>
  <si>
    <r>
      <t xml:space="preserve">Kalac </t>
    </r>
    <r>
      <rPr>
        <u val="single"/>
        <sz val="10"/>
        <color indexed="13"/>
        <rFont val="Arial"/>
        <family val="2"/>
      </rPr>
      <t>(S)</t>
    </r>
  </si>
  <si>
    <t>Di Carlo (Es.)</t>
  </si>
  <si>
    <t>Cuper</t>
  </si>
  <si>
    <t>Ulivieri (Es.)</t>
  </si>
  <si>
    <t>Orlandi</t>
  </si>
  <si>
    <t>Baldini (Es.)</t>
  </si>
  <si>
    <t>Zenga</t>
  </si>
  <si>
    <t>Guidolin (Es.)</t>
  </si>
  <si>
    <t>Colantuono</t>
  </si>
  <si>
    <t>Sonetti (Es.)</t>
  </si>
  <si>
    <t>Malesani (Es.)</t>
  </si>
  <si>
    <t>Cagni</t>
  </si>
  <si>
    <r>
      <t xml:space="preserve">Maldini </t>
    </r>
    <r>
      <rPr>
        <u val="single"/>
        <sz val="10"/>
        <color indexed="11"/>
        <rFont val="Arial"/>
        <family val="2"/>
      </rPr>
      <t>(S)</t>
    </r>
  </si>
  <si>
    <t>De Biasi</t>
  </si>
  <si>
    <t>Novellino (Es.)</t>
  </si>
  <si>
    <t>C. Neutro</t>
  </si>
  <si>
    <t>J. CESAR</t>
  </si>
  <si>
    <t>PRANDELLI</t>
  </si>
  <si>
    <t>JUAN</t>
  </si>
  <si>
    <r>
      <t xml:space="preserve">Ambrosini </t>
    </r>
    <r>
      <rPr>
        <b/>
        <u val="single"/>
        <sz val="10"/>
        <color indexed="11"/>
        <rFont val="Arial"/>
        <family val="2"/>
      </rPr>
      <t>(S)</t>
    </r>
  </si>
  <si>
    <t>KAKA'</t>
  </si>
  <si>
    <r>
      <t xml:space="preserve">F. Inzaghi </t>
    </r>
    <r>
      <rPr>
        <b/>
        <u val="single"/>
        <sz val="10"/>
        <color indexed="10"/>
        <rFont val="Arial"/>
        <family val="2"/>
      </rPr>
      <t>(S)</t>
    </r>
  </si>
  <si>
    <r>
      <t xml:space="preserve">Acquafresca </t>
    </r>
    <r>
      <rPr>
        <b/>
        <u val="single"/>
        <sz val="10"/>
        <color indexed="11"/>
        <rFont val="Arial"/>
        <family val="2"/>
      </rPr>
      <t>(S)</t>
    </r>
  </si>
  <si>
    <t>DEL PIERO</t>
  </si>
  <si>
    <t>C. NEUTRO</t>
  </si>
  <si>
    <t>TRASFERTA</t>
  </si>
  <si>
    <t>IN CASA</t>
  </si>
  <si>
    <t>GENERALE</t>
  </si>
  <si>
    <t>Tonetto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</si>
</sst>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9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9"/>
      <color indexed="12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1"/>
      <name val="Arial"/>
      <family val="2"/>
    </font>
    <font>
      <u val="single"/>
      <sz val="10"/>
      <color indexed="13"/>
      <name val="Arial"/>
      <family val="2"/>
    </font>
    <font>
      <u val="single"/>
      <sz val="10"/>
      <name val="Arial"/>
      <family val="2"/>
    </font>
    <font>
      <u val="single"/>
      <sz val="10"/>
      <color indexed="60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52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5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15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3"/>
      <name val="Arial"/>
      <family val="2"/>
    </font>
    <font>
      <b/>
      <i/>
      <u val="single"/>
      <sz val="10"/>
      <color indexed="15"/>
      <name val="Arial"/>
      <family val="2"/>
    </font>
    <font>
      <i/>
      <u val="single"/>
      <sz val="10"/>
      <color indexed="15"/>
      <name val="Arial"/>
      <family val="2"/>
    </font>
    <font>
      <b/>
      <i/>
      <u val="single"/>
      <sz val="10"/>
      <color indexed="13"/>
      <name val="Arial"/>
      <family val="2"/>
    </font>
    <font>
      <i/>
      <u val="single"/>
      <sz val="10"/>
      <color indexed="13"/>
      <name val="Arial"/>
      <family val="2"/>
    </font>
    <font>
      <b/>
      <i/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60"/>
      <name val="Arial"/>
      <family val="2"/>
    </font>
    <font>
      <b/>
      <i/>
      <u val="single"/>
      <sz val="10"/>
      <color indexed="9"/>
      <name val="Arial"/>
      <family val="2"/>
    </font>
    <font>
      <b/>
      <u val="single"/>
      <sz val="9"/>
      <color indexed="12"/>
      <name val="Arial"/>
      <family val="2"/>
    </font>
    <font>
      <b/>
      <i/>
      <u val="single"/>
      <sz val="10"/>
      <color indexed="11"/>
      <name val="Arial"/>
      <family val="2"/>
    </font>
    <font>
      <b/>
      <i/>
      <u val="single"/>
      <sz val="10"/>
      <color indexed="52"/>
      <name val="Arial"/>
      <family val="2"/>
    </font>
    <font>
      <i/>
      <u val="single"/>
      <sz val="10"/>
      <color indexed="52"/>
      <name val="Arial"/>
      <family val="2"/>
    </font>
    <font>
      <b/>
      <i/>
      <u val="single"/>
      <sz val="10"/>
      <color indexed="17"/>
      <name val="Arial"/>
      <family val="2"/>
    </font>
    <font>
      <i/>
      <u val="single"/>
      <sz val="10"/>
      <color indexed="17"/>
      <name val="Arial"/>
      <family val="2"/>
    </font>
    <font>
      <b/>
      <sz val="10"/>
      <color indexed="11"/>
      <name val="Arial"/>
      <family val="2"/>
    </font>
    <font>
      <i/>
      <u val="single"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i/>
      <sz val="10"/>
      <color indexed="52"/>
      <name val="Arial"/>
      <family val="2"/>
    </font>
    <font>
      <i/>
      <sz val="10"/>
      <color indexed="52"/>
      <name val="Arial"/>
      <family val="2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6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5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/>
    </xf>
    <xf numFmtId="0" fontId="10" fillId="12" borderId="15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/>
    </xf>
    <xf numFmtId="0" fontId="12" fillId="12" borderId="12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/>
    </xf>
    <xf numFmtId="0" fontId="11" fillId="12" borderId="16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3" fillId="12" borderId="17" xfId="0" applyFont="1" applyFill="1" applyBorder="1" applyAlignment="1">
      <alignment horizontal="center"/>
    </xf>
    <xf numFmtId="0" fontId="13" fillId="1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/>
    </xf>
    <xf numFmtId="0" fontId="13" fillId="12" borderId="19" xfId="0" applyFont="1" applyFill="1" applyBorder="1" applyAlignment="1">
      <alignment horizontal="center"/>
    </xf>
    <xf numFmtId="0" fontId="13" fillId="12" borderId="2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/>
    </xf>
    <xf numFmtId="0" fontId="0" fillId="12" borderId="19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10" fillId="12" borderId="19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1" fillId="12" borderId="19" xfId="0" applyFont="1" applyFill="1" applyBorder="1" applyAlignment="1">
      <alignment horizontal="center"/>
    </xf>
    <xf numFmtId="0" fontId="11" fillId="12" borderId="20" xfId="0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1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0" fillId="12" borderId="22" xfId="0" applyFont="1" applyFill="1" applyBorder="1" applyAlignment="1">
      <alignment horizontal="center"/>
    </xf>
    <xf numFmtId="0" fontId="0" fillId="12" borderId="23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170" fontId="8" fillId="12" borderId="24" xfId="0" applyNumberFormat="1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170" fontId="0" fillId="12" borderId="24" xfId="0" applyNumberFormat="1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170" fontId="8" fillId="12" borderId="15" xfId="0" applyNumberFormat="1" applyFont="1" applyFill="1" applyBorder="1" applyAlignment="1">
      <alignment horizontal="center"/>
    </xf>
    <xf numFmtId="170" fontId="0" fillId="12" borderId="1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8" fillId="12" borderId="25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0" fontId="9" fillId="12" borderId="25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12" borderId="27" xfId="0" applyFont="1" applyFill="1" applyBorder="1" applyAlignment="1">
      <alignment horizontal="center"/>
    </xf>
    <xf numFmtId="0" fontId="0" fillId="12" borderId="25" xfId="0" applyFont="1" applyFill="1" applyBorder="1" applyAlignment="1">
      <alignment horizontal="center"/>
    </xf>
    <xf numFmtId="0" fontId="0" fillId="12" borderId="26" xfId="0" applyFont="1" applyFill="1" applyBorder="1" applyAlignment="1">
      <alignment horizontal="center"/>
    </xf>
    <xf numFmtId="0" fontId="0" fillId="12" borderId="28" xfId="0" applyFont="1" applyFill="1" applyBorder="1" applyAlignment="1">
      <alignment horizontal="center"/>
    </xf>
    <xf numFmtId="0" fontId="10" fillId="12" borderId="25" xfId="0" applyFont="1" applyFill="1" applyBorder="1" applyAlignment="1">
      <alignment horizontal="center"/>
    </xf>
    <xf numFmtId="0" fontId="10" fillId="12" borderId="26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11" fillId="12" borderId="25" xfId="0" applyFont="1" applyFill="1" applyBorder="1" applyAlignment="1">
      <alignment horizontal="center"/>
    </xf>
    <xf numFmtId="0" fontId="11" fillId="12" borderId="26" xfId="0" applyFont="1" applyFill="1" applyBorder="1" applyAlignment="1">
      <alignment horizontal="center"/>
    </xf>
    <xf numFmtId="0" fontId="12" fillId="12" borderId="25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13" fillId="12" borderId="25" xfId="0" applyFont="1" applyFill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8" fillId="12" borderId="29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0" fontId="9" fillId="12" borderId="30" xfId="0" applyFont="1" applyFill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0" fillId="12" borderId="29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10" fillId="12" borderId="29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1" fillId="12" borderId="29" xfId="0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11" fillId="12" borderId="21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12" fillId="12" borderId="30" xfId="0" applyFont="1" applyFill="1" applyBorder="1" applyAlignment="1">
      <alignment horizontal="center"/>
    </xf>
    <xf numFmtId="0" fontId="13" fillId="1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0" fillId="12" borderId="31" xfId="0" applyFont="1" applyFill="1" applyBorder="1" applyAlignment="1">
      <alignment horizontal="center"/>
    </xf>
    <xf numFmtId="0" fontId="12" fillId="12" borderId="32" xfId="0" applyFont="1" applyFill="1" applyBorder="1" applyAlignment="1">
      <alignment horizontal="center"/>
    </xf>
    <xf numFmtId="0" fontId="8" fillId="12" borderId="32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8" fillId="12" borderId="10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18" fillId="12" borderId="15" xfId="0" applyFont="1" applyFill="1" applyBorder="1" applyAlignment="1">
      <alignment horizontal="center"/>
    </xf>
    <xf numFmtId="0" fontId="18" fillId="12" borderId="16" xfId="0" applyFont="1" applyFill="1" applyBorder="1" applyAlignment="1">
      <alignment horizontal="center"/>
    </xf>
    <xf numFmtId="0" fontId="18" fillId="12" borderId="18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/>
    </xf>
    <xf numFmtId="0" fontId="18" fillId="12" borderId="13" xfId="0" applyFont="1" applyFill="1" applyBorder="1" applyAlignment="1">
      <alignment horizontal="center"/>
    </xf>
    <xf numFmtId="0" fontId="18" fillId="12" borderId="17" xfId="0" applyFont="1" applyFill="1" applyBorder="1" applyAlignment="1">
      <alignment horizontal="center"/>
    </xf>
    <xf numFmtId="0" fontId="18" fillId="12" borderId="19" xfId="0" applyFont="1" applyFill="1" applyBorder="1" applyAlignment="1">
      <alignment horizontal="center"/>
    </xf>
    <xf numFmtId="0" fontId="18" fillId="12" borderId="20" xfId="0" applyFont="1" applyFill="1" applyBorder="1" applyAlignment="1">
      <alignment horizontal="center"/>
    </xf>
    <xf numFmtId="0" fontId="18" fillId="12" borderId="29" xfId="0" applyFont="1" applyFill="1" applyBorder="1" applyAlignment="1">
      <alignment horizontal="center"/>
    </xf>
    <xf numFmtId="0" fontId="18" fillId="12" borderId="30" xfId="0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/>
    </xf>
    <xf numFmtId="0" fontId="18" fillId="12" borderId="25" xfId="0" applyFont="1" applyFill="1" applyBorder="1" applyAlignment="1">
      <alignment horizontal="center"/>
    </xf>
    <xf numFmtId="0" fontId="18" fillId="12" borderId="26" xfId="0" applyFont="1" applyFill="1" applyBorder="1" applyAlignment="1">
      <alignment horizontal="center"/>
    </xf>
    <xf numFmtId="0" fontId="18" fillId="12" borderId="27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0" fillId="12" borderId="5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0" fillId="12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13" fillId="12" borderId="33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center"/>
    </xf>
    <xf numFmtId="0" fontId="8" fillId="12" borderId="33" xfId="0" applyFont="1" applyFill="1" applyBorder="1" applyAlignment="1">
      <alignment horizontal="center"/>
    </xf>
    <xf numFmtId="0" fontId="9" fillId="12" borderId="33" xfId="0" applyFont="1" applyFill="1" applyBorder="1" applyAlignment="1">
      <alignment horizontal="center"/>
    </xf>
    <xf numFmtId="0" fontId="0" fillId="12" borderId="34" xfId="0" applyFont="1" applyFill="1" applyBorder="1" applyAlignment="1">
      <alignment horizontal="center"/>
    </xf>
    <xf numFmtId="0" fontId="10" fillId="12" borderId="34" xfId="0" applyFont="1" applyFill="1" applyBorder="1" applyAlignment="1">
      <alignment horizontal="center"/>
    </xf>
    <xf numFmtId="0" fontId="11" fillId="12" borderId="34" xfId="0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0" fontId="13" fillId="12" borderId="34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170" fontId="7" fillId="12" borderId="32" xfId="0" applyNumberFormat="1" applyFont="1" applyFill="1" applyBorder="1" applyAlignment="1">
      <alignment horizontal="center"/>
    </xf>
    <xf numFmtId="170" fontId="9" fillId="12" borderId="15" xfId="0" applyNumberFormat="1" applyFont="1" applyFill="1" applyBorder="1" applyAlignment="1">
      <alignment horizontal="center"/>
    </xf>
    <xf numFmtId="2" fontId="0" fillId="12" borderId="16" xfId="0" applyNumberFormat="1" applyFont="1" applyFill="1" applyBorder="1" applyAlignment="1">
      <alignment horizontal="center"/>
    </xf>
    <xf numFmtId="170" fontId="10" fillId="12" borderId="15" xfId="0" applyNumberFormat="1" applyFont="1" applyFill="1" applyBorder="1" applyAlignment="1">
      <alignment horizontal="center"/>
    </xf>
    <xf numFmtId="170" fontId="11" fillId="12" borderId="15" xfId="0" applyNumberFormat="1" applyFont="1" applyFill="1" applyBorder="1" applyAlignment="1">
      <alignment horizontal="center"/>
    </xf>
    <xf numFmtId="170" fontId="14" fillId="2" borderId="14" xfId="0" applyNumberFormat="1" applyFont="1" applyFill="1" applyBorder="1" applyAlignment="1">
      <alignment horizontal="center"/>
    </xf>
    <xf numFmtId="0" fontId="9" fillId="12" borderId="35" xfId="0" applyFont="1" applyFill="1" applyBorder="1" applyAlignment="1">
      <alignment horizontal="center"/>
    </xf>
    <xf numFmtId="0" fontId="8" fillId="12" borderId="36" xfId="0" applyFont="1" applyFill="1" applyBorder="1" applyAlignment="1">
      <alignment horizontal="center"/>
    </xf>
    <xf numFmtId="0" fontId="8" fillId="12" borderId="35" xfId="0" applyFont="1" applyFill="1" applyBorder="1" applyAlignment="1">
      <alignment horizontal="center"/>
    </xf>
    <xf numFmtId="0" fontId="9" fillId="1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12" borderId="10" xfId="0" applyFont="1" applyFill="1" applyBorder="1" applyAlignment="1">
      <alignment horizontal="center"/>
    </xf>
    <xf numFmtId="170" fontId="11" fillId="12" borderId="24" xfId="0" applyNumberFormat="1" applyFont="1" applyFill="1" applyBorder="1" applyAlignment="1">
      <alignment horizontal="center"/>
    </xf>
    <xf numFmtId="0" fontId="13" fillId="12" borderId="35" xfId="0" applyFont="1" applyFill="1" applyBorder="1" applyAlignment="1">
      <alignment horizontal="center"/>
    </xf>
    <xf numFmtId="170" fontId="13" fillId="12" borderId="13" xfId="0" applyNumberFormat="1" applyFont="1" applyFill="1" applyBorder="1" applyAlignment="1">
      <alignment horizontal="center"/>
    </xf>
    <xf numFmtId="0" fontId="12" fillId="12" borderId="36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170" fontId="7" fillId="12" borderId="37" xfId="0" applyNumberFormat="1" applyFont="1" applyFill="1" applyBorder="1" applyAlignment="1">
      <alignment horizontal="center"/>
    </xf>
    <xf numFmtId="0" fontId="18" fillId="12" borderId="33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18" fillId="12" borderId="34" xfId="0" applyFont="1" applyFill="1" applyBorder="1" applyAlignment="1">
      <alignment horizontal="center"/>
    </xf>
    <xf numFmtId="0" fontId="7" fillId="12" borderId="38" xfId="0" applyFont="1" applyFill="1" applyBorder="1" applyAlignment="1">
      <alignment horizontal="center"/>
    </xf>
    <xf numFmtId="170" fontId="9" fillId="12" borderId="24" xfId="0" applyNumberFormat="1" applyFont="1" applyFill="1" applyBorder="1" applyAlignment="1">
      <alignment horizontal="center"/>
    </xf>
    <xf numFmtId="170" fontId="18" fillId="12" borderId="24" xfId="0" applyNumberFormat="1" applyFont="1" applyFill="1" applyBorder="1" applyAlignment="1">
      <alignment horizontal="center"/>
    </xf>
    <xf numFmtId="170" fontId="18" fillId="12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12" borderId="39" xfId="0" applyFont="1" applyFill="1" applyBorder="1" applyAlignment="1">
      <alignment horizontal="center"/>
    </xf>
    <xf numFmtId="0" fontId="9" fillId="12" borderId="39" xfId="0" applyFont="1" applyFill="1" applyBorder="1" applyAlignment="1">
      <alignment horizontal="center"/>
    </xf>
    <xf numFmtId="0" fontId="18" fillId="12" borderId="36" xfId="0" applyFont="1" applyFill="1" applyBorder="1" applyAlignment="1">
      <alignment horizontal="center"/>
    </xf>
    <xf numFmtId="0" fontId="18" fillId="12" borderId="39" xfId="0" applyFont="1" applyFill="1" applyBorder="1" applyAlignment="1">
      <alignment horizontal="center"/>
    </xf>
    <xf numFmtId="0" fontId="10" fillId="12" borderId="36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71" fontId="11" fillId="12" borderId="40" xfId="0" applyNumberFormat="1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35" xfId="0" applyFont="1" applyFill="1" applyBorder="1" applyAlignment="1">
      <alignment horizontal="center"/>
    </xf>
    <xf numFmtId="0" fontId="0" fillId="12" borderId="35" xfId="0" applyFont="1" applyFill="1" applyBorder="1" applyAlignment="1">
      <alignment horizontal="center"/>
    </xf>
    <xf numFmtId="0" fontId="18" fillId="12" borderId="35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11" fillId="12" borderId="35" xfId="0" applyFont="1" applyFill="1" applyBorder="1" applyAlignment="1">
      <alignment horizontal="center"/>
    </xf>
    <xf numFmtId="0" fontId="12" fillId="12" borderId="35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1" fontId="0" fillId="12" borderId="30" xfId="0" applyNumberFormat="1" applyFont="1" applyFill="1" applyBorder="1" applyAlignment="1">
      <alignment horizontal="center"/>
    </xf>
    <xf numFmtId="0" fontId="13" fillId="12" borderId="29" xfId="0" applyFont="1" applyFill="1" applyBorder="1" applyAlignment="1">
      <alignment horizontal="center"/>
    </xf>
    <xf numFmtId="0" fontId="13" fillId="12" borderId="30" xfId="0" applyFont="1" applyFill="1" applyBorder="1" applyAlignment="1">
      <alignment horizontal="center"/>
    </xf>
    <xf numFmtId="0" fontId="15" fillId="12" borderId="10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8" fillId="12" borderId="45" xfId="0" applyFont="1" applyFill="1" applyBorder="1" applyAlignment="1">
      <alignment horizontal="center"/>
    </xf>
    <xf numFmtId="0" fontId="9" fillId="12" borderId="45" xfId="0" applyFont="1" applyFill="1" applyBorder="1" applyAlignment="1">
      <alignment horizontal="center"/>
    </xf>
    <xf numFmtId="0" fontId="17" fillId="12" borderId="36" xfId="0" applyFont="1" applyFill="1" applyBorder="1" applyAlignment="1">
      <alignment horizontal="center"/>
    </xf>
    <xf numFmtId="0" fontId="17" fillId="12" borderId="45" xfId="0" applyFont="1" applyFill="1" applyBorder="1" applyAlignment="1">
      <alignment horizontal="center"/>
    </xf>
    <xf numFmtId="0" fontId="17" fillId="12" borderId="39" xfId="0" applyFont="1" applyFill="1" applyBorder="1" applyAlignment="1">
      <alignment horizontal="center"/>
    </xf>
    <xf numFmtId="0" fontId="18" fillId="12" borderId="45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173" fontId="14" fillId="2" borderId="16" xfId="0" applyNumberFormat="1" applyFont="1" applyFill="1" applyBorder="1" applyAlignment="1">
      <alignment horizontal="center"/>
    </xf>
    <xf numFmtId="173" fontId="13" fillId="12" borderId="12" xfId="0" applyNumberFormat="1" applyFont="1" applyFill="1" applyBorder="1" applyAlignment="1">
      <alignment horizontal="center"/>
    </xf>
    <xf numFmtId="173" fontId="11" fillId="12" borderId="8" xfId="0" applyNumberFormat="1" applyFont="1" applyFill="1" applyBorder="1" applyAlignment="1">
      <alignment horizontal="center"/>
    </xf>
    <xf numFmtId="173" fontId="10" fillId="12" borderId="16" xfId="0" applyNumberFormat="1" applyFont="1" applyFill="1" applyBorder="1" applyAlignment="1">
      <alignment horizontal="center"/>
    </xf>
    <xf numFmtId="173" fontId="18" fillId="12" borderId="8" xfId="0" applyNumberFormat="1" applyFont="1" applyFill="1" applyBorder="1" applyAlignment="1">
      <alignment horizontal="center"/>
    </xf>
    <xf numFmtId="173" fontId="7" fillId="12" borderId="8" xfId="0" applyNumberFormat="1" applyFont="1" applyFill="1" applyBorder="1" applyAlignment="1">
      <alignment horizontal="center"/>
    </xf>
    <xf numFmtId="173" fontId="8" fillId="12" borderId="8" xfId="0" applyNumberFormat="1" applyFont="1" applyFill="1" applyBorder="1" applyAlignment="1">
      <alignment horizontal="center"/>
    </xf>
    <xf numFmtId="173" fontId="9" fillId="12" borderId="8" xfId="0" applyNumberFormat="1" applyFont="1" applyFill="1" applyBorder="1" applyAlignment="1">
      <alignment horizontal="center"/>
    </xf>
    <xf numFmtId="173" fontId="0" fillId="12" borderId="8" xfId="0" applyNumberFormat="1" applyFont="1" applyFill="1" applyBorder="1" applyAlignment="1">
      <alignment horizontal="center"/>
    </xf>
    <xf numFmtId="173" fontId="7" fillId="12" borderId="16" xfId="0" applyNumberFormat="1" applyFont="1" applyFill="1" applyBorder="1" applyAlignment="1">
      <alignment horizontal="center"/>
    </xf>
    <xf numFmtId="173" fontId="18" fillId="12" borderId="16" xfId="0" applyNumberFormat="1" applyFont="1" applyFill="1" applyBorder="1" applyAlignment="1">
      <alignment horizontal="center"/>
    </xf>
    <xf numFmtId="173" fontId="13" fillId="12" borderId="16" xfId="0" applyNumberFormat="1" applyFont="1" applyFill="1" applyBorder="1" applyAlignment="1">
      <alignment horizontal="center"/>
    </xf>
    <xf numFmtId="173" fontId="0" fillId="12" borderId="16" xfId="0" applyNumberFormat="1" applyFont="1" applyFill="1" applyBorder="1" applyAlignment="1">
      <alignment horizontal="center"/>
    </xf>
    <xf numFmtId="173" fontId="11" fillId="12" borderId="16" xfId="0" applyNumberFormat="1" applyFont="1" applyFill="1" applyBorder="1" applyAlignment="1">
      <alignment horizontal="center"/>
    </xf>
    <xf numFmtId="173" fontId="8" fillId="12" borderId="16" xfId="0" applyNumberFormat="1" applyFont="1" applyFill="1" applyBorder="1" applyAlignment="1">
      <alignment horizontal="center"/>
    </xf>
    <xf numFmtId="173" fontId="9" fillId="12" borderId="16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8" fillId="12" borderId="34" xfId="0" applyFont="1" applyFill="1" applyBorder="1" applyAlignment="1">
      <alignment horizontal="center"/>
    </xf>
    <xf numFmtId="0" fontId="9" fillId="12" borderId="34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"/>
    </xf>
    <xf numFmtId="0" fontId="13" fillId="12" borderId="46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3" fillId="12" borderId="44" xfId="0" applyFont="1" applyFill="1" applyBorder="1" applyAlignment="1">
      <alignment horizontal="center"/>
    </xf>
    <xf numFmtId="0" fontId="13" fillId="12" borderId="47" xfId="0" applyFont="1" applyFill="1" applyBorder="1" applyAlignment="1">
      <alignment horizontal="center"/>
    </xf>
    <xf numFmtId="0" fontId="12" fillId="12" borderId="23" xfId="0" applyFont="1" applyFill="1" applyBorder="1" applyAlignment="1">
      <alignment horizontal="center"/>
    </xf>
    <xf numFmtId="0" fontId="12" fillId="12" borderId="47" xfId="0" applyFont="1" applyFill="1" applyBorder="1" applyAlignment="1">
      <alignment horizontal="center"/>
    </xf>
    <xf numFmtId="0" fontId="11" fillId="12" borderId="23" xfId="0" applyFont="1" applyFill="1" applyBorder="1" applyAlignment="1">
      <alignment horizontal="center"/>
    </xf>
    <xf numFmtId="0" fontId="11" fillId="12" borderId="47" xfId="0" applyFont="1" applyFill="1" applyBorder="1" applyAlignment="1">
      <alignment horizontal="center"/>
    </xf>
    <xf numFmtId="0" fontId="10" fillId="12" borderId="44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/>
    </xf>
    <xf numFmtId="0" fontId="18" fillId="12" borderId="44" xfId="0" applyFont="1" applyFill="1" applyBorder="1" applyAlignment="1">
      <alignment horizontal="center"/>
    </xf>
    <xf numFmtId="0" fontId="18" fillId="12" borderId="47" xfId="0" applyFont="1" applyFill="1" applyBorder="1" applyAlignment="1">
      <alignment horizontal="center"/>
    </xf>
    <xf numFmtId="0" fontId="0" fillId="12" borderId="47" xfId="0" applyFont="1" applyFill="1" applyBorder="1" applyAlignment="1">
      <alignment horizontal="center"/>
    </xf>
    <xf numFmtId="0" fontId="9" fillId="12" borderId="47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8" fillId="12" borderId="47" xfId="0" applyFont="1" applyFill="1" applyBorder="1" applyAlignment="1">
      <alignment horizontal="center"/>
    </xf>
    <xf numFmtId="0" fontId="8" fillId="12" borderId="46" xfId="0" applyFont="1" applyFill="1" applyBorder="1" applyAlignment="1">
      <alignment horizontal="center"/>
    </xf>
    <xf numFmtId="0" fontId="9" fillId="12" borderId="46" xfId="0" applyFont="1" applyFill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0" fillId="12" borderId="46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9" fillId="12" borderId="31" xfId="0" applyFont="1" applyFill="1" applyBorder="1" applyAlignment="1">
      <alignment horizontal="center"/>
    </xf>
    <xf numFmtId="0" fontId="0" fillId="12" borderId="27" xfId="0" applyFont="1" applyFill="1" applyBorder="1" applyAlignment="1">
      <alignment horizontal="center"/>
    </xf>
    <xf numFmtId="0" fontId="11" fillId="12" borderId="28" xfId="0" applyFont="1" applyFill="1" applyBorder="1" applyAlignment="1">
      <alignment horizontal="center"/>
    </xf>
    <xf numFmtId="0" fontId="8" fillId="12" borderId="42" xfId="0" applyFont="1" applyFill="1" applyBorder="1" applyAlignment="1">
      <alignment horizontal="center"/>
    </xf>
    <xf numFmtId="0" fontId="0" fillId="12" borderId="42" xfId="0" applyFont="1" applyFill="1" applyBorder="1" applyAlignment="1">
      <alignment horizontal="center"/>
    </xf>
    <xf numFmtId="0" fontId="18" fillId="12" borderId="42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13" fillId="12" borderId="15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17" fillId="12" borderId="17" xfId="0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21" fillId="12" borderId="35" xfId="0" applyFont="1" applyFill="1" applyBorder="1" applyAlignment="1">
      <alignment horizontal="center"/>
    </xf>
    <xf numFmtId="0" fontId="21" fillId="12" borderId="16" xfId="0" applyFont="1" applyFill="1" applyBorder="1" applyAlignment="1">
      <alignment horizontal="center"/>
    </xf>
    <xf numFmtId="0" fontId="21" fillId="12" borderId="15" xfId="0" applyFont="1" applyFill="1" applyBorder="1" applyAlignment="1">
      <alignment horizontal="center"/>
    </xf>
    <xf numFmtId="0" fontId="23" fillId="12" borderId="5" xfId="0" applyFont="1" applyFill="1" applyBorder="1" applyAlignment="1">
      <alignment horizontal="center"/>
    </xf>
    <xf numFmtId="0" fontId="23" fillId="12" borderId="9" xfId="0" applyFont="1" applyFill="1" applyBorder="1" applyAlignment="1">
      <alignment horizontal="center"/>
    </xf>
    <xf numFmtId="173" fontId="23" fillId="12" borderId="8" xfId="0" applyNumberFormat="1" applyFont="1" applyFill="1" applyBorder="1" applyAlignment="1">
      <alignment horizontal="center"/>
    </xf>
    <xf numFmtId="0" fontId="20" fillId="12" borderId="6" xfId="0" applyFont="1" applyFill="1" applyBorder="1" applyAlignment="1">
      <alignment horizontal="center"/>
    </xf>
    <xf numFmtId="0" fontId="20" fillId="12" borderId="49" xfId="0" applyFont="1" applyFill="1" applyBorder="1" applyAlignment="1">
      <alignment horizontal="center"/>
    </xf>
    <xf numFmtId="0" fontId="20" fillId="12" borderId="8" xfId="0" applyFont="1" applyFill="1" applyBorder="1" applyAlignment="1">
      <alignment horizontal="center"/>
    </xf>
    <xf numFmtId="0" fontId="24" fillId="12" borderId="8" xfId="0" applyFont="1" applyFill="1" applyBorder="1" applyAlignment="1">
      <alignment horizontal="center"/>
    </xf>
    <xf numFmtId="0" fontId="25" fillId="12" borderId="11" xfId="0" applyFont="1" applyFill="1" applyBorder="1" applyAlignment="1">
      <alignment horizontal="center"/>
    </xf>
    <xf numFmtId="0" fontId="27" fillId="12" borderId="10" xfId="0" applyFont="1" applyFill="1" applyBorder="1" applyAlignment="1">
      <alignment horizontal="center"/>
    </xf>
    <xf numFmtId="0" fontId="27" fillId="12" borderId="17" xfId="0" applyFont="1" applyFill="1" applyBorder="1" applyAlignment="1">
      <alignment horizontal="center"/>
    </xf>
    <xf numFmtId="0" fontId="26" fillId="12" borderId="33" xfId="0" applyFont="1" applyFill="1" applyBorder="1" applyAlignment="1">
      <alignment horizontal="center"/>
    </xf>
    <xf numFmtId="0" fontId="26" fillId="12" borderId="35" xfId="0" applyFont="1" applyFill="1" applyBorder="1" applyAlignment="1">
      <alignment horizontal="center"/>
    </xf>
    <xf numFmtId="0" fontId="26" fillId="12" borderId="16" xfId="0" applyFont="1" applyFill="1" applyBorder="1" applyAlignment="1">
      <alignment horizontal="center"/>
    </xf>
    <xf numFmtId="0" fontId="26" fillId="12" borderId="15" xfId="0" applyFont="1" applyFill="1" applyBorder="1" applyAlignment="1">
      <alignment horizontal="center"/>
    </xf>
    <xf numFmtId="0" fontId="27" fillId="12" borderId="8" xfId="0" applyFont="1" applyFill="1" applyBorder="1" applyAlignment="1">
      <alignment horizontal="center"/>
    </xf>
    <xf numFmtId="0" fontId="27" fillId="12" borderId="38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4" fillId="12" borderId="33" xfId="0" applyFont="1" applyFill="1" applyBorder="1" applyAlignment="1">
      <alignment horizontal="center"/>
    </xf>
    <xf numFmtId="0" fontId="26" fillId="12" borderId="38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26" fillId="12" borderId="9" xfId="0" applyFont="1" applyFill="1" applyBorder="1" applyAlignment="1">
      <alignment horizontal="center"/>
    </xf>
    <xf numFmtId="0" fontId="26" fillId="12" borderId="5" xfId="0" applyFont="1" applyFill="1" applyBorder="1" applyAlignment="1">
      <alignment horizontal="center"/>
    </xf>
    <xf numFmtId="0" fontId="25" fillId="12" borderId="9" xfId="0" applyFont="1" applyFill="1" applyBorder="1" applyAlignment="1">
      <alignment horizontal="center"/>
    </xf>
    <xf numFmtId="0" fontId="21" fillId="12" borderId="8" xfId="0" applyFont="1" applyFill="1" applyBorder="1" applyAlignment="1">
      <alignment horizontal="center"/>
    </xf>
    <xf numFmtId="0" fontId="22" fillId="12" borderId="8" xfId="0" applyFont="1" applyFill="1" applyBorder="1" applyAlignment="1">
      <alignment horizontal="center"/>
    </xf>
    <xf numFmtId="0" fontId="22" fillId="12" borderId="9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0" fillId="12" borderId="35" xfId="0" applyFont="1" applyFill="1" applyBorder="1" applyAlignment="1">
      <alignment horizontal="center"/>
    </xf>
    <xf numFmtId="0" fontId="20" fillId="12" borderId="16" xfId="0" applyFont="1" applyFill="1" applyBorder="1" applyAlignment="1">
      <alignment horizontal="center"/>
    </xf>
    <xf numFmtId="0" fontId="27" fillId="12" borderId="16" xfId="0" applyFont="1" applyFill="1" applyBorder="1" applyAlignment="1">
      <alignment horizontal="center"/>
    </xf>
    <xf numFmtId="0" fontId="27" fillId="12" borderId="13" xfId="0" applyFont="1" applyFill="1" applyBorder="1" applyAlignment="1">
      <alignment horizontal="center"/>
    </xf>
    <xf numFmtId="0" fontId="27" fillId="12" borderId="4" xfId="0" applyFont="1" applyFill="1" applyBorder="1" applyAlignment="1">
      <alignment horizontal="center"/>
    </xf>
    <xf numFmtId="0" fontId="27" fillId="12" borderId="11" xfId="0" applyFont="1" applyFill="1" applyBorder="1" applyAlignment="1">
      <alignment horizontal="center"/>
    </xf>
    <xf numFmtId="0" fontId="27" fillId="12" borderId="12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20" fillId="12" borderId="17" xfId="0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0" fontId="20" fillId="12" borderId="12" xfId="0" applyFont="1" applyFill="1" applyBorder="1" applyAlignment="1">
      <alignment horizontal="center"/>
    </xf>
    <xf numFmtId="0" fontId="20" fillId="12" borderId="11" xfId="0" applyFont="1" applyFill="1" applyBorder="1" applyAlignment="1">
      <alignment horizontal="center"/>
    </xf>
    <xf numFmtId="0" fontId="20" fillId="12" borderId="4" xfId="0" applyFont="1" applyFill="1" applyBorder="1" applyAlignment="1">
      <alignment horizontal="center"/>
    </xf>
    <xf numFmtId="0" fontId="20" fillId="12" borderId="37" xfId="0" applyFont="1" applyFill="1" applyBorder="1" applyAlignment="1">
      <alignment horizontal="center"/>
    </xf>
    <xf numFmtId="0" fontId="22" fillId="12" borderId="10" xfId="0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22" fillId="12" borderId="12" xfId="0" applyFont="1" applyFill="1" applyBorder="1" applyAlignment="1">
      <alignment horizontal="center"/>
    </xf>
    <xf numFmtId="0" fontId="22" fillId="12" borderId="11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22" fillId="12" borderId="19" xfId="0" applyFont="1" applyFill="1" applyBorder="1" applyAlignment="1">
      <alignment horizontal="center"/>
    </xf>
    <xf numFmtId="0" fontId="22" fillId="12" borderId="20" xfId="0" applyFont="1" applyFill="1" applyBorder="1" applyAlignment="1">
      <alignment horizontal="center"/>
    </xf>
    <xf numFmtId="0" fontId="22" fillId="12" borderId="35" xfId="0" applyFont="1" applyFill="1" applyBorder="1" applyAlignment="1">
      <alignment horizontal="center"/>
    </xf>
    <xf numFmtId="0" fontId="25" fillId="12" borderId="10" xfId="0" applyFont="1" applyFill="1" applyBorder="1" applyAlignment="1">
      <alignment horizontal="center"/>
    </xf>
    <xf numFmtId="0" fontId="25" fillId="12" borderId="17" xfId="0" applyFont="1" applyFill="1" applyBorder="1" applyAlignment="1">
      <alignment horizontal="center"/>
    </xf>
    <xf numFmtId="0" fontId="25" fillId="12" borderId="13" xfId="0" applyFont="1" applyFill="1" applyBorder="1" applyAlignment="1">
      <alignment horizontal="center"/>
    </xf>
    <xf numFmtId="0" fontId="25" fillId="12" borderId="4" xfId="0" applyFont="1" applyFill="1" applyBorder="1" applyAlignment="1">
      <alignment horizontal="center"/>
    </xf>
    <xf numFmtId="0" fontId="24" fillId="12" borderId="4" xfId="0" applyFont="1" applyFill="1" applyBorder="1" applyAlignment="1">
      <alignment horizontal="center"/>
    </xf>
    <xf numFmtId="0" fontId="24" fillId="12" borderId="11" xfId="0" applyFont="1" applyFill="1" applyBorder="1" applyAlignment="1">
      <alignment horizontal="center"/>
    </xf>
    <xf numFmtId="0" fontId="24" fillId="12" borderId="13" xfId="0" applyFont="1" applyFill="1" applyBorder="1" applyAlignment="1">
      <alignment horizontal="center"/>
    </xf>
    <xf numFmtId="0" fontId="24" fillId="12" borderId="16" xfId="0" applyFont="1" applyFill="1" applyBorder="1" applyAlignment="1">
      <alignment horizontal="center"/>
    </xf>
    <xf numFmtId="0" fontId="24" fillId="12" borderId="17" xfId="0" applyFont="1" applyFill="1" applyBorder="1" applyAlignment="1">
      <alignment horizontal="center"/>
    </xf>
    <xf numFmtId="0" fontId="24" fillId="12" borderId="10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"/>
    </xf>
    <xf numFmtId="0" fontId="26" fillId="12" borderId="17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center"/>
    </xf>
    <xf numFmtId="173" fontId="9" fillId="12" borderId="12" xfId="0" applyNumberFormat="1" applyFont="1" applyFill="1" applyBorder="1" applyAlignment="1">
      <alignment horizontal="center"/>
    </xf>
    <xf numFmtId="173" fontId="0" fillId="12" borderId="12" xfId="0" applyNumberFormat="1" applyFont="1" applyFill="1" applyBorder="1" applyAlignment="1">
      <alignment horizontal="center"/>
    </xf>
    <xf numFmtId="173" fontId="41" fillId="12" borderId="8" xfId="0" applyNumberFormat="1" applyFont="1" applyFill="1" applyBorder="1" applyAlignment="1">
      <alignment horizontal="center"/>
    </xf>
    <xf numFmtId="0" fontId="26" fillId="12" borderId="4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center"/>
    </xf>
    <xf numFmtId="0" fontId="23" fillId="12" borderId="17" xfId="0" applyFont="1" applyFill="1" applyBorder="1" applyAlignment="1">
      <alignment horizontal="center"/>
    </xf>
    <xf numFmtId="0" fontId="23" fillId="12" borderId="16" xfId="0" applyFont="1" applyFill="1" applyBorder="1" applyAlignment="1">
      <alignment horizontal="center"/>
    </xf>
    <xf numFmtId="0" fontId="23" fillId="12" borderId="13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12" borderId="33" xfId="0" applyFont="1" applyFill="1" applyBorder="1" applyAlignment="1">
      <alignment horizontal="center"/>
    </xf>
    <xf numFmtId="0" fontId="23" fillId="12" borderId="14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center"/>
    </xf>
    <xf numFmtId="0" fontId="23" fillId="12" borderId="19" xfId="0" applyFont="1" applyFill="1" applyBorder="1" applyAlignment="1">
      <alignment horizontal="center"/>
    </xf>
    <xf numFmtId="0" fontId="21" fillId="12" borderId="17" xfId="0" applyFont="1" applyFill="1" applyBorder="1" applyAlignment="1">
      <alignment horizontal="center"/>
    </xf>
    <xf numFmtId="0" fontId="21" fillId="12" borderId="13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/>
    </xf>
    <xf numFmtId="0" fontId="21" fillId="12" borderId="12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170" fontId="0" fillId="12" borderId="0" xfId="0" applyNumberFormat="1" applyFont="1" applyFill="1" applyBorder="1" applyAlignment="1">
      <alignment horizontal="center"/>
    </xf>
    <xf numFmtId="170" fontId="18" fillId="12" borderId="33" xfId="0" applyNumberFormat="1" applyFont="1" applyFill="1" applyBorder="1" applyAlignment="1">
      <alignment horizontal="center"/>
    </xf>
    <xf numFmtId="170" fontId="10" fillId="12" borderId="0" xfId="0" applyNumberFormat="1" applyFont="1" applyFill="1" applyBorder="1" applyAlignment="1">
      <alignment horizontal="center"/>
    </xf>
    <xf numFmtId="170" fontId="11" fillId="12" borderId="33" xfId="0" applyNumberFormat="1" applyFont="1" applyFill="1" applyBorder="1" applyAlignment="1">
      <alignment horizontal="center"/>
    </xf>
    <xf numFmtId="170" fontId="13" fillId="12" borderId="0" xfId="0" applyNumberFormat="1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9" fillId="12" borderId="50" xfId="0" applyFont="1" applyFill="1" applyBorder="1" applyAlignment="1">
      <alignment horizontal="center"/>
    </xf>
    <xf numFmtId="0" fontId="0" fillId="12" borderId="50" xfId="0" applyFont="1" applyFill="1" applyBorder="1" applyAlignment="1">
      <alignment horizontal="center"/>
    </xf>
    <xf numFmtId="173" fontId="0" fillId="12" borderId="47" xfId="0" applyNumberFormat="1" applyFont="1" applyFill="1" applyBorder="1" applyAlignment="1">
      <alignment horizontal="center"/>
    </xf>
    <xf numFmtId="173" fontId="7" fillId="12" borderId="12" xfId="0" applyNumberFormat="1" applyFont="1" applyFill="1" applyBorder="1" applyAlignment="1">
      <alignment horizontal="center"/>
    </xf>
    <xf numFmtId="173" fontId="8" fillId="12" borderId="30" xfId="0" applyNumberFormat="1" applyFont="1" applyFill="1" applyBorder="1" applyAlignment="1">
      <alignment horizontal="center"/>
    </xf>
    <xf numFmtId="0" fontId="18" fillId="12" borderId="50" xfId="0" applyFont="1" applyFill="1" applyBorder="1" applyAlignment="1">
      <alignment horizontal="center"/>
    </xf>
    <xf numFmtId="173" fontId="18" fillId="12" borderId="47" xfId="0" applyNumberFormat="1" applyFont="1" applyFill="1" applyBorder="1" applyAlignment="1">
      <alignment horizontal="center"/>
    </xf>
    <xf numFmtId="0" fontId="10" fillId="12" borderId="50" xfId="0" applyFont="1" applyFill="1" applyBorder="1" applyAlignment="1">
      <alignment horizontal="center"/>
    </xf>
    <xf numFmtId="173" fontId="10" fillId="12" borderId="47" xfId="0" applyNumberFormat="1" applyFont="1" applyFill="1" applyBorder="1" applyAlignment="1">
      <alignment horizontal="center"/>
    </xf>
    <xf numFmtId="0" fontId="11" fillId="12" borderId="50" xfId="0" applyFont="1" applyFill="1" applyBorder="1" applyAlignment="1">
      <alignment horizontal="center"/>
    </xf>
    <xf numFmtId="173" fontId="11" fillId="12" borderId="47" xfId="0" applyNumberFormat="1" applyFont="1" applyFill="1" applyBorder="1" applyAlignment="1">
      <alignment horizontal="center"/>
    </xf>
    <xf numFmtId="173" fontId="13" fillId="12" borderId="47" xfId="0" applyNumberFormat="1" applyFont="1" applyFill="1" applyBorder="1" applyAlignment="1">
      <alignment horizontal="center"/>
    </xf>
    <xf numFmtId="0" fontId="13" fillId="12" borderId="51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26" fillId="12" borderId="19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2" fillId="12" borderId="37" xfId="0" applyFont="1" applyFill="1" applyBorder="1" applyAlignment="1">
      <alignment horizontal="center"/>
    </xf>
    <xf numFmtId="0" fontId="25" fillId="12" borderId="35" xfId="0" applyFon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30" fillId="12" borderId="9" xfId="0" applyFont="1" applyFill="1" applyBorder="1" applyAlignment="1">
      <alignment horizontal="center"/>
    </xf>
    <xf numFmtId="0" fontId="30" fillId="12" borderId="5" xfId="0" applyFont="1" applyFill="1" applyBorder="1" applyAlignment="1">
      <alignment horizontal="center"/>
    </xf>
    <xf numFmtId="0" fontId="31" fillId="12" borderId="35" xfId="0" applyFont="1" applyFill="1" applyBorder="1" applyAlignment="1">
      <alignment horizontal="center"/>
    </xf>
    <xf numFmtId="0" fontId="31" fillId="12" borderId="33" xfId="0" applyFont="1" applyFill="1" applyBorder="1" applyAlignment="1">
      <alignment horizontal="center"/>
    </xf>
    <xf numFmtId="0" fontId="32" fillId="12" borderId="5" xfId="0" applyFont="1" applyFill="1" applyBorder="1" applyAlignment="1">
      <alignment horizontal="center"/>
    </xf>
    <xf numFmtId="0" fontId="32" fillId="12" borderId="9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33" fillId="12" borderId="12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34" fillId="12" borderId="5" xfId="0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0" fontId="36" fillId="12" borderId="33" xfId="0" applyFont="1" applyFill="1" applyBorder="1" applyAlignment="1">
      <alignment horizontal="center"/>
    </xf>
    <xf numFmtId="0" fontId="37" fillId="12" borderId="11" xfId="0" applyFont="1" applyFill="1" applyBorder="1" applyAlignment="1">
      <alignment horizontal="center"/>
    </xf>
    <xf numFmtId="0" fontId="36" fillId="12" borderId="15" xfId="0" applyFont="1" applyFill="1" applyBorder="1" applyAlignment="1">
      <alignment horizontal="center"/>
    </xf>
    <xf numFmtId="0" fontId="38" fillId="12" borderId="10" xfId="0" applyFont="1" applyFill="1" applyBorder="1" applyAlignment="1">
      <alignment horizontal="center"/>
    </xf>
    <xf numFmtId="0" fontId="39" fillId="12" borderId="35" xfId="0" applyFont="1" applyFill="1" applyBorder="1" applyAlignment="1">
      <alignment horizontal="center"/>
    </xf>
    <xf numFmtId="0" fontId="39" fillId="12" borderId="16" xfId="0" applyFont="1" applyFill="1" applyBorder="1" applyAlignment="1">
      <alignment horizontal="center"/>
    </xf>
    <xf numFmtId="0" fontId="38" fillId="12" borderId="32" xfId="0" applyFont="1" applyFill="1" applyBorder="1" applyAlignment="1">
      <alignment horizontal="center"/>
    </xf>
    <xf numFmtId="0" fontId="41" fillId="12" borderId="9" xfId="0" applyFont="1" applyFill="1" applyBorder="1" applyAlignment="1">
      <alignment horizontal="center"/>
    </xf>
    <xf numFmtId="0" fontId="40" fillId="12" borderId="5" xfId="0" applyFont="1" applyFill="1" applyBorder="1" applyAlignment="1">
      <alignment horizontal="center"/>
    </xf>
    <xf numFmtId="0" fontId="31" fillId="12" borderId="17" xfId="0" applyFont="1" applyFill="1" applyBorder="1" applyAlignment="1">
      <alignment horizontal="center"/>
    </xf>
    <xf numFmtId="0" fontId="31" fillId="12" borderId="10" xfId="0" applyFont="1" applyFill="1" applyBorder="1" applyAlignment="1">
      <alignment horizontal="center"/>
    </xf>
    <xf numFmtId="0" fontId="33" fillId="12" borderId="17" xfId="0" applyFont="1" applyFill="1" applyBorder="1" applyAlignment="1">
      <alignment horizontal="center"/>
    </xf>
    <xf numFmtId="0" fontId="33" fillId="12" borderId="10" xfId="0" applyFont="1" applyFill="1" applyBorder="1" applyAlignment="1">
      <alignment horizontal="center"/>
    </xf>
    <xf numFmtId="0" fontId="42" fillId="12" borderId="17" xfId="0" applyFont="1" applyFill="1" applyBorder="1" applyAlignment="1">
      <alignment horizontal="center"/>
    </xf>
    <xf numFmtId="0" fontId="42" fillId="12" borderId="10" xfId="0" applyFont="1" applyFill="1" applyBorder="1" applyAlignment="1">
      <alignment horizontal="center"/>
    </xf>
    <xf numFmtId="0" fontId="43" fillId="12" borderId="10" xfId="0" applyFont="1" applyFill="1" applyBorder="1" applyAlignment="1">
      <alignment horizontal="center"/>
    </xf>
    <xf numFmtId="0" fontId="42" fillId="12" borderId="11" xfId="0" applyFont="1" applyFill="1" applyBorder="1" applyAlignment="1">
      <alignment horizontal="center"/>
    </xf>
    <xf numFmtId="0" fontId="42" fillId="12" borderId="4" xfId="0" applyFont="1" applyFill="1" applyBorder="1" applyAlignment="1">
      <alignment horizontal="center"/>
    </xf>
    <xf numFmtId="0" fontId="42" fillId="12" borderId="19" xfId="0" applyFont="1" applyFill="1" applyBorder="1" applyAlignment="1">
      <alignment horizontal="center"/>
    </xf>
    <xf numFmtId="0" fontId="35" fillId="12" borderId="17" xfId="0" applyFont="1" applyFill="1" applyBorder="1" applyAlignment="1">
      <alignment horizontal="center"/>
    </xf>
    <xf numFmtId="0" fontId="33" fillId="12" borderId="4" xfId="0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/>
    </xf>
    <xf numFmtId="0" fontId="30" fillId="12" borderId="11" xfId="0" applyFont="1" applyFill="1" applyBorder="1" applyAlignment="1">
      <alignment horizontal="center"/>
    </xf>
    <xf numFmtId="0" fontId="30" fillId="12" borderId="4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33" fillId="12" borderId="9" xfId="0" applyFont="1" applyFill="1" applyBorder="1" applyAlignment="1">
      <alignment horizontal="center"/>
    </xf>
    <xf numFmtId="0" fontId="33" fillId="12" borderId="5" xfId="0" applyFont="1" applyFill="1" applyBorder="1" applyAlignment="1">
      <alignment horizontal="center"/>
    </xf>
    <xf numFmtId="0" fontId="34" fillId="12" borderId="9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center"/>
    </xf>
    <xf numFmtId="0" fontId="34" fillId="12" borderId="17" xfId="0" applyFont="1" applyFill="1" applyBorder="1" applyAlignment="1">
      <alignment horizontal="center"/>
    </xf>
    <xf numFmtId="0" fontId="44" fillId="12" borderId="33" xfId="0" applyFont="1" applyFill="1" applyBorder="1" applyAlignment="1">
      <alignment horizontal="center"/>
    </xf>
    <xf numFmtId="0" fontId="44" fillId="12" borderId="17" xfId="0" applyFont="1" applyFill="1" applyBorder="1" applyAlignment="1">
      <alignment horizontal="center"/>
    </xf>
    <xf numFmtId="0" fontId="42" fillId="12" borderId="9" xfId="0" applyFont="1" applyFill="1" applyBorder="1" applyAlignment="1">
      <alignment horizontal="center"/>
    </xf>
    <xf numFmtId="0" fontId="43" fillId="12" borderId="9" xfId="0" applyFont="1" applyFill="1" applyBorder="1" applyAlignment="1">
      <alignment horizontal="center"/>
    </xf>
    <xf numFmtId="0" fontId="43" fillId="12" borderId="5" xfId="0" applyFont="1" applyFill="1" applyBorder="1" applyAlignment="1">
      <alignment horizontal="center"/>
    </xf>
    <xf numFmtId="0" fontId="35" fillId="12" borderId="9" xfId="0" applyFont="1" applyFill="1" applyBorder="1" applyAlignment="1">
      <alignment horizontal="center"/>
    </xf>
    <xf numFmtId="0" fontId="35" fillId="12" borderId="5" xfId="0" applyFont="1" applyFill="1" applyBorder="1" applyAlignment="1">
      <alignment horizontal="center"/>
    </xf>
    <xf numFmtId="0" fontId="29" fillId="2" borderId="38" xfId="0" applyFont="1" applyFill="1" applyBorder="1" applyAlignment="1">
      <alignment horizontal="center"/>
    </xf>
    <xf numFmtId="0" fontId="34" fillId="12" borderId="38" xfId="0" applyFont="1" applyFill="1" applyBorder="1" applyAlignment="1">
      <alignment horizontal="center"/>
    </xf>
    <xf numFmtId="0" fontId="32" fillId="12" borderId="8" xfId="0" applyFont="1" applyFill="1" applyBorder="1" applyAlignment="1">
      <alignment horizontal="center"/>
    </xf>
    <xf numFmtId="0" fontId="35" fillId="12" borderId="38" xfId="0" applyFont="1" applyFill="1" applyBorder="1" applyAlignment="1">
      <alignment horizontal="center"/>
    </xf>
    <xf numFmtId="0" fontId="45" fillId="12" borderId="38" xfId="0" applyFont="1" applyFill="1" applyBorder="1" applyAlignment="1">
      <alignment horizontal="center"/>
    </xf>
    <xf numFmtId="0" fontId="45" fillId="12" borderId="9" xfId="0" applyFont="1" applyFill="1" applyBorder="1" applyAlignment="1">
      <alignment horizontal="center"/>
    </xf>
    <xf numFmtId="0" fontId="45" fillId="12" borderId="5" xfId="0" applyFont="1" applyFill="1" applyBorder="1" applyAlignment="1">
      <alignment horizontal="center"/>
    </xf>
    <xf numFmtId="0" fontId="46" fillId="12" borderId="5" xfId="0" applyFont="1" applyFill="1" applyBorder="1" applyAlignment="1">
      <alignment horizontal="center"/>
    </xf>
    <xf numFmtId="0" fontId="46" fillId="12" borderId="9" xfId="0" applyFont="1" applyFill="1" applyBorder="1" applyAlignment="1">
      <alignment horizontal="center"/>
    </xf>
    <xf numFmtId="0" fontId="46" fillId="12" borderId="8" xfId="0" applyFont="1" applyFill="1" applyBorder="1" applyAlignment="1">
      <alignment horizontal="center"/>
    </xf>
    <xf numFmtId="0" fontId="47" fillId="12" borderId="52" xfId="0" applyFont="1" applyFill="1" applyBorder="1" applyAlignment="1">
      <alignment horizontal="center"/>
    </xf>
    <xf numFmtId="0" fontId="47" fillId="12" borderId="5" xfId="0" applyFont="1" applyFill="1" applyBorder="1" applyAlignment="1">
      <alignment horizontal="center"/>
    </xf>
    <xf numFmtId="0" fontId="42" fillId="12" borderId="16" xfId="0" applyFont="1" applyFill="1" applyBorder="1" applyAlignment="1">
      <alignment horizontal="center"/>
    </xf>
    <xf numFmtId="0" fontId="31" fillId="12" borderId="13" xfId="0" applyFont="1" applyFill="1" applyBorder="1" applyAlignment="1">
      <alignment horizontal="center"/>
    </xf>
    <xf numFmtId="0" fontId="33" fillId="12" borderId="13" xfId="0" applyFont="1" applyFill="1" applyBorder="1" applyAlignment="1">
      <alignment horizontal="center"/>
    </xf>
    <xf numFmtId="0" fontId="34" fillId="12" borderId="13" xfId="0" applyFont="1" applyFill="1" applyBorder="1" applyAlignment="1">
      <alignment horizontal="center"/>
    </xf>
    <xf numFmtId="0" fontId="48" fillId="12" borderId="10" xfId="0" applyFont="1" applyFill="1" applyBorder="1" applyAlignment="1">
      <alignment horizontal="center"/>
    </xf>
    <xf numFmtId="0" fontId="32" fillId="12" borderId="10" xfId="0" applyFont="1" applyFill="1" applyBorder="1" applyAlignment="1">
      <alignment horizontal="center"/>
    </xf>
    <xf numFmtId="0" fontId="32" fillId="12" borderId="13" xfId="0" applyFont="1" applyFill="1" applyBorder="1" applyAlignment="1">
      <alignment horizontal="center"/>
    </xf>
    <xf numFmtId="0" fontId="35" fillId="12" borderId="13" xfId="0" applyFont="1" applyFill="1" applyBorder="1" applyAlignment="1">
      <alignment horizontal="center"/>
    </xf>
    <xf numFmtId="0" fontId="35" fillId="12" borderId="4" xfId="0" applyFont="1" applyFill="1" applyBorder="1" applyAlignment="1">
      <alignment horizontal="center"/>
    </xf>
    <xf numFmtId="0" fontId="43" fillId="12" borderId="13" xfId="0" applyFont="1" applyFill="1" applyBorder="1" applyAlignment="1">
      <alignment horizontal="center"/>
    </xf>
    <xf numFmtId="0" fontId="49" fillId="12" borderId="10" xfId="0" applyFont="1" applyFill="1" applyBorder="1" applyAlignment="1">
      <alignment horizontal="center"/>
    </xf>
    <xf numFmtId="0" fontId="49" fillId="12" borderId="17" xfId="0" applyFont="1" applyFill="1" applyBorder="1" applyAlignment="1">
      <alignment horizontal="center"/>
    </xf>
    <xf numFmtId="0" fontId="49" fillId="12" borderId="16" xfId="0" applyFont="1" applyFill="1" applyBorder="1" applyAlignment="1">
      <alignment horizontal="center"/>
    </xf>
    <xf numFmtId="0" fontId="49" fillId="12" borderId="13" xfId="0" applyFont="1" applyFill="1" applyBorder="1" applyAlignment="1">
      <alignment horizontal="center"/>
    </xf>
    <xf numFmtId="0" fontId="50" fillId="12" borderId="13" xfId="0" applyFont="1" applyFill="1" applyBorder="1" applyAlignment="1">
      <alignment horizontal="center"/>
    </xf>
    <xf numFmtId="0" fontId="51" fillId="12" borderId="17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/>
    </xf>
    <xf numFmtId="0" fontId="52" fillId="2" borderId="10" xfId="0" applyFont="1" applyFill="1" applyBorder="1" applyAlignment="1">
      <alignment horizontal="center"/>
    </xf>
    <xf numFmtId="0" fontId="53" fillId="2" borderId="17" xfId="0" applyFont="1" applyFill="1" applyBorder="1" applyAlignment="1">
      <alignment horizontal="center"/>
    </xf>
    <xf numFmtId="0" fontId="53" fillId="2" borderId="16" xfId="0" applyFont="1" applyFill="1" applyBorder="1" applyAlignment="1">
      <alignment horizontal="center"/>
    </xf>
    <xf numFmtId="0" fontId="52" fillId="2" borderId="14" xfId="0" applyFont="1" applyFill="1" applyBorder="1" applyAlignment="1">
      <alignment horizontal="center"/>
    </xf>
    <xf numFmtId="0" fontId="44" fillId="12" borderId="4" xfId="0" applyFont="1" applyFill="1" applyBorder="1" applyAlignment="1">
      <alignment horizontal="center"/>
    </xf>
    <xf numFmtId="0" fontId="35" fillId="12" borderId="16" xfId="0" applyFont="1" applyFill="1" applyBorder="1" applyAlignment="1">
      <alignment horizontal="center"/>
    </xf>
    <xf numFmtId="0" fontId="30" fillId="12" borderId="13" xfId="0" applyFont="1" applyFill="1" applyBorder="1" applyAlignment="1">
      <alignment horizontal="center"/>
    </xf>
    <xf numFmtId="0" fontId="30" fillId="12" borderId="10" xfId="0" applyFont="1" applyFill="1" applyBorder="1" applyAlignment="1">
      <alignment horizontal="center"/>
    </xf>
    <xf numFmtId="0" fontId="34" fillId="12" borderId="4" xfId="0" applyFont="1" applyFill="1" applyBorder="1" applyAlignment="1">
      <alignment horizontal="center"/>
    </xf>
    <xf numFmtId="0" fontId="44" fillId="12" borderId="13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/>
    </xf>
    <xf numFmtId="0" fontId="42" fillId="12" borderId="13" xfId="0" applyFont="1" applyFill="1" applyBorder="1" applyAlignment="1">
      <alignment horizontal="center"/>
    </xf>
    <xf numFmtId="0" fontId="36" fillId="12" borderId="13" xfId="0" applyFont="1" applyFill="1" applyBorder="1" applyAlignment="1">
      <alignment horizontal="center"/>
    </xf>
    <xf numFmtId="0" fontId="37" fillId="12" borderId="17" xfId="0" applyFont="1" applyFill="1" applyBorder="1" applyAlignment="1">
      <alignment horizontal="center"/>
    </xf>
    <xf numFmtId="0" fontId="36" fillId="12" borderId="1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2" fillId="2" borderId="4" xfId="0" applyFont="1" applyFill="1" applyBorder="1" applyAlignment="1">
      <alignment horizontal="center"/>
    </xf>
    <xf numFmtId="0" fontId="30" fillId="12" borderId="8" xfId="0" applyFont="1" applyFill="1" applyBorder="1" applyAlignment="1">
      <alignment horizontal="center"/>
    </xf>
    <xf numFmtId="0" fontId="44" fillId="12" borderId="16" xfId="0" applyFont="1" applyFill="1" applyBorder="1" applyAlignment="1">
      <alignment horizontal="center"/>
    </xf>
    <xf numFmtId="171" fontId="20" fillId="12" borderId="24" xfId="0" applyNumberFormat="1" applyFont="1" applyFill="1" applyBorder="1" applyAlignment="1">
      <alignment horizontal="center"/>
    </xf>
    <xf numFmtId="171" fontId="7" fillId="12" borderId="32" xfId="0" applyNumberFormat="1" applyFont="1" applyFill="1" applyBorder="1" applyAlignment="1">
      <alignment horizontal="center"/>
    </xf>
    <xf numFmtId="171" fontId="9" fillId="12" borderId="24" xfId="0" applyNumberFormat="1" applyFont="1" applyFill="1" applyBorder="1" applyAlignment="1">
      <alignment horizontal="center"/>
    </xf>
    <xf numFmtId="171" fontId="9" fillId="12" borderId="32" xfId="0" applyNumberFormat="1" applyFont="1" applyFill="1" applyBorder="1" applyAlignment="1">
      <alignment horizontal="center"/>
    </xf>
    <xf numFmtId="171" fontId="8" fillId="12" borderId="32" xfId="0" applyNumberFormat="1" applyFont="1" applyFill="1" applyBorder="1" applyAlignment="1">
      <alignment horizontal="center"/>
    </xf>
    <xf numFmtId="171" fontId="9" fillId="12" borderId="15" xfId="0" applyNumberFormat="1" applyFont="1" applyFill="1" applyBorder="1" applyAlignment="1">
      <alignment horizontal="center"/>
    </xf>
    <xf numFmtId="171" fontId="9" fillId="12" borderId="14" xfId="0" applyNumberFormat="1" applyFont="1" applyFill="1" applyBorder="1" applyAlignment="1">
      <alignment horizontal="center"/>
    </xf>
    <xf numFmtId="171" fontId="23" fillId="12" borderId="40" xfId="0" applyNumberFormat="1" applyFont="1" applyFill="1" applyBorder="1" applyAlignment="1">
      <alignment horizontal="center"/>
    </xf>
    <xf numFmtId="171" fontId="0" fillId="12" borderId="15" xfId="0" applyNumberFormat="1" applyFont="1" applyFill="1" applyBorder="1" applyAlignment="1">
      <alignment horizontal="center"/>
    </xf>
    <xf numFmtId="171" fontId="18" fillId="12" borderId="15" xfId="0" applyNumberFormat="1" applyFont="1" applyFill="1" applyBorder="1" applyAlignment="1">
      <alignment horizontal="center"/>
    </xf>
    <xf numFmtId="171" fontId="24" fillId="12" borderId="40" xfId="0" applyNumberFormat="1" applyFont="1" applyFill="1" applyBorder="1" applyAlignment="1">
      <alignment horizontal="center"/>
    </xf>
    <xf numFmtId="171" fontId="40" fillId="12" borderId="40" xfId="0" applyNumberFormat="1" applyFont="1" applyFill="1" applyBorder="1" applyAlignment="1">
      <alignment horizontal="center"/>
    </xf>
    <xf numFmtId="171" fontId="10" fillId="12" borderId="15" xfId="0" applyNumberFormat="1" applyFont="1" applyFill="1" applyBorder="1" applyAlignment="1">
      <alignment horizontal="center"/>
    </xf>
    <xf numFmtId="171" fontId="12" fillId="12" borderId="40" xfId="0" applyNumberFormat="1" applyFont="1" applyFill="1" applyBorder="1" applyAlignment="1">
      <alignment horizontal="center"/>
    </xf>
    <xf numFmtId="171" fontId="13" fillId="12" borderId="14" xfId="0" applyNumberFormat="1" applyFont="1" applyFill="1" applyBorder="1" applyAlignment="1">
      <alignment horizontal="center"/>
    </xf>
    <xf numFmtId="171" fontId="28" fillId="2" borderId="14" xfId="0" applyNumberFormat="1" applyFont="1" applyFill="1" applyBorder="1" applyAlignment="1">
      <alignment horizontal="center"/>
    </xf>
    <xf numFmtId="171" fontId="14" fillId="2" borderId="14" xfId="0" applyNumberFormat="1" applyFont="1" applyFill="1" applyBorder="1" applyAlignment="1">
      <alignment horizontal="center"/>
    </xf>
    <xf numFmtId="171" fontId="13" fillId="12" borderId="13" xfId="0" applyNumberFormat="1" applyFont="1" applyFill="1" applyBorder="1" applyAlignment="1">
      <alignment horizontal="center"/>
    </xf>
    <xf numFmtId="171" fontId="27" fillId="12" borderId="13" xfId="0" applyNumberFormat="1" applyFont="1" applyFill="1" applyBorder="1" applyAlignment="1">
      <alignment horizontal="center"/>
    </xf>
    <xf numFmtId="171" fontId="12" fillId="12" borderId="13" xfId="0" applyNumberFormat="1" applyFont="1" applyFill="1" applyBorder="1" applyAlignment="1">
      <alignment horizontal="center"/>
    </xf>
    <xf numFmtId="171" fontId="26" fillId="12" borderId="13" xfId="0" applyNumberFormat="1" applyFont="1" applyFill="1" applyBorder="1" applyAlignment="1">
      <alignment horizontal="center"/>
    </xf>
    <xf numFmtId="171" fontId="11" fillId="12" borderId="13" xfId="0" applyNumberFormat="1" applyFont="1" applyFill="1" applyBorder="1" applyAlignment="1">
      <alignment horizontal="center"/>
    </xf>
    <xf numFmtId="171" fontId="1" fillId="12" borderId="13" xfId="0" applyNumberFormat="1" applyFont="1" applyFill="1" applyBorder="1" applyAlignment="1">
      <alignment horizontal="center"/>
    </xf>
    <xf numFmtId="171" fontId="10" fillId="12" borderId="13" xfId="0" applyNumberFormat="1" applyFont="1" applyFill="1" applyBorder="1" applyAlignment="1">
      <alignment horizontal="center"/>
    </xf>
    <xf numFmtId="171" fontId="34" fillId="12" borderId="13" xfId="0" applyNumberFormat="1" applyFont="1" applyFill="1" applyBorder="1" applyAlignment="1">
      <alignment horizontal="center"/>
    </xf>
    <xf numFmtId="171" fontId="18" fillId="12" borderId="13" xfId="0" applyNumberFormat="1" applyFont="1" applyFill="1" applyBorder="1" applyAlignment="1">
      <alignment horizontal="center"/>
    </xf>
    <xf numFmtId="171" fontId="0" fillId="12" borderId="13" xfId="0" applyNumberFormat="1" applyFont="1" applyFill="1" applyBorder="1" applyAlignment="1">
      <alignment horizontal="center"/>
    </xf>
    <xf numFmtId="171" fontId="23" fillId="12" borderId="13" xfId="0" applyNumberFormat="1" applyFont="1" applyFill="1" applyBorder="1" applyAlignment="1">
      <alignment horizontal="center"/>
    </xf>
    <xf numFmtId="171" fontId="7" fillId="12" borderId="13" xfId="0" applyNumberFormat="1" applyFont="1" applyFill="1" applyBorder="1" applyAlignment="1">
      <alignment horizontal="center"/>
    </xf>
    <xf numFmtId="171" fontId="35" fillId="12" borderId="13" xfId="0" applyNumberFormat="1" applyFont="1" applyFill="1" applyBorder="1" applyAlignment="1">
      <alignment horizontal="center"/>
    </xf>
    <xf numFmtId="171" fontId="8" fillId="12" borderId="13" xfId="0" applyNumberFormat="1" applyFont="1" applyFill="1" applyBorder="1" applyAlignment="1">
      <alignment horizontal="center"/>
    </xf>
    <xf numFmtId="171" fontId="22" fillId="12" borderId="13" xfId="0" applyNumberFormat="1" applyFont="1" applyFill="1" applyBorder="1" applyAlignment="1">
      <alignment horizontal="center"/>
    </xf>
    <xf numFmtId="171" fontId="9" fillId="12" borderId="13" xfId="0" applyNumberFormat="1" applyFont="1" applyFill="1" applyBorder="1" applyAlignment="1">
      <alignment horizontal="center"/>
    </xf>
    <xf numFmtId="171" fontId="21" fillId="12" borderId="13" xfId="0" applyNumberFormat="1" applyFont="1" applyFill="1" applyBorder="1" applyAlignment="1">
      <alignment horizontal="center"/>
    </xf>
    <xf numFmtId="171" fontId="20" fillId="12" borderId="15" xfId="0" applyNumberFormat="1" applyFont="1" applyFill="1" applyBorder="1" applyAlignment="1">
      <alignment horizontal="center"/>
    </xf>
    <xf numFmtId="171" fontId="21" fillId="12" borderId="38" xfId="0" applyNumberFormat="1" applyFont="1" applyFill="1" applyBorder="1" applyAlignment="1">
      <alignment horizontal="center"/>
    </xf>
    <xf numFmtId="171" fontId="46" fillId="12" borderId="38" xfId="0" applyNumberFormat="1" applyFont="1" applyFill="1" applyBorder="1" applyAlignment="1">
      <alignment horizontal="center"/>
    </xf>
    <xf numFmtId="171" fontId="25" fillId="12" borderId="38" xfId="0" applyNumberFormat="1" applyFont="1" applyFill="1" applyBorder="1" applyAlignment="1">
      <alignment horizontal="center"/>
    </xf>
    <xf numFmtId="171" fontId="47" fillId="12" borderId="38" xfId="0" applyNumberFormat="1" applyFont="1" applyFill="1" applyBorder="1" applyAlignment="1">
      <alignment horizontal="center"/>
    </xf>
    <xf numFmtId="0" fontId="33" fillId="12" borderId="37" xfId="0" applyFont="1" applyFill="1" applyBorder="1" applyAlignment="1">
      <alignment horizontal="center"/>
    </xf>
    <xf numFmtId="0" fontId="32" fillId="12" borderId="37" xfId="0" applyFont="1" applyFill="1" applyBorder="1" applyAlignment="1">
      <alignment horizontal="center"/>
    </xf>
    <xf numFmtId="0" fontId="32" fillId="12" borderId="33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171" fontId="42" fillId="12" borderId="13" xfId="0" applyNumberFormat="1" applyFont="1" applyFill="1" applyBorder="1" applyAlignment="1">
      <alignment horizontal="center"/>
    </xf>
    <xf numFmtId="171" fontId="44" fillId="12" borderId="13" xfId="0" applyNumberFormat="1" applyFont="1" applyFill="1" applyBorder="1" applyAlignment="1">
      <alignment horizontal="center"/>
    </xf>
    <xf numFmtId="171" fontId="32" fillId="12" borderId="13" xfId="0" applyNumberFormat="1" applyFont="1" applyFill="1" applyBorder="1" applyAlignment="1">
      <alignment horizontal="center"/>
    </xf>
    <xf numFmtId="171" fontId="24" fillId="12" borderId="13" xfId="0" applyNumberFormat="1" applyFont="1" applyFill="1" applyBorder="1" applyAlignment="1">
      <alignment horizontal="center"/>
    </xf>
    <xf numFmtId="171" fontId="33" fillId="12" borderId="13" xfId="0" applyNumberFormat="1" applyFont="1" applyFill="1" applyBorder="1" applyAlignment="1">
      <alignment horizontal="center"/>
    </xf>
    <xf numFmtId="171" fontId="50" fillId="12" borderId="13" xfId="0" applyNumberFormat="1" applyFont="1" applyFill="1" applyBorder="1" applyAlignment="1">
      <alignment horizontal="center"/>
    </xf>
    <xf numFmtId="171" fontId="31" fillId="12" borderId="13" xfId="0" applyNumberFormat="1" applyFont="1" applyFill="1" applyBorder="1" applyAlignment="1">
      <alignment horizontal="center"/>
    </xf>
    <xf numFmtId="0" fontId="50" fillId="12" borderId="17" xfId="0" applyFont="1" applyFill="1" applyBorder="1" applyAlignment="1">
      <alignment horizontal="center"/>
    </xf>
    <xf numFmtId="0" fontId="47" fillId="12" borderId="13" xfId="0" applyFont="1" applyFill="1" applyBorder="1" applyAlignment="1">
      <alignment horizontal="center"/>
    </xf>
    <xf numFmtId="0" fontId="55" fillId="12" borderId="17" xfId="0" applyFont="1" applyFill="1" applyBorder="1" applyAlignment="1">
      <alignment horizontal="center"/>
    </xf>
    <xf numFmtId="0" fontId="47" fillId="12" borderId="10" xfId="0" applyFont="1" applyFill="1" applyBorder="1" applyAlignment="1">
      <alignment horizontal="center"/>
    </xf>
    <xf numFmtId="171" fontId="30" fillId="12" borderId="37" xfId="0" applyNumberFormat="1" applyFont="1" applyFill="1" applyBorder="1" applyAlignment="1">
      <alignment horizontal="center"/>
    </xf>
    <xf numFmtId="171" fontId="26" fillId="12" borderId="37" xfId="0" applyNumberFormat="1" applyFont="1" applyFill="1" applyBorder="1" applyAlignment="1">
      <alignment horizontal="center"/>
    </xf>
    <xf numFmtId="171" fontId="25" fillId="12" borderId="13" xfId="0" applyNumberFormat="1" applyFont="1" applyFill="1" applyBorder="1" applyAlignment="1">
      <alignment horizontal="center"/>
    </xf>
    <xf numFmtId="171" fontId="10" fillId="12" borderId="37" xfId="0" applyNumberFormat="1" applyFont="1" applyFill="1" applyBorder="1" applyAlignment="1">
      <alignment horizontal="center"/>
    </xf>
    <xf numFmtId="171" fontId="0" fillId="12" borderId="38" xfId="0" applyNumberFormat="1" applyFont="1" applyFill="1" applyBorder="1" applyAlignment="1">
      <alignment horizontal="center"/>
    </xf>
    <xf numFmtId="171" fontId="0" fillId="12" borderId="14" xfId="0" applyNumberFormat="1" applyFont="1" applyFill="1" applyBorder="1" applyAlignment="1">
      <alignment horizontal="center"/>
    </xf>
    <xf numFmtId="171" fontId="9" fillId="12" borderId="31" xfId="0" applyNumberFormat="1" applyFont="1" applyFill="1" applyBorder="1" applyAlignment="1">
      <alignment horizontal="center"/>
    </xf>
    <xf numFmtId="171" fontId="7" fillId="12" borderId="14" xfId="0" applyNumberFormat="1" applyFont="1" applyFill="1" applyBorder="1" applyAlignment="1">
      <alignment horizontal="center"/>
    </xf>
    <xf numFmtId="171" fontId="43" fillId="12" borderId="14" xfId="0" applyNumberFormat="1" applyFont="1" applyFill="1" applyBorder="1" applyAlignment="1">
      <alignment horizontal="center"/>
    </xf>
    <xf numFmtId="171" fontId="9" fillId="12" borderId="38" xfId="0" applyNumberFormat="1" applyFont="1" applyFill="1" applyBorder="1" applyAlignment="1">
      <alignment horizontal="center"/>
    </xf>
    <xf numFmtId="171" fontId="17" fillId="12" borderId="13" xfId="0" applyNumberFormat="1" applyFont="1" applyFill="1" applyBorder="1" applyAlignment="1">
      <alignment horizontal="center"/>
    </xf>
    <xf numFmtId="171" fontId="8" fillId="12" borderId="15" xfId="0" applyNumberFormat="1" applyFont="1" applyFill="1" applyBorder="1" applyAlignment="1">
      <alignment horizontal="center"/>
    </xf>
    <xf numFmtId="171" fontId="42" fillId="12" borderId="44" xfId="0" applyNumberFormat="1" applyFont="1" applyFill="1" applyBorder="1" applyAlignment="1">
      <alignment horizontal="center"/>
    </xf>
    <xf numFmtId="0" fontId="58" fillId="12" borderId="10" xfId="0" applyFont="1" applyFill="1" applyBorder="1" applyAlignment="1">
      <alignment horizontal="center"/>
    </xf>
    <xf numFmtId="0" fontId="56" fillId="2" borderId="10" xfId="0" applyFont="1" applyFill="1" applyBorder="1" applyAlignment="1">
      <alignment horizontal="center"/>
    </xf>
    <xf numFmtId="0" fontId="57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173" fontId="4" fillId="12" borderId="16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170" fontId="54" fillId="12" borderId="33" xfId="0" applyNumberFormat="1" applyFont="1" applyFill="1" applyBorder="1" applyAlignment="1">
      <alignment horizontal="center"/>
    </xf>
    <xf numFmtId="173" fontId="54" fillId="12" borderId="47" xfId="0" applyNumberFormat="1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0" fontId="60" fillId="12" borderId="10" xfId="0" applyFont="1" applyFill="1" applyBorder="1" applyAlignment="1">
      <alignment horizontal="center"/>
    </xf>
    <xf numFmtId="173" fontId="60" fillId="12" borderId="47" xfId="0" applyNumberFormat="1" applyFont="1" applyFill="1" applyBorder="1" applyAlignment="1">
      <alignment horizontal="center"/>
    </xf>
    <xf numFmtId="170" fontId="60" fillId="12" borderId="0" xfId="0" applyNumberFormat="1" applyFont="1" applyFill="1" applyBorder="1" applyAlignment="1">
      <alignment horizontal="center"/>
    </xf>
    <xf numFmtId="0" fontId="61" fillId="12" borderId="10" xfId="0" applyFont="1" applyFill="1" applyBorder="1" applyAlignment="1">
      <alignment horizontal="center"/>
    </xf>
    <xf numFmtId="170" fontId="62" fillId="2" borderId="33" xfId="0" applyNumberFormat="1" applyFont="1" applyFill="1" applyBorder="1" applyAlignment="1">
      <alignment horizontal="center"/>
    </xf>
    <xf numFmtId="173" fontId="62" fillId="2" borderId="47" xfId="0" applyNumberFormat="1" applyFont="1" applyFill="1" applyBorder="1" applyAlignment="1">
      <alignment horizontal="center"/>
    </xf>
    <xf numFmtId="0" fontId="63" fillId="2" borderId="51" xfId="0" applyFont="1" applyFill="1" applyBorder="1" applyAlignment="1">
      <alignment horizontal="center"/>
    </xf>
    <xf numFmtId="0" fontId="62" fillId="2" borderId="18" xfId="0" applyFont="1" applyFill="1" applyBorder="1" applyAlignment="1">
      <alignment horizontal="center"/>
    </xf>
    <xf numFmtId="170" fontId="64" fillId="12" borderId="0" xfId="0" applyNumberFormat="1" applyFont="1" applyFill="1" applyBorder="1" applyAlignment="1">
      <alignment horizontal="center"/>
    </xf>
    <xf numFmtId="173" fontId="64" fillId="12" borderId="47" xfId="0" applyNumberFormat="1" applyFont="1" applyFill="1" applyBorder="1" applyAlignment="1">
      <alignment horizontal="center"/>
    </xf>
    <xf numFmtId="0" fontId="65" fillId="12" borderId="50" xfId="0" applyFont="1" applyFill="1" applyBorder="1" applyAlignment="1">
      <alignment horizontal="center"/>
    </xf>
    <xf numFmtId="0" fontId="64" fillId="12" borderId="10" xfId="0" applyFont="1" applyFill="1" applyBorder="1" applyAlignment="1">
      <alignment horizontal="center"/>
    </xf>
    <xf numFmtId="0" fontId="66" fillId="12" borderId="10" xfId="0" applyFont="1" applyFill="1" applyBorder="1" applyAlignment="1">
      <alignment horizontal="center"/>
    </xf>
    <xf numFmtId="0" fontId="67" fillId="12" borderId="50" xfId="0" applyFont="1" applyFill="1" applyBorder="1" applyAlignment="1">
      <alignment horizontal="center"/>
    </xf>
    <xf numFmtId="173" fontId="66" fillId="12" borderId="47" xfId="0" applyNumberFormat="1" applyFont="1" applyFill="1" applyBorder="1" applyAlignment="1">
      <alignment horizontal="center"/>
    </xf>
    <xf numFmtId="170" fontId="66" fillId="12" borderId="0" xfId="0" applyNumberFormat="1" applyFont="1" applyFill="1" applyBorder="1" applyAlignment="1">
      <alignment horizontal="center"/>
    </xf>
    <xf numFmtId="170" fontId="68" fillId="12" borderId="13" xfId="0" applyNumberFormat="1" applyFont="1" applyFill="1" applyBorder="1" applyAlignment="1">
      <alignment horizontal="center"/>
    </xf>
    <xf numFmtId="173" fontId="68" fillId="12" borderId="16" xfId="0" applyNumberFormat="1" applyFont="1" applyFill="1" applyBorder="1" applyAlignment="1">
      <alignment horizontal="center"/>
    </xf>
    <xf numFmtId="0" fontId="69" fillId="12" borderId="17" xfId="0" applyFont="1" applyFill="1" applyBorder="1" applyAlignment="1">
      <alignment horizontal="center"/>
    </xf>
    <xf numFmtId="0" fontId="68" fillId="12" borderId="10" xfId="0" applyFont="1" applyFill="1" applyBorder="1" applyAlignment="1">
      <alignment horizontal="center"/>
    </xf>
    <xf numFmtId="170" fontId="70" fillId="12" borderId="15" xfId="0" applyNumberFormat="1" applyFont="1" applyFill="1" applyBorder="1" applyAlignment="1">
      <alignment horizontal="center"/>
    </xf>
    <xf numFmtId="173" fontId="70" fillId="12" borderId="16" xfId="0" applyNumberFormat="1" applyFont="1" applyFill="1" applyBorder="1" applyAlignment="1">
      <alignment horizontal="center"/>
    </xf>
    <xf numFmtId="0" fontId="71" fillId="12" borderId="17" xfId="0" applyFont="1" applyFill="1" applyBorder="1" applyAlignment="1">
      <alignment horizontal="center"/>
    </xf>
    <xf numFmtId="0" fontId="70" fillId="12" borderId="10" xfId="0" applyFont="1" applyFill="1" applyBorder="1" applyAlignment="1">
      <alignment horizontal="center"/>
    </xf>
    <xf numFmtId="0" fontId="65" fillId="12" borderId="17" xfId="0" applyFont="1" applyFill="1" applyBorder="1" applyAlignment="1">
      <alignment horizontal="center"/>
    </xf>
    <xf numFmtId="173" fontId="64" fillId="12" borderId="16" xfId="0" applyNumberFormat="1" applyFont="1" applyFill="1" applyBorder="1" applyAlignment="1">
      <alignment horizontal="center"/>
    </xf>
    <xf numFmtId="170" fontId="64" fillId="12" borderId="32" xfId="0" applyNumberFormat="1" applyFont="1" applyFill="1" applyBorder="1" applyAlignment="1">
      <alignment horizontal="center"/>
    </xf>
    <xf numFmtId="170" fontId="62" fillId="2" borderId="14" xfId="0" applyNumberFormat="1" applyFont="1" applyFill="1" applyBorder="1" applyAlignment="1">
      <alignment horizontal="center"/>
    </xf>
    <xf numFmtId="173" fontId="62" fillId="2" borderId="16" xfId="0" applyNumberFormat="1" applyFont="1" applyFill="1" applyBorder="1" applyAlignment="1">
      <alignment horizontal="center"/>
    </xf>
    <xf numFmtId="0" fontId="63" fillId="2" borderId="17" xfId="0" applyFont="1" applyFill="1" applyBorder="1" applyAlignment="1">
      <alignment horizontal="center"/>
    </xf>
    <xf numFmtId="0" fontId="62" fillId="2" borderId="10" xfId="0" applyFont="1" applyFill="1" applyBorder="1" applyAlignment="1">
      <alignment horizontal="center"/>
    </xf>
    <xf numFmtId="170" fontId="72" fillId="12" borderId="15" xfId="0" applyNumberFormat="1" applyFont="1" applyFill="1" applyBorder="1" applyAlignment="1">
      <alignment horizontal="center"/>
    </xf>
    <xf numFmtId="173" fontId="72" fillId="12" borderId="16" xfId="0" applyNumberFormat="1" applyFont="1" applyFill="1" applyBorder="1" applyAlignment="1">
      <alignment horizontal="center"/>
    </xf>
    <xf numFmtId="0" fontId="73" fillId="12" borderId="17" xfId="0" applyFont="1" applyFill="1" applyBorder="1" applyAlignment="1">
      <alignment horizontal="center"/>
    </xf>
    <xf numFmtId="0" fontId="72" fillId="12" borderId="10" xfId="0" applyFont="1" applyFill="1" applyBorder="1" applyAlignment="1">
      <alignment horizontal="center"/>
    </xf>
    <xf numFmtId="170" fontId="65" fillId="12" borderId="32" xfId="0" applyNumberFormat="1" applyFont="1" applyFill="1" applyBorder="1" applyAlignment="1">
      <alignment horizontal="center"/>
    </xf>
    <xf numFmtId="170" fontId="72" fillId="12" borderId="24" xfId="0" applyNumberFormat="1" applyFont="1" applyFill="1" applyBorder="1" applyAlignment="1">
      <alignment horizontal="center"/>
    </xf>
    <xf numFmtId="173" fontId="72" fillId="12" borderId="8" xfId="0" applyNumberFormat="1" applyFont="1" applyFill="1" applyBorder="1" applyAlignment="1">
      <alignment horizontal="center"/>
    </xf>
    <xf numFmtId="0" fontId="73" fillId="12" borderId="9" xfId="0" applyFont="1" applyFill="1" applyBorder="1" applyAlignment="1">
      <alignment horizontal="center"/>
    </xf>
    <xf numFmtId="0" fontId="72" fillId="12" borderId="4" xfId="0" applyFont="1" applyFill="1" applyBorder="1" applyAlignment="1">
      <alignment horizontal="center"/>
    </xf>
    <xf numFmtId="0" fontId="64" fillId="12" borderId="4" xfId="0" applyFont="1" applyFill="1" applyBorder="1" applyAlignment="1">
      <alignment horizontal="center"/>
    </xf>
    <xf numFmtId="0" fontId="65" fillId="12" borderId="9" xfId="0" applyFont="1" applyFill="1" applyBorder="1" applyAlignment="1">
      <alignment horizontal="center"/>
    </xf>
    <xf numFmtId="173" fontId="64" fillId="12" borderId="8" xfId="0" applyNumberFormat="1" applyFont="1" applyFill="1" applyBorder="1" applyAlignment="1">
      <alignment horizontal="center"/>
    </xf>
    <xf numFmtId="170" fontId="64" fillId="12" borderId="24" xfId="0" applyNumberFormat="1" applyFont="1" applyFill="1" applyBorder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63" fillId="2" borderId="11" xfId="0" applyFont="1" applyFill="1" applyBorder="1" applyAlignment="1">
      <alignment horizontal="center"/>
    </xf>
    <xf numFmtId="173" fontId="62" fillId="2" borderId="12" xfId="0" applyNumberFormat="1" applyFont="1" applyFill="1" applyBorder="1" applyAlignment="1">
      <alignment horizontal="center"/>
    </xf>
    <xf numFmtId="0" fontId="61" fillId="12" borderId="28" xfId="0" applyFont="1" applyFill="1" applyBorder="1" applyAlignment="1">
      <alignment horizontal="center"/>
    </xf>
    <xf numFmtId="0" fontId="74" fillId="12" borderId="10" xfId="0" applyFont="1" applyFill="1" applyBorder="1" applyAlignment="1">
      <alignment horizontal="center"/>
    </xf>
    <xf numFmtId="0" fontId="74" fillId="12" borderId="25" xfId="0" applyFont="1" applyFill="1" applyBorder="1" applyAlignment="1">
      <alignment horizontal="center"/>
    </xf>
    <xf numFmtId="0" fontId="58" fillId="12" borderId="28" xfId="0" applyFont="1" applyFill="1" applyBorder="1" applyAlignment="1">
      <alignment horizontal="center"/>
    </xf>
    <xf numFmtId="0" fontId="59" fillId="12" borderId="27" xfId="0" applyFont="1" applyFill="1" applyBorder="1" applyAlignment="1">
      <alignment horizontal="center"/>
    </xf>
    <xf numFmtId="0" fontId="59" fillId="12" borderId="26" xfId="0" applyFont="1" applyFill="1" applyBorder="1" applyAlignment="1">
      <alignment horizontal="center"/>
    </xf>
    <xf numFmtId="0" fontId="57" fillId="12" borderId="25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6" fillId="2" borderId="27" xfId="0" applyFont="1" applyFill="1" applyBorder="1" applyAlignment="1">
      <alignment horizontal="center"/>
    </xf>
    <xf numFmtId="0" fontId="56" fillId="2" borderId="26" xfId="0" applyFont="1" applyFill="1" applyBorder="1" applyAlignment="1">
      <alignment horizontal="center"/>
    </xf>
    <xf numFmtId="0" fontId="56" fillId="2" borderId="25" xfId="0" applyFont="1" applyFill="1" applyBorder="1" applyAlignment="1">
      <alignment horizontal="center"/>
    </xf>
    <xf numFmtId="0" fontId="57" fillId="12" borderId="28" xfId="0" applyFont="1" applyFill="1" applyBorder="1" applyAlignment="1">
      <alignment horizontal="center"/>
    </xf>
    <xf numFmtId="0" fontId="5" fillId="12" borderId="28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9" fillId="12" borderId="29" xfId="0" applyFont="1" applyFill="1" applyBorder="1" applyAlignment="1">
      <alignment horizontal="center"/>
    </xf>
    <xf numFmtId="0" fontId="59" fillId="12" borderId="18" xfId="0" applyFont="1" applyFill="1" applyBorder="1" applyAlignment="1">
      <alignment horizontal="center"/>
    </xf>
    <xf numFmtId="0" fontId="58" fillId="12" borderId="22" xfId="0" applyFont="1" applyFill="1" applyBorder="1" applyAlignment="1">
      <alignment horizontal="center"/>
    </xf>
    <xf numFmtId="0" fontId="58" fillId="12" borderId="30" xfId="0" applyFont="1" applyFill="1" applyBorder="1" applyAlignment="1">
      <alignment horizontal="center"/>
    </xf>
    <xf numFmtId="0" fontId="58" fillId="12" borderId="29" xfId="0" applyFont="1" applyFill="1" applyBorder="1" applyAlignment="1">
      <alignment horizontal="center"/>
    </xf>
    <xf numFmtId="0" fontId="58" fillId="12" borderId="18" xfId="0" applyFont="1" applyFill="1" applyBorder="1" applyAlignment="1">
      <alignment horizontal="center"/>
    </xf>
    <xf numFmtId="0" fontId="74" fillId="12" borderId="21" xfId="0" applyFont="1" applyFill="1" applyBorder="1" applyAlignment="1">
      <alignment horizontal="center"/>
    </xf>
    <xf numFmtId="0" fontId="74" fillId="12" borderId="30" xfId="0" applyFont="1" applyFill="1" applyBorder="1" applyAlignment="1">
      <alignment horizontal="center"/>
    </xf>
    <xf numFmtId="0" fontId="74" fillId="12" borderId="29" xfId="0" applyFont="1" applyFill="1" applyBorder="1" applyAlignment="1">
      <alignment horizontal="center"/>
    </xf>
    <xf numFmtId="0" fontId="74" fillId="12" borderId="18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30" xfId="0" applyFont="1" applyFill="1" applyBorder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54" fillId="12" borderId="29" xfId="0" applyFont="1" applyFill="1" applyBorder="1" applyAlignment="1">
      <alignment horizontal="center"/>
    </xf>
    <xf numFmtId="0" fontId="54" fillId="12" borderId="18" xfId="0" applyFont="1" applyFill="1" applyBorder="1" applyAlignment="1">
      <alignment horizontal="center"/>
    </xf>
    <xf numFmtId="0" fontId="61" fillId="12" borderId="22" xfId="0" applyFont="1" applyFill="1" applyBorder="1" applyAlignment="1">
      <alignment horizontal="center"/>
    </xf>
    <xf numFmtId="0" fontId="61" fillId="12" borderId="29" xfId="0" applyFont="1" applyFill="1" applyBorder="1" applyAlignment="1">
      <alignment horizontal="center"/>
    </xf>
    <xf numFmtId="0" fontId="61" fillId="12" borderId="18" xfId="0" applyFont="1" applyFill="1" applyBorder="1" applyAlignment="1">
      <alignment horizontal="center"/>
    </xf>
    <xf numFmtId="0" fontId="57" fillId="12" borderId="22" xfId="0" applyFont="1" applyFill="1" applyBorder="1" applyAlignment="1">
      <alignment horizontal="center"/>
    </xf>
    <xf numFmtId="0" fontId="57" fillId="12" borderId="30" xfId="0" applyFont="1" applyFill="1" applyBorder="1" applyAlignment="1">
      <alignment horizontal="center"/>
    </xf>
    <xf numFmtId="0" fontId="57" fillId="12" borderId="18" xfId="0" applyFont="1" applyFill="1" applyBorder="1" applyAlignment="1">
      <alignment horizontal="center"/>
    </xf>
    <xf numFmtId="0" fontId="59" fillId="12" borderId="25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60" fillId="12" borderId="25" xfId="0" applyFont="1" applyFill="1" applyBorder="1" applyAlignment="1">
      <alignment horizontal="center"/>
    </xf>
    <xf numFmtId="0" fontId="60" fillId="12" borderId="27" xfId="0" applyFont="1" applyFill="1" applyBorder="1" applyAlignment="1">
      <alignment horizontal="center"/>
    </xf>
    <xf numFmtId="0" fontId="61" fillId="12" borderId="25" xfId="0" applyFont="1" applyFill="1" applyBorder="1" applyAlignment="1">
      <alignment horizontal="center"/>
    </xf>
    <xf numFmtId="0" fontId="61" fillId="12" borderId="26" xfId="0" applyFont="1" applyFill="1" applyBorder="1" applyAlignment="1">
      <alignment horizontal="center"/>
    </xf>
    <xf numFmtId="0" fontId="60" fillId="12" borderId="18" xfId="0" applyFont="1" applyFill="1" applyBorder="1" applyAlignment="1">
      <alignment horizontal="center"/>
    </xf>
    <xf numFmtId="0" fontId="60" fillId="12" borderId="29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56" fillId="2" borderId="36" xfId="0" applyFont="1" applyFill="1" applyBorder="1" applyAlignment="1">
      <alignment horizontal="center"/>
    </xf>
    <xf numFmtId="0" fontId="5" fillId="12" borderId="36" xfId="0" applyFont="1" applyFill="1" applyBorder="1" applyAlignment="1">
      <alignment horizontal="center"/>
    </xf>
    <xf numFmtId="0" fontId="59" fillId="12" borderId="36" xfId="0" applyFont="1" applyFill="1" applyBorder="1" applyAlignment="1">
      <alignment horizontal="center"/>
    </xf>
    <xf numFmtId="0" fontId="60" fillId="12" borderId="36" xfId="0" applyFont="1" applyFill="1" applyBorder="1" applyAlignment="1">
      <alignment horizontal="center"/>
    </xf>
    <xf numFmtId="0" fontId="59" fillId="12" borderId="45" xfId="0" applyFont="1" applyFill="1" applyBorder="1" applyAlignment="1">
      <alignment horizontal="center"/>
    </xf>
    <xf numFmtId="0" fontId="57" fillId="12" borderId="45" xfId="0" applyFont="1" applyFill="1" applyBorder="1" applyAlignment="1">
      <alignment horizontal="center"/>
    </xf>
    <xf numFmtId="0" fontId="56" fillId="2" borderId="45" xfId="0" applyFont="1" applyFill="1" applyBorder="1" applyAlignment="1">
      <alignment horizontal="center"/>
    </xf>
    <xf numFmtId="0" fontId="56" fillId="2" borderId="39" xfId="0" applyFont="1" applyFill="1" applyBorder="1" applyAlignment="1">
      <alignment horizontal="center"/>
    </xf>
    <xf numFmtId="0" fontId="57" fillId="12" borderId="39" xfId="0" applyFont="1" applyFill="1" applyBorder="1" applyAlignment="1">
      <alignment horizontal="center"/>
    </xf>
    <xf numFmtId="0" fontId="59" fillId="12" borderId="39" xfId="0" applyFont="1" applyFill="1" applyBorder="1" applyAlignment="1">
      <alignment horizontal="center"/>
    </xf>
    <xf numFmtId="0" fontId="58" fillId="12" borderId="39" xfId="0" applyFont="1" applyFill="1" applyBorder="1" applyAlignment="1">
      <alignment horizontal="center"/>
    </xf>
    <xf numFmtId="0" fontId="61" fillId="12" borderId="39" xfId="0" applyFont="1" applyFill="1" applyBorder="1" applyAlignment="1">
      <alignment horizontal="center"/>
    </xf>
    <xf numFmtId="173" fontId="10" fillId="12" borderId="12" xfId="0" applyNumberFormat="1" applyFont="1" applyFill="1" applyBorder="1" applyAlignment="1">
      <alignment horizontal="center"/>
    </xf>
    <xf numFmtId="173" fontId="36" fillId="12" borderId="12" xfId="0" applyNumberFormat="1" applyFont="1" applyFill="1" applyBorder="1" applyAlignment="1">
      <alignment horizontal="center"/>
    </xf>
    <xf numFmtId="173" fontId="28" fillId="2" borderId="16" xfId="0" applyNumberFormat="1" applyFont="1" applyFill="1" applyBorder="1" applyAlignment="1">
      <alignment horizontal="center"/>
    </xf>
    <xf numFmtId="173" fontId="27" fillId="12" borderId="16" xfId="0" applyNumberFormat="1" applyFont="1" applyFill="1" applyBorder="1" applyAlignment="1">
      <alignment horizontal="center"/>
    </xf>
    <xf numFmtId="173" fontId="27" fillId="12" borderId="12" xfId="0" applyNumberFormat="1" applyFont="1" applyFill="1" applyBorder="1" applyAlignment="1">
      <alignment horizontal="center"/>
    </xf>
    <xf numFmtId="173" fontId="12" fillId="12" borderId="12" xfId="0" applyNumberFormat="1" applyFont="1" applyFill="1" applyBorder="1" applyAlignment="1">
      <alignment horizontal="center"/>
    </xf>
    <xf numFmtId="173" fontId="12" fillId="12" borderId="16" xfId="0" applyNumberFormat="1" applyFont="1" applyFill="1" applyBorder="1" applyAlignment="1">
      <alignment horizontal="center"/>
    </xf>
    <xf numFmtId="173" fontId="31" fillId="12" borderId="16" xfId="0" applyNumberFormat="1" applyFont="1" applyFill="1" applyBorder="1" applyAlignment="1">
      <alignment horizontal="center"/>
    </xf>
    <xf numFmtId="173" fontId="26" fillId="12" borderId="16" xfId="0" applyNumberFormat="1" applyFont="1" applyFill="1" applyBorder="1" applyAlignment="1">
      <alignment horizontal="center"/>
    </xf>
    <xf numFmtId="173" fontId="25" fillId="12" borderId="16" xfId="0" applyNumberFormat="1" applyFont="1" applyFill="1" applyBorder="1" applyAlignment="1">
      <alignment horizontal="center"/>
    </xf>
    <xf numFmtId="173" fontId="33" fillId="12" borderId="16" xfId="0" applyNumberFormat="1" applyFont="1" applyFill="1" applyBorder="1" applyAlignment="1">
      <alignment horizontal="center"/>
    </xf>
    <xf numFmtId="173" fontId="25" fillId="12" borderId="12" xfId="0" applyNumberFormat="1" applyFont="1" applyFill="1" applyBorder="1" applyAlignment="1">
      <alignment horizontal="center"/>
    </xf>
    <xf numFmtId="173" fontId="1" fillId="12" borderId="12" xfId="0" applyNumberFormat="1" applyFont="1" applyFill="1" applyBorder="1" applyAlignment="1">
      <alignment horizontal="center"/>
    </xf>
    <xf numFmtId="173" fontId="1" fillId="12" borderId="16" xfId="0" applyNumberFormat="1" applyFont="1" applyFill="1" applyBorder="1" applyAlignment="1">
      <alignment horizontal="center"/>
    </xf>
    <xf numFmtId="173" fontId="10" fillId="12" borderId="20" xfId="0" applyNumberFormat="1" applyFont="1" applyFill="1" applyBorder="1" applyAlignment="1">
      <alignment horizontal="center"/>
    </xf>
    <xf numFmtId="173" fontId="1" fillId="12" borderId="20" xfId="0" applyNumberFormat="1" applyFont="1" applyFill="1" applyBorder="1" applyAlignment="1">
      <alignment horizontal="center"/>
    </xf>
    <xf numFmtId="173" fontId="18" fillId="12" borderId="20" xfId="0" applyNumberFormat="1" applyFont="1" applyFill="1" applyBorder="1" applyAlignment="1">
      <alignment horizontal="center"/>
    </xf>
    <xf numFmtId="173" fontId="24" fillId="12" borderId="16" xfId="0" applyNumberFormat="1" applyFont="1" applyFill="1" applyBorder="1" applyAlignment="1">
      <alignment horizontal="center"/>
    </xf>
    <xf numFmtId="173" fontId="18" fillId="12" borderId="12" xfId="0" applyNumberFormat="1" applyFont="1" applyFill="1" applyBorder="1" applyAlignment="1">
      <alignment horizontal="center"/>
    </xf>
    <xf numFmtId="173" fontId="23" fillId="12" borderId="16" xfId="0" applyNumberFormat="1" applyFont="1" applyFill="1" applyBorder="1" applyAlignment="1">
      <alignment horizontal="center"/>
    </xf>
    <xf numFmtId="173" fontId="0" fillId="12" borderId="20" xfId="0" applyNumberFormat="1" applyFont="1" applyFill="1" applyBorder="1" applyAlignment="1">
      <alignment horizontal="center"/>
    </xf>
    <xf numFmtId="173" fontId="9" fillId="12" borderId="20" xfId="0" applyNumberFormat="1" applyFont="1" applyFill="1" applyBorder="1" applyAlignment="1">
      <alignment horizontal="center"/>
    </xf>
    <xf numFmtId="173" fontId="22" fillId="12" borderId="16" xfId="0" applyNumberFormat="1" applyFont="1" applyFill="1" applyBorder="1" applyAlignment="1">
      <alignment horizontal="center"/>
    </xf>
    <xf numFmtId="173" fontId="8" fillId="12" borderId="20" xfId="0" applyNumberFormat="1" applyFont="1" applyFill="1" applyBorder="1" applyAlignment="1">
      <alignment horizontal="center"/>
    </xf>
    <xf numFmtId="173" fontId="22" fillId="12" borderId="20" xfId="0" applyNumberFormat="1" applyFont="1" applyFill="1" applyBorder="1" applyAlignment="1">
      <alignment horizontal="center"/>
    </xf>
    <xf numFmtId="173" fontId="20" fillId="12" borderId="16" xfId="0" applyNumberFormat="1" applyFont="1" applyFill="1" applyBorder="1" applyAlignment="1">
      <alignment horizontal="center"/>
    </xf>
    <xf numFmtId="173" fontId="52" fillId="2" borderId="12" xfId="0" applyNumberFormat="1" applyFont="1" applyFill="1" applyBorder="1" applyAlignment="1">
      <alignment horizontal="center"/>
    </xf>
    <xf numFmtId="173" fontId="29" fillId="2" borderId="16" xfId="0" applyNumberFormat="1" applyFont="1" applyFill="1" applyBorder="1" applyAlignment="1">
      <alignment horizontal="center"/>
    </xf>
    <xf numFmtId="173" fontId="50" fillId="12" borderId="16" xfId="0" applyNumberFormat="1" applyFont="1" applyFill="1" applyBorder="1" applyAlignment="1">
      <alignment horizontal="center"/>
    </xf>
    <xf numFmtId="173" fontId="26" fillId="12" borderId="20" xfId="0" applyNumberFormat="1" applyFont="1" applyFill="1" applyBorder="1" applyAlignment="1">
      <alignment horizontal="center"/>
    </xf>
    <xf numFmtId="173" fontId="12" fillId="12" borderId="20" xfId="0" applyNumberFormat="1" applyFont="1" applyFill="1" applyBorder="1" applyAlignment="1">
      <alignment horizontal="center"/>
    </xf>
    <xf numFmtId="173" fontId="11" fillId="12" borderId="20" xfId="0" applyNumberFormat="1" applyFont="1" applyFill="1" applyBorder="1" applyAlignment="1">
      <alignment horizontal="center"/>
    </xf>
    <xf numFmtId="173" fontId="37" fillId="12" borderId="16" xfId="0" applyNumberFormat="1" applyFont="1" applyFill="1" applyBorder="1" applyAlignment="1">
      <alignment horizontal="center"/>
    </xf>
    <xf numFmtId="173" fontId="24" fillId="12" borderId="12" xfId="0" applyNumberFormat="1" applyFont="1" applyFill="1" applyBorder="1" applyAlignment="1">
      <alignment horizontal="center"/>
    </xf>
    <xf numFmtId="173" fontId="44" fillId="12" borderId="12" xfId="0" applyNumberFormat="1" applyFont="1" applyFill="1" applyBorder="1" applyAlignment="1">
      <alignment horizontal="center"/>
    </xf>
    <xf numFmtId="173" fontId="21" fillId="12" borderId="16" xfId="0" applyNumberFormat="1" applyFont="1" applyFill="1" applyBorder="1" applyAlignment="1">
      <alignment horizontal="center"/>
    </xf>
    <xf numFmtId="173" fontId="21" fillId="12" borderId="12" xfId="0" applyNumberFormat="1" applyFont="1" applyFill="1" applyBorder="1" applyAlignment="1">
      <alignment horizontal="center"/>
    </xf>
    <xf numFmtId="173" fontId="35" fillId="12" borderId="16" xfId="0" applyNumberFormat="1" applyFont="1" applyFill="1" applyBorder="1" applyAlignment="1">
      <alignment horizontal="center"/>
    </xf>
    <xf numFmtId="173" fontId="7" fillId="12" borderId="20" xfId="0" applyNumberFormat="1" applyFont="1" applyFill="1" applyBorder="1" applyAlignment="1">
      <alignment horizontal="center"/>
    </xf>
    <xf numFmtId="173" fontId="42" fillId="12" borderId="20" xfId="0" applyNumberFormat="1" applyFont="1" applyFill="1" applyBorder="1" applyAlignment="1">
      <alignment horizontal="center"/>
    </xf>
    <xf numFmtId="173" fontId="20" fillId="12" borderId="12" xfId="0" applyNumberFormat="1" applyFont="1" applyFill="1" applyBorder="1" applyAlignment="1">
      <alignment horizontal="center"/>
    </xf>
    <xf numFmtId="173" fontId="22" fillId="12" borderId="8" xfId="0" applyNumberFormat="1" applyFont="1" applyFill="1" applyBorder="1" applyAlignment="1">
      <alignment horizontal="center"/>
    </xf>
    <xf numFmtId="173" fontId="45" fillId="12" borderId="8" xfId="0" applyNumberFormat="1" applyFont="1" applyFill="1" applyBorder="1" applyAlignment="1">
      <alignment horizontal="center"/>
    </xf>
    <xf numFmtId="173" fontId="34" fillId="12" borderId="8" xfId="0" applyNumberFormat="1" applyFont="1" applyFill="1" applyBorder="1" applyAlignment="1">
      <alignment horizontal="center"/>
    </xf>
    <xf numFmtId="173" fontId="25" fillId="12" borderId="8" xfId="0" applyNumberFormat="1" applyFont="1" applyFill="1" applyBorder="1" applyAlignment="1">
      <alignment horizontal="center"/>
    </xf>
    <xf numFmtId="173" fontId="26" fillId="12" borderId="8" xfId="0" applyNumberFormat="1" applyFont="1" applyFill="1" applyBorder="1" applyAlignment="1">
      <alignment horizontal="center"/>
    </xf>
    <xf numFmtId="173" fontId="47" fillId="12" borderId="37" xfId="0" applyNumberFormat="1" applyFont="1" applyFill="1" applyBorder="1" applyAlignment="1">
      <alignment horizontal="center"/>
    </xf>
    <xf numFmtId="171" fontId="13" fillId="12" borderId="32" xfId="0" applyNumberFormat="1" applyFont="1" applyFill="1" applyBorder="1" applyAlignment="1">
      <alignment horizontal="center"/>
    </xf>
    <xf numFmtId="173" fontId="28" fillId="2" borderId="8" xfId="0" applyNumberFormat="1" applyFont="1" applyFill="1" applyBorder="1" applyAlignment="1">
      <alignment horizontal="center"/>
    </xf>
    <xf numFmtId="173" fontId="20" fillId="12" borderId="8" xfId="0" applyNumberFormat="1" applyFont="1" applyFill="1" applyBorder="1" applyAlignment="1">
      <alignment horizontal="center"/>
    </xf>
    <xf numFmtId="173" fontId="20" fillId="12" borderId="47" xfId="0" applyNumberFormat="1" applyFont="1" applyFill="1" applyBorder="1" applyAlignment="1">
      <alignment horizontal="center"/>
    </xf>
    <xf numFmtId="173" fontId="43" fillId="12" borderId="16" xfId="0" applyNumberFormat="1" applyFont="1" applyFill="1" applyBorder="1" applyAlignment="1">
      <alignment horizontal="center"/>
    </xf>
    <xf numFmtId="173" fontId="34" fillId="12" borderId="16" xfId="0" applyNumberFormat="1" applyFont="1" applyFill="1" applyBorder="1" applyAlignment="1">
      <alignment horizontal="center"/>
    </xf>
    <xf numFmtId="173" fontId="47" fillId="12" borderId="16" xfId="0" applyNumberFormat="1" applyFont="1" applyFill="1" applyBorder="1" applyAlignment="1">
      <alignment horizontal="center"/>
    </xf>
    <xf numFmtId="173" fontId="55" fillId="12" borderId="16" xfId="0" applyNumberFormat="1" applyFont="1" applyFill="1" applyBorder="1" applyAlignment="1">
      <alignment horizontal="center"/>
    </xf>
    <xf numFmtId="173" fontId="29" fillId="2" borderId="12" xfId="0" applyNumberFormat="1" applyFont="1" applyFill="1" applyBorder="1" applyAlignment="1">
      <alignment horizontal="center"/>
    </xf>
    <xf numFmtId="173" fontId="14" fillId="2" borderId="20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11" borderId="53" xfId="0" applyFont="1" applyFill="1" applyBorder="1" applyAlignment="1">
      <alignment horizontal="center"/>
    </xf>
    <xf numFmtId="0" fontId="5" fillId="11" borderId="45" xfId="0" applyFont="1" applyFill="1" applyBorder="1" applyAlignment="1">
      <alignment horizontal="center"/>
    </xf>
    <xf numFmtId="0" fontId="5" fillId="11" borderId="3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73" fontId="51" fillId="12" borderId="1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3.57421875" style="0" bestFit="1" customWidth="1"/>
    <col min="3" max="3" width="6.7109375" style="0" customWidth="1"/>
    <col min="4" max="4" width="7.28125" style="0" customWidth="1"/>
    <col min="5" max="5" width="13.28125" style="0" bestFit="1" customWidth="1"/>
    <col min="6" max="6" width="3.57421875" style="0" bestFit="1" customWidth="1"/>
    <col min="7" max="7" width="6.7109375" style="0" customWidth="1"/>
    <col min="8" max="8" width="7.28125" style="0" customWidth="1"/>
    <col min="9" max="9" width="14.00390625" style="0" bestFit="1" customWidth="1"/>
    <col min="10" max="10" width="3.57421875" style="0" bestFit="1" customWidth="1"/>
    <col min="11" max="11" width="6.7109375" style="0" customWidth="1"/>
    <col min="12" max="12" width="7.28125" style="0" customWidth="1"/>
    <col min="13" max="13" width="13.7109375" style="0" bestFit="1" customWidth="1"/>
    <col min="14" max="14" width="3.57421875" style="0" customWidth="1"/>
    <col min="15" max="15" width="6.7109375" style="0" customWidth="1"/>
    <col min="16" max="16" width="7.28125" style="0" customWidth="1"/>
    <col min="17" max="17" width="11.00390625" style="0" bestFit="1" customWidth="1"/>
    <col min="18" max="18" width="3.57421875" style="0" bestFit="1" customWidth="1"/>
    <col min="19" max="19" width="6.7109375" style="0" customWidth="1"/>
    <col min="20" max="20" width="7.28125" style="0" customWidth="1"/>
    <col min="21" max="21" width="15.00390625" style="0" bestFit="1" customWidth="1"/>
    <col min="22" max="22" width="3.57421875" style="0" bestFit="1" customWidth="1"/>
    <col min="23" max="23" width="6.7109375" style="0" customWidth="1"/>
    <col min="24" max="24" width="7.28125" style="0" customWidth="1"/>
    <col min="25" max="25" width="14.57421875" style="0" bestFit="1" customWidth="1"/>
    <col min="26" max="26" width="3.57421875" style="0" bestFit="1" customWidth="1"/>
    <col min="27" max="27" width="6.7109375" style="0" customWidth="1"/>
    <col min="28" max="28" width="7.28125" style="0" customWidth="1"/>
    <col min="29" max="29" width="14.140625" style="0" bestFit="1" customWidth="1"/>
    <col min="30" max="30" width="3.57421875" style="0" bestFit="1" customWidth="1"/>
    <col min="31" max="31" width="6.7109375" style="0" customWidth="1"/>
    <col min="32" max="32" width="7.28125" style="0" customWidth="1"/>
    <col min="33" max="33" width="13.00390625" style="0" bestFit="1" customWidth="1"/>
    <col min="34" max="34" width="3.57421875" style="0" bestFit="1" customWidth="1"/>
    <col min="35" max="35" width="6.7109375" style="0" customWidth="1"/>
    <col min="36" max="36" width="7.28125" style="0" customWidth="1"/>
    <col min="37" max="37" width="13.140625" style="0" bestFit="1" customWidth="1"/>
    <col min="38" max="38" width="3.57421875" style="0" bestFit="1" customWidth="1"/>
    <col min="39" max="39" width="6.57421875" style="0" customWidth="1"/>
    <col min="40" max="40" width="7.28125" style="0" customWidth="1"/>
  </cols>
  <sheetData>
    <row r="1" spans="1:52" ht="3" customHeight="1" thickBot="1">
      <c r="A1" s="1"/>
      <c r="B1" s="1"/>
      <c r="C1" s="1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" customHeight="1" thickBot="1">
      <c r="A2" s="857" t="s">
        <v>4</v>
      </c>
      <c r="B2" s="858"/>
      <c r="C2" s="858"/>
      <c r="D2" s="859"/>
      <c r="E2" s="863" t="s">
        <v>24</v>
      </c>
      <c r="F2" s="863"/>
      <c r="G2" s="863"/>
      <c r="H2" s="864"/>
      <c r="I2" s="874" t="s">
        <v>19</v>
      </c>
      <c r="J2" s="875"/>
      <c r="K2" s="875"/>
      <c r="L2" s="876"/>
      <c r="M2" s="868" t="s">
        <v>21</v>
      </c>
      <c r="N2" s="869"/>
      <c r="O2" s="869"/>
      <c r="P2" s="870"/>
      <c r="Q2" s="871" t="s">
        <v>23</v>
      </c>
      <c r="R2" s="872"/>
      <c r="S2" s="872"/>
      <c r="T2" s="873"/>
      <c r="U2" s="880" t="s">
        <v>20</v>
      </c>
      <c r="V2" s="881"/>
      <c r="W2" s="881"/>
      <c r="X2" s="882"/>
      <c r="Y2" s="877" t="s">
        <v>18</v>
      </c>
      <c r="Z2" s="878"/>
      <c r="AA2" s="878"/>
      <c r="AB2" s="879"/>
      <c r="AC2" s="883" t="s">
        <v>3</v>
      </c>
      <c r="AD2" s="884"/>
      <c r="AE2" s="884"/>
      <c r="AF2" s="884"/>
      <c r="AG2" s="865" t="s">
        <v>22</v>
      </c>
      <c r="AH2" s="866"/>
      <c r="AI2" s="866"/>
      <c r="AJ2" s="867"/>
      <c r="AK2" s="860" t="s">
        <v>5</v>
      </c>
      <c r="AL2" s="861"/>
      <c r="AM2" s="861"/>
      <c r="AN2" s="86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" customHeight="1" thickBot="1">
      <c r="A3" s="22" t="s">
        <v>7</v>
      </c>
      <c r="B3" s="23" t="s">
        <v>8</v>
      </c>
      <c r="C3" s="22" t="s">
        <v>9</v>
      </c>
      <c r="D3" s="24" t="s">
        <v>10</v>
      </c>
      <c r="E3" s="25" t="s">
        <v>7</v>
      </c>
      <c r="F3" s="26" t="s">
        <v>8</v>
      </c>
      <c r="G3" s="25" t="s">
        <v>9</v>
      </c>
      <c r="H3" s="27" t="s">
        <v>10</v>
      </c>
      <c r="I3" s="306" t="s">
        <v>7</v>
      </c>
      <c r="J3" s="307" t="s">
        <v>8</v>
      </c>
      <c r="K3" s="306" t="s">
        <v>9</v>
      </c>
      <c r="L3" s="160" t="s">
        <v>10</v>
      </c>
      <c r="M3" s="28" t="s">
        <v>7</v>
      </c>
      <c r="N3" s="28" t="s">
        <v>8</v>
      </c>
      <c r="O3" s="28" t="s">
        <v>9</v>
      </c>
      <c r="P3" s="29" t="s">
        <v>10</v>
      </c>
      <c r="Q3" s="249" t="s">
        <v>7</v>
      </c>
      <c r="R3" s="250" t="s">
        <v>8</v>
      </c>
      <c r="S3" s="249" t="s">
        <v>9</v>
      </c>
      <c r="T3" s="251" t="s">
        <v>10</v>
      </c>
      <c r="U3" s="30" t="s">
        <v>7</v>
      </c>
      <c r="V3" s="31" t="s">
        <v>8</v>
      </c>
      <c r="W3" s="30" t="s">
        <v>9</v>
      </c>
      <c r="X3" s="32" t="s">
        <v>10</v>
      </c>
      <c r="Y3" s="33" t="s">
        <v>7</v>
      </c>
      <c r="Z3" s="34" t="s">
        <v>8</v>
      </c>
      <c r="AA3" s="33" t="s">
        <v>9</v>
      </c>
      <c r="AB3" s="35" t="s">
        <v>10</v>
      </c>
      <c r="AC3" s="36" t="s">
        <v>7</v>
      </c>
      <c r="AD3" s="37" t="s">
        <v>8</v>
      </c>
      <c r="AE3" s="36" t="s">
        <v>9</v>
      </c>
      <c r="AF3" s="38" t="s">
        <v>10</v>
      </c>
      <c r="AG3" s="39" t="s">
        <v>7</v>
      </c>
      <c r="AH3" s="40" t="s">
        <v>8</v>
      </c>
      <c r="AI3" s="39" t="s">
        <v>9</v>
      </c>
      <c r="AJ3" s="41" t="s">
        <v>10</v>
      </c>
      <c r="AK3" s="42" t="s">
        <v>7</v>
      </c>
      <c r="AL3" s="43" t="s">
        <v>8</v>
      </c>
      <c r="AM3" s="42" t="s">
        <v>9</v>
      </c>
      <c r="AN3" s="42" t="s">
        <v>10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" customHeight="1">
      <c r="A4" s="401" t="s">
        <v>25</v>
      </c>
      <c r="B4" s="402">
        <v>10</v>
      </c>
      <c r="C4" s="403">
        <v>52.5</v>
      </c>
      <c r="D4" s="619">
        <f>C4/B4</f>
        <v>5.25</v>
      </c>
      <c r="E4" s="47" t="s">
        <v>245</v>
      </c>
      <c r="F4" s="48">
        <v>4</v>
      </c>
      <c r="G4" s="338">
        <v>25</v>
      </c>
      <c r="H4" s="621">
        <f aca="true" t="shared" si="0" ref="H4:H9">G4/F4</f>
        <v>6.25</v>
      </c>
      <c r="I4" s="47" t="s">
        <v>246</v>
      </c>
      <c r="J4" s="48">
        <v>1</v>
      </c>
      <c r="K4" s="338">
        <v>2</v>
      </c>
      <c r="L4" s="625">
        <f>K4/J4</f>
        <v>2</v>
      </c>
      <c r="M4" s="398" t="s">
        <v>247</v>
      </c>
      <c r="N4" s="399">
        <v>7</v>
      </c>
      <c r="O4" s="400">
        <v>31.5</v>
      </c>
      <c r="P4" s="626">
        <f>O4/N4</f>
        <v>4.5</v>
      </c>
      <c r="Q4" s="524" t="s">
        <v>26</v>
      </c>
      <c r="R4" s="525">
        <v>12</v>
      </c>
      <c r="S4" s="404">
        <v>67.5</v>
      </c>
      <c r="T4" s="629">
        <f>S4/R4</f>
        <v>5.625</v>
      </c>
      <c r="U4" s="539" t="s">
        <v>248</v>
      </c>
      <c r="V4" s="538">
        <v>8</v>
      </c>
      <c r="W4" s="474">
        <v>50</v>
      </c>
      <c r="X4" s="630">
        <f>W4/V4</f>
        <v>6.25</v>
      </c>
      <c r="Y4" s="254" t="s">
        <v>27</v>
      </c>
      <c r="Z4" s="52">
        <v>2</v>
      </c>
      <c r="AA4" s="53">
        <v>7.5</v>
      </c>
      <c r="AB4" s="308">
        <f>AA4/Z4</f>
        <v>3.75</v>
      </c>
      <c r="AC4" s="255" t="s">
        <v>28</v>
      </c>
      <c r="AD4" s="55">
        <v>1</v>
      </c>
      <c r="AE4" s="56">
        <v>0.5</v>
      </c>
      <c r="AF4" s="632">
        <f>AE4/AD4</f>
        <v>0.5</v>
      </c>
      <c r="AG4" s="521" t="s">
        <v>249</v>
      </c>
      <c r="AH4" s="520">
        <v>12</v>
      </c>
      <c r="AI4" s="412">
        <v>53.5</v>
      </c>
      <c r="AJ4" s="413">
        <f>AI4/AH4</f>
        <v>4.458333333333333</v>
      </c>
      <c r="AK4" s="518" t="s">
        <v>29</v>
      </c>
      <c r="AL4" s="519">
        <v>13</v>
      </c>
      <c r="AM4" s="526">
        <v>80.5</v>
      </c>
      <c r="AN4" s="528">
        <f>AM4/AL4</f>
        <v>6.1923076923076925</v>
      </c>
      <c r="AO4" s="1">
        <v>12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" customHeight="1">
      <c r="A5" s="309" t="s">
        <v>250</v>
      </c>
      <c r="B5" s="310">
        <v>1</v>
      </c>
      <c r="C5" s="500">
        <v>4</v>
      </c>
      <c r="D5" s="620">
        <f>C5/B5</f>
        <v>4</v>
      </c>
      <c r="E5" s="67" t="s">
        <v>30</v>
      </c>
      <c r="F5" s="127">
        <v>0</v>
      </c>
      <c r="G5" s="68">
        <v>0</v>
      </c>
      <c r="H5" s="225">
        <v>0</v>
      </c>
      <c r="I5" s="70" t="s">
        <v>251</v>
      </c>
      <c r="J5" s="71">
        <v>4</v>
      </c>
      <c r="K5" s="72">
        <v>16.5</v>
      </c>
      <c r="L5" s="624">
        <f>K5/J5</f>
        <v>4.125</v>
      </c>
      <c r="M5" s="256" t="s">
        <v>31</v>
      </c>
      <c r="N5" s="129">
        <v>5</v>
      </c>
      <c r="O5" s="473">
        <v>32</v>
      </c>
      <c r="P5" s="627">
        <f>O5/N5</f>
        <v>6.4</v>
      </c>
      <c r="Q5" s="291" t="s">
        <v>32</v>
      </c>
      <c r="R5" s="233">
        <v>1</v>
      </c>
      <c r="S5" s="229">
        <v>7.5</v>
      </c>
      <c r="T5" s="628">
        <f>S5/R5</f>
        <v>7.5</v>
      </c>
      <c r="U5" s="257" t="s">
        <v>33</v>
      </c>
      <c r="V5" s="131">
        <v>1</v>
      </c>
      <c r="W5" s="77">
        <v>5.5</v>
      </c>
      <c r="X5" s="631">
        <f>W5/V5</f>
        <v>5.5</v>
      </c>
      <c r="Y5" s="531" t="s">
        <v>434</v>
      </c>
      <c r="Z5" s="532">
        <v>11</v>
      </c>
      <c r="AA5" s="801">
        <v>73</v>
      </c>
      <c r="AB5" s="533">
        <f>AA5/Z5</f>
        <v>6.636363636363637</v>
      </c>
      <c r="AC5" s="259" t="s">
        <v>34</v>
      </c>
      <c r="AD5" s="84">
        <v>0</v>
      </c>
      <c r="AE5" s="85">
        <v>0</v>
      </c>
      <c r="AF5" s="86">
        <v>0</v>
      </c>
      <c r="AG5" s="260" t="s">
        <v>35</v>
      </c>
      <c r="AH5" s="58">
        <v>1</v>
      </c>
      <c r="AI5" s="332">
        <v>4</v>
      </c>
      <c r="AJ5" s="633">
        <f>AI5/AH5</f>
        <v>4</v>
      </c>
      <c r="AK5" s="262" t="s">
        <v>36</v>
      </c>
      <c r="AL5" s="62">
        <v>0</v>
      </c>
      <c r="AM5" s="63">
        <v>0</v>
      </c>
      <c r="AN5" s="64">
        <v>0</v>
      </c>
      <c r="AO5" s="1">
        <v>72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" customHeight="1">
      <c r="A6" s="309" t="s">
        <v>37</v>
      </c>
      <c r="B6" s="310">
        <v>2</v>
      </c>
      <c r="C6" s="500">
        <v>10</v>
      </c>
      <c r="D6" s="620">
        <f>C6/B6</f>
        <v>5</v>
      </c>
      <c r="E6" s="70" t="s">
        <v>252</v>
      </c>
      <c r="F6" s="71">
        <v>2</v>
      </c>
      <c r="G6" s="72">
        <v>12.5</v>
      </c>
      <c r="H6" s="622">
        <f t="shared" si="0"/>
        <v>6.25</v>
      </c>
      <c r="I6" s="70" t="s">
        <v>38</v>
      </c>
      <c r="J6" s="71">
        <v>1</v>
      </c>
      <c r="K6" s="472">
        <v>4</v>
      </c>
      <c r="L6" s="624">
        <f>K6/J6</f>
        <v>4</v>
      </c>
      <c r="M6" s="256" t="s">
        <v>39</v>
      </c>
      <c r="N6" s="129">
        <v>1</v>
      </c>
      <c r="O6" s="473">
        <v>4</v>
      </c>
      <c r="P6" s="627">
        <f>O6/N6</f>
        <v>4</v>
      </c>
      <c r="Q6" s="291" t="s">
        <v>368</v>
      </c>
      <c r="R6" s="233">
        <v>0</v>
      </c>
      <c r="S6" s="229">
        <v>0</v>
      </c>
      <c r="T6" s="230">
        <v>0</v>
      </c>
      <c r="U6" s="257" t="s">
        <v>253</v>
      </c>
      <c r="V6" s="131">
        <v>4</v>
      </c>
      <c r="W6" s="800">
        <v>25</v>
      </c>
      <c r="X6" s="631">
        <f>W6/V6</f>
        <v>6.25</v>
      </c>
      <c r="Y6" s="258" t="s">
        <v>40</v>
      </c>
      <c r="Z6" s="80">
        <v>0</v>
      </c>
      <c r="AA6" s="81">
        <v>0</v>
      </c>
      <c r="AB6" s="82">
        <v>0</v>
      </c>
      <c r="AC6" s="259" t="s">
        <v>41</v>
      </c>
      <c r="AD6" s="84">
        <v>0</v>
      </c>
      <c r="AE6" s="85">
        <v>0</v>
      </c>
      <c r="AF6" s="86">
        <v>0</v>
      </c>
      <c r="AG6" s="260" t="s">
        <v>362</v>
      </c>
      <c r="AH6" s="58">
        <v>0</v>
      </c>
      <c r="AI6" s="59">
        <v>0</v>
      </c>
      <c r="AJ6" s="261">
        <v>0</v>
      </c>
      <c r="AK6" s="262" t="s">
        <v>363</v>
      </c>
      <c r="AL6" s="62">
        <v>0</v>
      </c>
      <c r="AM6" s="63">
        <v>0</v>
      </c>
      <c r="AN6" s="64">
        <v>0</v>
      </c>
      <c r="AO6" s="1">
        <v>6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" customHeight="1">
      <c r="A7" s="309" t="s">
        <v>364</v>
      </c>
      <c r="B7" s="311">
        <v>0</v>
      </c>
      <c r="C7" s="87">
        <v>0</v>
      </c>
      <c r="D7" s="66">
        <v>0</v>
      </c>
      <c r="E7" s="67" t="s">
        <v>365</v>
      </c>
      <c r="F7" s="281">
        <v>0</v>
      </c>
      <c r="G7" s="88">
        <v>0</v>
      </c>
      <c r="H7" s="225">
        <v>0</v>
      </c>
      <c r="I7" s="70" t="s">
        <v>367</v>
      </c>
      <c r="J7" s="89">
        <v>4</v>
      </c>
      <c r="K7" s="346">
        <v>25</v>
      </c>
      <c r="L7" s="624">
        <f>K7/J7</f>
        <v>6.25</v>
      </c>
      <c r="M7" s="256" t="s">
        <v>1</v>
      </c>
      <c r="N7" s="312" t="s">
        <v>1</v>
      </c>
      <c r="O7" s="275" t="s">
        <v>1</v>
      </c>
      <c r="P7" s="223" t="s">
        <v>1</v>
      </c>
      <c r="Q7" s="291" t="s">
        <v>1</v>
      </c>
      <c r="R7" s="313" t="s">
        <v>1</v>
      </c>
      <c r="S7" s="231" t="s">
        <v>1</v>
      </c>
      <c r="T7" s="230" t="s">
        <v>1</v>
      </c>
      <c r="U7" s="257" t="s">
        <v>42</v>
      </c>
      <c r="V7" s="314">
        <v>0</v>
      </c>
      <c r="W7" s="92">
        <v>0</v>
      </c>
      <c r="X7" s="78">
        <v>0</v>
      </c>
      <c r="Y7" s="258" t="s">
        <v>43</v>
      </c>
      <c r="Z7" s="315">
        <v>0</v>
      </c>
      <c r="AA7" s="94">
        <v>0</v>
      </c>
      <c r="AB7" s="82">
        <v>0</v>
      </c>
      <c r="AC7" s="259" t="s">
        <v>254</v>
      </c>
      <c r="AD7" s="316">
        <v>0</v>
      </c>
      <c r="AE7" s="96">
        <v>0</v>
      </c>
      <c r="AF7" s="86">
        <v>0</v>
      </c>
      <c r="AG7" s="260" t="s">
        <v>1</v>
      </c>
      <c r="AH7" s="286" t="s">
        <v>1</v>
      </c>
      <c r="AI7" s="98" t="s">
        <v>1</v>
      </c>
      <c r="AJ7" s="261" t="s">
        <v>1</v>
      </c>
      <c r="AK7" s="262" t="s">
        <v>1</v>
      </c>
      <c r="AL7" s="62" t="s">
        <v>1</v>
      </c>
      <c r="AM7" s="63" t="s">
        <v>1</v>
      </c>
      <c r="AN7" s="64" t="s">
        <v>1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" customHeight="1">
      <c r="A8" s="309" t="s">
        <v>1</v>
      </c>
      <c r="B8" s="311" t="s">
        <v>1</v>
      </c>
      <c r="C8" s="87" t="s">
        <v>1</v>
      </c>
      <c r="D8" s="381" t="s">
        <v>1</v>
      </c>
      <c r="E8" s="534" t="s">
        <v>366</v>
      </c>
      <c r="F8" s="535">
        <v>6</v>
      </c>
      <c r="G8" s="536">
        <v>38.5</v>
      </c>
      <c r="H8" s="537">
        <f t="shared" si="0"/>
        <v>6.416666666666667</v>
      </c>
      <c r="I8" s="394" t="s">
        <v>418</v>
      </c>
      <c r="J8" s="395">
        <v>9</v>
      </c>
      <c r="K8" s="396">
        <v>52.5</v>
      </c>
      <c r="L8" s="397">
        <f>K8/J8</f>
        <v>5.833333333333333</v>
      </c>
      <c r="M8" s="256" t="s">
        <v>1</v>
      </c>
      <c r="N8" s="312" t="s">
        <v>1</v>
      </c>
      <c r="O8" s="275" t="s">
        <v>1</v>
      </c>
      <c r="P8" s="223" t="s">
        <v>1</v>
      </c>
      <c r="Q8" s="291" t="s">
        <v>1</v>
      </c>
      <c r="R8" s="313" t="s">
        <v>1</v>
      </c>
      <c r="S8" s="231" t="s">
        <v>1</v>
      </c>
      <c r="T8" s="230" t="s">
        <v>1</v>
      </c>
      <c r="U8" s="257" t="s">
        <v>361</v>
      </c>
      <c r="V8" s="314">
        <v>0</v>
      </c>
      <c r="W8" s="92">
        <v>0</v>
      </c>
      <c r="X8" s="78">
        <v>0</v>
      </c>
      <c r="Y8" s="258" t="s">
        <v>1</v>
      </c>
      <c r="Z8" s="315" t="s">
        <v>1</v>
      </c>
      <c r="AA8" s="94" t="s">
        <v>1</v>
      </c>
      <c r="AB8" s="82" t="s">
        <v>1</v>
      </c>
      <c r="AC8" s="523" t="s">
        <v>44</v>
      </c>
      <c r="AD8" s="522">
        <v>12</v>
      </c>
      <c r="AE8" s="410">
        <v>57.5</v>
      </c>
      <c r="AF8" s="411">
        <f>AE8/AD8</f>
        <v>4.791666666666667</v>
      </c>
      <c r="AG8" s="260" t="s">
        <v>1</v>
      </c>
      <c r="AH8" s="286" t="s">
        <v>1</v>
      </c>
      <c r="AI8" s="98" t="s">
        <v>1</v>
      </c>
      <c r="AJ8" s="261" t="s">
        <v>1</v>
      </c>
      <c r="AK8" s="262" t="s">
        <v>1</v>
      </c>
      <c r="AL8" s="354" t="s">
        <v>1</v>
      </c>
      <c r="AM8" s="100" t="s">
        <v>1</v>
      </c>
      <c r="AN8" s="64" t="s">
        <v>1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" customHeight="1" thickBot="1">
      <c r="A9" s="289" t="s">
        <v>1</v>
      </c>
      <c r="B9" s="317" t="s">
        <v>1</v>
      </c>
      <c r="C9" s="206" t="s">
        <v>1</v>
      </c>
      <c r="D9" s="318" t="s">
        <v>1</v>
      </c>
      <c r="E9" s="101" t="s">
        <v>417</v>
      </c>
      <c r="F9" s="207">
        <v>1</v>
      </c>
      <c r="G9" s="501">
        <v>2</v>
      </c>
      <c r="H9" s="623">
        <f t="shared" si="0"/>
        <v>2</v>
      </c>
      <c r="I9" s="151" t="s">
        <v>1</v>
      </c>
      <c r="J9" s="209" t="s">
        <v>1</v>
      </c>
      <c r="K9" s="210" t="s">
        <v>1</v>
      </c>
      <c r="L9" s="73" t="s">
        <v>1</v>
      </c>
      <c r="M9" s="266" t="s">
        <v>1</v>
      </c>
      <c r="N9" s="212" t="s">
        <v>1</v>
      </c>
      <c r="O9" s="319" t="s">
        <v>1</v>
      </c>
      <c r="P9" s="156" t="s">
        <v>1</v>
      </c>
      <c r="Q9" s="295" t="s">
        <v>1</v>
      </c>
      <c r="R9" s="238" t="s">
        <v>1</v>
      </c>
      <c r="S9" s="239" t="s">
        <v>1</v>
      </c>
      <c r="T9" s="230" t="s">
        <v>1</v>
      </c>
      <c r="U9" s="267" t="s">
        <v>1</v>
      </c>
      <c r="V9" s="214" t="s">
        <v>1</v>
      </c>
      <c r="W9" s="215" t="s">
        <v>1</v>
      </c>
      <c r="X9" s="78" t="s">
        <v>1</v>
      </c>
      <c r="Y9" s="268" t="s">
        <v>1</v>
      </c>
      <c r="Z9" s="216" t="s">
        <v>1</v>
      </c>
      <c r="AA9" s="217" t="s">
        <v>1</v>
      </c>
      <c r="AB9" s="82" t="s">
        <v>1</v>
      </c>
      <c r="AC9" s="269" t="s">
        <v>1</v>
      </c>
      <c r="AD9" s="219" t="s">
        <v>1</v>
      </c>
      <c r="AE9" s="220" t="s">
        <v>1</v>
      </c>
      <c r="AF9" s="86" t="s">
        <v>1</v>
      </c>
      <c r="AG9" s="270" t="s">
        <v>1</v>
      </c>
      <c r="AH9" s="320" t="s">
        <v>1</v>
      </c>
      <c r="AI9" s="321" t="s">
        <v>1</v>
      </c>
      <c r="AJ9" s="261" t="s">
        <v>1</v>
      </c>
      <c r="AK9" s="271" t="s">
        <v>1</v>
      </c>
      <c r="AL9" s="62" t="s">
        <v>1</v>
      </c>
      <c r="AM9" s="63" t="s">
        <v>1</v>
      </c>
      <c r="AN9" s="64" t="s">
        <v>1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" customHeight="1" thickBot="1">
      <c r="A10" s="116" t="s">
        <v>11</v>
      </c>
      <c r="B10" s="116" t="s">
        <v>8</v>
      </c>
      <c r="C10" s="116" t="s">
        <v>9</v>
      </c>
      <c r="D10" s="116" t="s">
        <v>10</v>
      </c>
      <c r="E10" s="117" t="s">
        <v>11</v>
      </c>
      <c r="F10" s="117" t="s">
        <v>8</v>
      </c>
      <c r="G10" s="117" t="s">
        <v>9</v>
      </c>
      <c r="H10" s="117" t="s">
        <v>10</v>
      </c>
      <c r="I10" s="118" t="s">
        <v>11</v>
      </c>
      <c r="J10" s="118" t="s">
        <v>8</v>
      </c>
      <c r="K10" s="118" t="s">
        <v>9</v>
      </c>
      <c r="L10" s="118" t="s">
        <v>10</v>
      </c>
      <c r="M10" s="13" t="s">
        <v>11</v>
      </c>
      <c r="N10" s="119" t="s">
        <v>8</v>
      </c>
      <c r="O10" s="119" t="s">
        <v>9</v>
      </c>
      <c r="P10" s="119" t="s">
        <v>10</v>
      </c>
      <c r="Q10" s="245" t="s">
        <v>11</v>
      </c>
      <c r="R10" s="245" t="s">
        <v>8</v>
      </c>
      <c r="S10" s="245" t="s">
        <v>9</v>
      </c>
      <c r="T10" s="245" t="s">
        <v>10</v>
      </c>
      <c r="U10" s="120" t="s">
        <v>11</v>
      </c>
      <c r="V10" s="120" t="s">
        <v>8</v>
      </c>
      <c r="W10" s="120" t="s">
        <v>9</v>
      </c>
      <c r="X10" s="120" t="s">
        <v>10</v>
      </c>
      <c r="Y10" s="121" t="s">
        <v>11</v>
      </c>
      <c r="Z10" s="122" t="s">
        <v>8</v>
      </c>
      <c r="AA10" s="121" t="s">
        <v>9</v>
      </c>
      <c r="AB10" s="121" t="s">
        <v>10</v>
      </c>
      <c r="AC10" s="123" t="s">
        <v>11</v>
      </c>
      <c r="AD10" s="124" t="s">
        <v>8</v>
      </c>
      <c r="AE10" s="123" t="s">
        <v>9</v>
      </c>
      <c r="AF10" s="125" t="s">
        <v>10</v>
      </c>
      <c r="AG10" s="39" t="s">
        <v>11</v>
      </c>
      <c r="AH10" s="40" t="s">
        <v>8</v>
      </c>
      <c r="AI10" s="39" t="s">
        <v>9</v>
      </c>
      <c r="AJ10" s="41" t="s">
        <v>10</v>
      </c>
      <c r="AK10" s="42" t="s">
        <v>11</v>
      </c>
      <c r="AL10" s="43" t="s">
        <v>8</v>
      </c>
      <c r="AM10" s="42" t="s">
        <v>9</v>
      </c>
      <c r="AN10" s="42" t="s">
        <v>10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>
      <c r="A11" s="445" t="s">
        <v>45</v>
      </c>
      <c r="B11" s="444">
        <v>9</v>
      </c>
      <c r="C11" s="443">
        <v>54.5</v>
      </c>
      <c r="D11" s="442">
        <f>C11/B11</f>
        <v>6.055555555555555</v>
      </c>
      <c r="E11" s="591" t="s">
        <v>255</v>
      </c>
      <c r="F11" s="451">
        <v>9</v>
      </c>
      <c r="G11" s="450">
        <v>58.5</v>
      </c>
      <c r="H11" s="648">
        <f>G11/F11</f>
        <v>6.5</v>
      </c>
      <c r="I11" s="487" t="s">
        <v>256</v>
      </c>
      <c r="J11" s="488">
        <v>6</v>
      </c>
      <c r="K11" s="489">
        <v>34.5</v>
      </c>
      <c r="L11" s="652">
        <f>K11/J11</f>
        <v>5.75</v>
      </c>
      <c r="M11" s="49" t="s">
        <v>46</v>
      </c>
      <c r="N11" s="129">
        <v>2</v>
      </c>
      <c r="O11" s="293">
        <v>11.5</v>
      </c>
      <c r="P11" s="645">
        <f>O11/N11</f>
        <v>5.75</v>
      </c>
      <c r="Q11" s="294" t="s">
        <v>47</v>
      </c>
      <c r="R11" s="233">
        <v>4</v>
      </c>
      <c r="S11" s="818">
        <v>22</v>
      </c>
      <c r="T11" s="644">
        <f>S11/R11</f>
        <v>5.5</v>
      </c>
      <c r="U11" s="435" t="s">
        <v>257</v>
      </c>
      <c r="V11" s="436">
        <v>7</v>
      </c>
      <c r="W11" s="812">
        <v>42</v>
      </c>
      <c r="X11" s="641">
        <f aca="true" t="shared" si="1" ref="X11:X22">W11/V11</f>
        <v>6</v>
      </c>
      <c r="Y11" s="459" t="s">
        <v>258</v>
      </c>
      <c r="Z11" s="405">
        <v>6</v>
      </c>
      <c r="AA11" s="811">
        <v>34</v>
      </c>
      <c r="AB11" s="458">
        <f>AA11/Z11</f>
        <v>5.666666666666667</v>
      </c>
      <c r="AC11" s="54" t="s">
        <v>48</v>
      </c>
      <c r="AD11" s="84">
        <v>3</v>
      </c>
      <c r="AE11" s="805">
        <v>19</v>
      </c>
      <c r="AF11" s="111">
        <f aca="true" t="shared" si="2" ref="AF11:AF18">AE11/AD11</f>
        <v>6.333333333333333</v>
      </c>
      <c r="AG11" s="431" t="s">
        <v>259</v>
      </c>
      <c r="AH11" s="432">
        <v>8</v>
      </c>
      <c r="AI11" s="804">
        <v>45</v>
      </c>
      <c r="AJ11" s="637">
        <f>AI11/AH11</f>
        <v>5.625</v>
      </c>
      <c r="AK11" s="434" t="s">
        <v>260</v>
      </c>
      <c r="AL11" s="414">
        <v>9</v>
      </c>
      <c r="AM11" s="415">
        <v>50.5</v>
      </c>
      <c r="AN11" s="416">
        <f>AM11/AL11</f>
        <v>5.611111111111111</v>
      </c>
      <c r="AO11" s="1">
        <v>11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65" t="s">
        <v>360</v>
      </c>
      <c r="B12" s="134">
        <v>3</v>
      </c>
      <c r="C12" s="87">
        <v>18.5</v>
      </c>
      <c r="D12" s="126">
        <f aca="true" t="shared" si="3" ref="D12:D18">C12/B12</f>
        <v>6.166666666666667</v>
      </c>
      <c r="E12" s="67" t="s">
        <v>261</v>
      </c>
      <c r="F12" s="135">
        <v>3</v>
      </c>
      <c r="G12" s="88">
        <v>17.5</v>
      </c>
      <c r="H12" s="128">
        <f aca="true" t="shared" si="4" ref="H12:H23">G12/F12</f>
        <v>5.833333333333333</v>
      </c>
      <c r="I12" s="394" t="s">
        <v>262</v>
      </c>
      <c r="J12" s="485">
        <v>7</v>
      </c>
      <c r="K12" s="396">
        <v>42.5</v>
      </c>
      <c r="L12" s="486">
        <f aca="true" t="shared" si="5" ref="L12:L19">K12/J12</f>
        <v>6.071428571428571</v>
      </c>
      <c r="M12" s="74" t="s">
        <v>49</v>
      </c>
      <c r="N12" s="136">
        <v>5</v>
      </c>
      <c r="O12" s="343">
        <v>30</v>
      </c>
      <c r="P12" s="645">
        <f aca="true" t="shared" si="6" ref="P12:P20">O12/N12</f>
        <v>6</v>
      </c>
      <c r="Q12" s="228" t="s">
        <v>50</v>
      </c>
      <c r="R12" s="235">
        <v>5</v>
      </c>
      <c r="S12" s="341">
        <v>26</v>
      </c>
      <c r="T12" s="644">
        <f aca="true" t="shared" si="7" ref="T12:T17">S12/R12</f>
        <v>5.2</v>
      </c>
      <c r="U12" s="76" t="s">
        <v>263</v>
      </c>
      <c r="V12" s="137">
        <v>1</v>
      </c>
      <c r="W12" s="334">
        <v>6</v>
      </c>
      <c r="X12" s="642">
        <f t="shared" si="1"/>
        <v>6</v>
      </c>
      <c r="Y12" s="543" t="s">
        <v>264</v>
      </c>
      <c r="Z12" s="457">
        <v>6</v>
      </c>
      <c r="AA12" s="809">
        <v>38</v>
      </c>
      <c r="AB12" s="585">
        <f aca="true" t="shared" si="8" ref="AB12:AB20">AA12/Z12</f>
        <v>6.333333333333333</v>
      </c>
      <c r="AC12" s="83" t="s">
        <v>51</v>
      </c>
      <c r="AD12" s="95">
        <v>5</v>
      </c>
      <c r="AE12" s="806">
        <v>31</v>
      </c>
      <c r="AF12" s="638">
        <f t="shared" si="2"/>
        <v>6.2</v>
      </c>
      <c r="AG12" s="57" t="s">
        <v>52</v>
      </c>
      <c r="AH12" s="97">
        <v>0</v>
      </c>
      <c r="AI12" s="98">
        <v>0</v>
      </c>
      <c r="AJ12" s="60">
        <v>0</v>
      </c>
      <c r="AK12" s="466" t="s">
        <v>53</v>
      </c>
      <c r="AL12" s="467">
        <v>8</v>
      </c>
      <c r="AM12" s="802">
        <v>49</v>
      </c>
      <c r="AN12" s="634">
        <f aca="true" t="shared" si="9" ref="AN12:AN18">AM12/AL12</f>
        <v>6.125</v>
      </c>
      <c r="AO12" s="1">
        <v>60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65" t="s">
        <v>54</v>
      </c>
      <c r="B13" s="134">
        <v>0</v>
      </c>
      <c r="C13" s="87">
        <v>0</v>
      </c>
      <c r="D13" s="126">
        <v>0</v>
      </c>
      <c r="E13" s="67" t="s">
        <v>265</v>
      </c>
      <c r="F13" s="135">
        <v>0</v>
      </c>
      <c r="G13" s="88">
        <v>0</v>
      </c>
      <c r="H13" s="128">
        <v>0</v>
      </c>
      <c r="I13" s="70" t="s">
        <v>266</v>
      </c>
      <c r="J13" s="89">
        <v>4</v>
      </c>
      <c r="K13" s="90">
        <v>24.5</v>
      </c>
      <c r="L13" s="651">
        <f t="shared" si="5"/>
        <v>6.125</v>
      </c>
      <c r="M13" s="476" t="s">
        <v>55</v>
      </c>
      <c r="N13" s="477">
        <v>7</v>
      </c>
      <c r="O13" s="819">
        <v>42</v>
      </c>
      <c r="P13" s="646">
        <f t="shared" si="6"/>
        <v>6</v>
      </c>
      <c r="Q13" s="588" t="s">
        <v>267</v>
      </c>
      <c r="R13" s="464">
        <v>9</v>
      </c>
      <c r="S13" s="817">
        <v>56</v>
      </c>
      <c r="T13" s="589">
        <f t="shared" si="7"/>
        <v>6.222222222222222</v>
      </c>
      <c r="U13" s="562" t="s">
        <v>56</v>
      </c>
      <c r="V13" s="439">
        <v>6</v>
      </c>
      <c r="W13" s="813">
        <v>38</v>
      </c>
      <c r="X13" s="586">
        <f t="shared" si="1"/>
        <v>6.333333333333333</v>
      </c>
      <c r="Y13" s="543" t="s">
        <v>57</v>
      </c>
      <c r="Z13" s="542">
        <v>11</v>
      </c>
      <c r="AA13" s="810">
        <v>70</v>
      </c>
      <c r="AB13" s="585">
        <f t="shared" si="8"/>
        <v>6.363636363636363</v>
      </c>
      <c r="AC13" s="541" t="s">
        <v>268</v>
      </c>
      <c r="AD13" s="540">
        <v>11</v>
      </c>
      <c r="AE13" s="807">
        <v>70</v>
      </c>
      <c r="AF13" s="584">
        <f t="shared" si="2"/>
        <v>6.363636363636363</v>
      </c>
      <c r="AG13" s="57" t="s">
        <v>58</v>
      </c>
      <c r="AH13" s="97">
        <v>2</v>
      </c>
      <c r="AI13" s="342">
        <v>12</v>
      </c>
      <c r="AJ13" s="636">
        <f aca="true" t="shared" si="10" ref="AJ13:AJ20">AI13/AH13</f>
        <v>6</v>
      </c>
      <c r="AK13" s="600" t="s">
        <v>436</v>
      </c>
      <c r="AL13" s="601">
        <v>7</v>
      </c>
      <c r="AM13" s="602">
        <v>46.5</v>
      </c>
      <c r="AN13" s="603">
        <f t="shared" si="9"/>
        <v>6.642857142857143</v>
      </c>
      <c r="AO13" s="227">
        <v>6.2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545" t="s">
        <v>59</v>
      </c>
      <c r="B14" s="544">
        <v>11</v>
      </c>
      <c r="C14" s="583">
        <v>67.5</v>
      </c>
      <c r="D14" s="442">
        <f t="shared" si="3"/>
        <v>6.136363636363637</v>
      </c>
      <c r="E14" s="70" t="s">
        <v>269</v>
      </c>
      <c r="F14" s="89">
        <v>0</v>
      </c>
      <c r="G14" s="90">
        <v>0</v>
      </c>
      <c r="H14" s="104">
        <v>0</v>
      </c>
      <c r="I14" s="593" t="s">
        <v>60</v>
      </c>
      <c r="J14" s="594">
        <v>12</v>
      </c>
      <c r="K14" s="595">
        <v>78.5</v>
      </c>
      <c r="L14" s="596">
        <f t="shared" si="5"/>
        <v>6.541666666666667</v>
      </c>
      <c r="M14" s="476" t="s">
        <v>61</v>
      </c>
      <c r="N14" s="477">
        <v>8</v>
      </c>
      <c r="O14" s="819">
        <v>48</v>
      </c>
      <c r="P14" s="646">
        <f t="shared" si="6"/>
        <v>6</v>
      </c>
      <c r="Q14" s="465" t="s">
        <v>62</v>
      </c>
      <c r="R14" s="464">
        <v>6</v>
      </c>
      <c r="S14" s="817">
        <v>34</v>
      </c>
      <c r="T14" s="462">
        <f t="shared" si="7"/>
        <v>5.666666666666667</v>
      </c>
      <c r="U14" s="76" t="s">
        <v>63</v>
      </c>
      <c r="V14" s="137">
        <v>2</v>
      </c>
      <c r="W14" s="334">
        <v>11</v>
      </c>
      <c r="X14" s="642">
        <f t="shared" si="1"/>
        <v>5.5</v>
      </c>
      <c r="Y14" s="543" t="s">
        <v>64</v>
      </c>
      <c r="Z14" s="457">
        <v>6</v>
      </c>
      <c r="AA14" s="809">
        <v>38</v>
      </c>
      <c r="AB14" s="585">
        <f t="shared" si="8"/>
        <v>6.333333333333333</v>
      </c>
      <c r="AC14" s="599" t="s">
        <v>446</v>
      </c>
      <c r="AD14" s="598">
        <v>7</v>
      </c>
      <c r="AE14" s="885">
        <v>46</v>
      </c>
      <c r="AF14" s="597">
        <f t="shared" si="2"/>
        <v>6.571428571428571</v>
      </c>
      <c r="AG14" s="57" t="s">
        <v>65</v>
      </c>
      <c r="AH14" s="97">
        <v>4</v>
      </c>
      <c r="AI14" s="98">
        <v>26.5</v>
      </c>
      <c r="AJ14" s="636">
        <f t="shared" si="10"/>
        <v>6.625</v>
      </c>
      <c r="AK14" s="466" t="s">
        <v>66</v>
      </c>
      <c r="AL14" s="467">
        <v>7</v>
      </c>
      <c r="AM14" s="468">
        <v>41.5</v>
      </c>
      <c r="AN14" s="416">
        <f t="shared" si="9"/>
        <v>5.928571428571429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65" t="s">
        <v>270</v>
      </c>
      <c r="B15" s="134">
        <v>3</v>
      </c>
      <c r="C15" s="87">
        <v>16.5</v>
      </c>
      <c r="D15" s="647">
        <f>C15/B15</f>
        <v>5.5</v>
      </c>
      <c r="E15" s="530" t="s">
        <v>271</v>
      </c>
      <c r="F15" s="448">
        <v>7</v>
      </c>
      <c r="G15" s="822">
        <v>44</v>
      </c>
      <c r="H15" s="590">
        <f t="shared" si="4"/>
        <v>6.285714285714286</v>
      </c>
      <c r="I15" s="322" t="s">
        <v>272</v>
      </c>
      <c r="J15" s="89">
        <v>0</v>
      </c>
      <c r="K15" s="90">
        <v>0</v>
      </c>
      <c r="L15" s="104">
        <v>0</v>
      </c>
      <c r="M15" s="476" t="s">
        <v>67</v>
      </c>
      <c r="N15" s="477">
        <v>7</v>
      </c>
      <c r="O15" s="819">
        <v>39</v>
      </c>
      <c r="P15" s="479">
        <f t="shared" si="6"/>
        <v>5.571428571428571</v>
      </c>
      <c r="Q15" s="465" t="s">
        <v>68</v>
      </c>
      <c r="R15" s="464">
        <v>7</v>
      </c>
      <c r="S15" s="463">
        <v>41.5</v>
      </c>
      <c r="T15" s="462">
        <f t="shared" si="7"/>
        <v>5.928571428571429</v>
      </c>
      <c r="U15" s="76" t="s">
        <v>69</v>
      </c>
      <c r="V15" s="137">
        <v>2</v>
      </c>
      <c r="W15" s="334">
        <v>12</v>
      </c>
      <c r="X15" s="642">
        <f t="shared" si="1"/>
        <v>6</v>
      </c>
      <c r="Y15" s="79" t="s">
        <v>70</v>
      </c>
      <c r="Z15" s="93">
        <v>2</v>
      </c>
      <c r="AA15" s="94">
        <v>12.5</v>
      </c>
      <c r="AB15" s="640">
        <f t="shared" si="8"/>
        <v>6.25</v>
      </c>
      <c r="AC15" s="83" t="s">
        <v>71</v>
      </c>
      <c r="AD15" s="95">
        <v>1</v>
      </c>
      <c r="AE15" s="806">
        <v>6</v>
      </c>
      <c r="AF15" s="638">
        <f t="shared" si="2"/>
        <v>6</v>
      </c>
      <c r="AG15" s="57" t="s">
        <v>72</v>
      </c>
      <c r="AH15" s="97">
        <v>5</v>
      </c>
      <c r="AI15" s="342">
        <v>29</v>
      </c>
      <c r="AJ15" s="636">
        <f t="shared" si="10"/>
        <v>5.8</v>
      </c>
      <c r="AK15" s="61" t="s">
        <v>73</v>
      </c>
      <c r="AL15" s="99">
        <v>5</v>
      </c>
      <c r="AM15" s="100">
        <v>32.5</v>
      </c>
      <c r="AN15" s="635">
        <f>AM15/AL15</f>
        <v>6.5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>
      <c r="A16" s="426" t="s">
        <v>74</v>
      </c>
      <c r="B16" s="441">
        <v>7</v>
      </c>
      <c r="C16" s="825">
        <v>37</v>
      </c>
      <c r="D16" s="442">
        <f t="shared" si="3"/>
        <v>5.285714285714286</v>
      </c>
      <c r="E16" s="67" t="s">
        <v>75</v>
      </c>
      <c r="F16" s="135">
        <v>3</v>
      </c>
      <c r="G16" s="345">
        <v>16</v>
      </c>
      <c r="H16" s="128">
        <f t="shared" si="4"/>
        <v>5.333333333333333</v>
      </c>
      <c r="I16" s="67" t="s">
        <v>273</v>
      </c>
      <c r="J16" s="135">
        <v>2</v>
      </c>
      <c r="K16" s="345">
        <v>12</v>
      </c>
      <c r="L16" s="649">
        <f t="shared" si="5"/>
        <v>6</v>
      </c>
      <c r="M16" s="74" t="s">
        <v>76</v>
      </c>
      <c r="N16" s="136">
        <v>1</v>
      </c>
      <c r="O16" s="91">
        <v>5.5</v>
      </c>
      <c r="P16" s="645">
        <f t="shared" si="6"/>
        <v>5.5</v>
      </c>
      <c r="Q16" s="228" t="s">
        <v>77</v>
      </c>
      <c r="R16" s="235">
        <v>2</v>
      </c>
      <c r="S16" s="341">
        <v>11</v>
      </c>
      <c r="T16" s="644">
        <f t="shared" si="7"/>
        <v>5.5</v>
      </c>
      <c r="U16" s="76" t="s">
        <v>78</v>
      </c>
      <c r="V16" s="137">
        <v>0</v>
      </c>
      <c r="W16" s="92">
        <v>0</v>
      </c>
      <c r="X16" s="132">
        <v>0</v>
      </c>
      <c r="Y16" s="79" t="s">
        <v>274</v>
      </c>
      <c r="Z16" s="93">
        <v>3</v>
      </c>
      <c r="AA16" s="94">
        <v>19.5</v>
      </c>
      <c r="AB16" s="640">
        <f>AA16/Z16</f>
        <v>6.5</v>
      </c>
      <c r="AC16" s="83" t="s">
        <v>79</v>
      </c>
      <c r="AD16" s="95">
        <v>4</v>
      </c>
      <c r="AE16" s="96">
        <v>23.5</v>
      </c>
      <c r="AF16" s="638">
        <f t="shared" si="2"/>
        <v>5.875</v>
      </c>
      <c r="AG16" s="406" t="s">
        <v>80</v>
      </c>
      <c r="AH16" s="407">
        <v>6</v>
      </c>
      <c r="AI16" s="803">
        <v>34</v>
      </c>
      <c r="AJ16" s="430">
        <f t="shared" si="10"/>
        <v>5.666666666666667</v>
      </c>
      <c r="AK16" s="61" t="s">
        <v>275</v>
      </c>
      <c r="AL16" s="99">
        <v>1</v>
      </c>
      <c r="AM16" s="331">
        <v>6</v>
      </c>
      <c r="AN16" s="635">
        <f t="shared" si="9"/>
        <v>6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>
      <c r="A17" s="65" t="s">
        <v>81</v>
      </c>
      <c r="B17" s="134">
        <v>2</v>
      </c>
      <c r="C17" s="340">
        <v>11</v>
      </c>
      <c r="D17" s="647">
        <f t="shared" si="3"/>
        <v>5.5</v>
      </c>
      <c r="E17" s="67" t="s">
        <v>276</v>
      </c>
      <c r="F17" s="135">
        <v>2</v>
      </c>
      <c r="G17" s="88">
        <v>12.5</v>
      </c>
      <c r="H17" s="649">
        <f t="shared" si="4"/>
        <v>6.25</v>
      </c>
      <c r="I17" s="70" t="s">
        <v>277</v>
      </c>
      <c r="J17" s="89">
        <v>1</v>
      </c>
      <c r="K17" s="346">
        <v>6.5</v>
      </c>
      <c r="L17" s="651">
        <f t="shared" si="5"/>
        <v>6.5</v>
      </c>
      <c r="M17" s="74" t="s">
        <v>278</v>
      </c>
      <c r="N17" s="136">
        <v>0</v>
      </c>
      <c r="O17" s="91">
        <v>0</v>
      </c>
      <c r="P17" s="130">
        <v>0</v>
      </c>
      <c r="Q17" s="228" t="s">
        <v>82</v>
      </c>
      <c r="R17" s="235">
        <v>4</v>
      </c>
      <c r="S17" s="231">
        <v>22.5</v>
      </c>
      <c r="T17" s="644">
        <f t="shared" si="7"/>
        <v>5.625</v>
      </c>
      <c r="U17" s="76" t="s">
        <v>83</v>
      </c>
      <c r="V17" s="137">
        <v>0</v>
      </c>
      <c r="W17" s="92">
        <v>0</v>
      </c>
      <c r="X17" s="132">
        <v>0</v>
      </c>
      <c r="Y17" s="79" t="s">
        <v>84</v>
      </c>
      <c r="Z17" s="93">
        <v>1</v>
      </c>
      <c r="AA17" s="344">
        <v>5</v>
      </c>
      <c r="AB17" s="640">
        <f t="shared" si="8"/>
        <v>5</v>
      </c>
      <c r="AC17" s="469" t="s">
        <v>85</v>
      </c>
      <c r="AD17" s="470">
        <v>6</v>
      </c>
      <c r="AE17" s="808">
        <v>33</v>
      </c>
      <c r="AF17" s="639">
        <f t="shared" si="2"/>
        <v>5.5</v>
      </c>
      <c r="AG17" s="57" t="s">
        <v>279</v>
      </c>
      <c r="AH17" s="97">
        <v>1</v>
      </c>
      <c r="AI17" s="98">
        <v>6.5</v>
      </c>
      <c r="AJ17" s="636">
        <f t="shared" si="10"/>
        <v>6.5</v>
      </c>
      <c r="AK17" s="61" t="s">
        <v>86</v>
      </c>
      <c r="AL17" s="99">
        <v>0</v>
      </c>
      <c r="AM17" s="100">
        <v>0</v>
      </c>
      <c r="AN17" s="64">
        <v>0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65" t="s">
        <v>280</v>
      </c>
      <c r="B18" s="134">
        <v>5</v>
      </c>
      <c r="C18" s="87">
        <v>29.5</v>
      </c>
      <c r="D18" s="647">
        <f t="shared" si="3"/>
        <v>5.9</v>
      </c>
      <c r="E18" s="67" t="s">
        <v>87</v>
      </c>
      <c r="F18" s="135">
        <v>4</v>
      </c>
      <c r="G18" s="88">
        <v>28.5</v>
      </c>
      <c r="H18" s="649">
        <f t="shared" si="4"/>
        <v>7.125</v>
      </c>
      <c r="I18" s="70" t="s">
        <v>281</v>
      </c>
      <c r="J18" s="89">
        <v>2</v>
      </c>
      <c r="K18" s="346">
        <v>12</v>
      </c>
      <c r="L18" s="651">
        <f t="shared" si="5"/>
        <v>6</v>
      </c>
      <c r="M18" s="74" t="s">
        <v>88</v>
      </c>
      <c r="N18" s="136">
        <v>3</v>
      </c>
      <c r="O18" s="343">
        <v>16</v>
      </c>
      <c r="P18" s="130">
        <f t="shared" si="6"/>
        <v>5.333333333333333</v>
      </c>
      <c r="Q18" s="228" t="s">
        <v>89</v>
      </c>
      <c r="R18" s="235">
        <v>0</v>
      </c>
      <c r="S18" s="231">
        <v>0</v>
      </c>
      <c r="T18" s="234">
        <v>0</v>
      </c>
      <c r="U18" s="76" t="s">
        <v>90</v>
      </c>
      <c r="V18" s="137">
        <v>3</v>
      </c>
      <c r="W18" s="92">
        <v>18.5</v>
      </c>
      <c r="X18" s="132">
        <f t="shared" si="1"/>
        <v>6.166666666666667</v>
      </c>
      <c r="Y18" s="79" t="s">
        <v>91</v>
      </c>
      <c r="Z18" s="93">
        <v>0</v>
      </c>
      <c r="AA18" s="94">
        <v>0</v>
      </c>
      <c r="AB18" s="133">
        <v>0</v>
      </c>
      <c r="AC18" s="83" t="s">
        <v>92</v>
      </c>
      <c r="AD18" s="95">
        <v>1</v>
      </c>
      <c r="AE18" s="96">
        <v>5.5</v>
      </c>
      <c r="AF18" s="638">
        <f t="shared" si="2"/>
        <v>5.5</v>
      </c>
      <c r="AG18" s="406" t="s">
        <v>93</v>
      </c>
      <c r="AH18" s="407">
        <v>7</v>
      </c>
      <c r="AI18" s="803">
        <v>40</v>
      </c>
      <c r="AJ18" s="430">
        <f t="shared" si="10"/>
        <v>5.714285714285714</v>
      </c>
      <c r="AK18" s="61" t="s">
        <v>282</v>
      </c>
      <c r="AL18" s="99">
        <v>3</v>
      </c>
      <c r="AM18" s="100">
        <v>16.5</v>
      </c>
      <c r="AN18" s="635">
        <f t="shared" si="9"/>
        <v>5.5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65" t="s">
        <v>94</v>
      </c>
      <c r="B19" s="138">
        <v>0</v>
      </c>
      <c r="C19" s="139">
        <v>0</v>
      </c>
      <c r="D19" s="126">
        <v>0</v>
      </c>
      <c r="E19" s="67" t="s">
        <v>95</v>
      </c>
      <c r="F19" s="140">
        <v>0</v>
      </c>
      <c r="G19" s="141">
        <v>0</v>
      </c>
      <c r="H19" s="128">
        <v>0</v>
      </c>
      <c r="I19" s="70" t="s">
        <v>283</v>
      </c>
      <c r="J19" s="102">
        <v>2</v>
      </c>
      <c r="K19" s="103">
        <v>11.5</v>
      </c>
      <c r="L19" s="651">
        <f t="shared" si="5"/>
        <v>5.75</v>
      </c>
      <c r="M19" s="252" t="s">
        <v>374</v>
      </c>
      <c r="N19" s="142">
        <v>3</v>
      </c>
      <c r="O19" s="820">
        <v>17</v>
      </c>
      <c r="P19" s="130">
        <f t="shared" si="6"/>
        <v>5.666666666666667</v>
      </c>
      <c r="Q19" s="228" t="s">
        <v>284</v>
      </c>
      <c r="R19" s="236">
        <v>1</v>
      </c>
      <c r="S19" s="237">
        <v>5.5</v>
      </c>
      <c r="T19" s="644">
        <f>S19/R19</f>
        <v>5.5</v>
      </c>
      <c r="U19" s="76" t="s">
        <v>285</v>
      </c>
      <c r="V19" s="144">
        <v>2</v>
      </c>
      <c r="W19" s="814">
        <v>12</v>
      </c>
      <c r="X19" s="642">
        <f t="shared" si="1"/>
        <v>6</v>
      </c>
      <c r="Y19" s="79" t="s">
        <v>96</v>
      </c>
      <c r="Z19" s="146">
        <v>0</v>
      </c>
      <c r="AA19" s="147">
        <v>0</v>
      </c>
      <c r="AB19" s="133">
        <v>0</v>
      </c>
      <c r="AC19" s="83" t="s">
        <v>97</v>
      </c>
      <c r="AD19" s="148">
        <v>0</v>
      </c>
      <c r="AE19" s="149">
        <v>0</v>
      </c>
      <c r="AF19" s="111">
        <v>0</v>
      </c>
      <c r="AG19" s="57" t="s">
        <v>98</v>
      </c>
      <c r="AH19" s="97">
        <v>1</v>
      </c>
      <c r="AI19" s="342">
        <v>6</v>
      </c>
      <c r="AJ19" s="636">
        <f t="shared" si="10"/>
        <v>6</v>
      </c>
      <c r="AK19" s="61" t="s">
        <v>99</v>
      </c>
      <c r="AL19" s="99">
        <v>3</v>
      </c>
      <c r="AM19" s="100">
        <v>17.5</v>
      </c>
      <c r="AN19" s="64">
        <f>AM19/AL19</f>
        <v>5.833333333333333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65" t="s">
        <v>345</v>
      </c>
      <c r="B20" s="138">
        <v>0</v>
      </c>
      <c r="C20" s="139">
        <v>0</v>
      </c>
      <c r="D20" s="126">
        <v>0</v>
      </c>
      <c r="E20" s="67" t="s">
        <v>100</v>
      </c>
      <c r="F20" s="140">
        <v>5</v>
      </c>
      <c r="G20" s="823">
        <v>31</v>
      </c>
      <c r="H20" s="649">
        <f t="shared" si="4"/>
        <v>6.2</v>
      </c>
      <c r="I20" s="70" t="s">
        <v>101</v>
      </c>
      <c r="J20" s="102">
        <v>0</v>
      </c>
      <c r="K20" s="103">
        <v>0</v>
      </c>
      <c r="L20" s="104">
        <v>0</v>
      </c>
      <c r="M20" s="252" t="s">
        <v>375</v>
      </c>
      <c r="N20" s="142">
        <v>3</v>
      </c>
      <c r="O20" s="143">
        <v>16.5</v>
      </c>
      <c r="P20" s="645">
        <f t="shared" si="6"/>
        <v>5.5</v>
      </c>
      <c r="Q20" s="228" t="s">
        <v>102</v>
      </c>
      <c r="R20" s="236">
        <v>2</v>
      </c>
      <c r="S20" s="816">
        <v>12</v>
      </c>
      <c r="T20" s="644">
        <f>S20/R20</f>
        <v>6</v>
      </c>
      <c r="U20" s="587" t="s">
        <v>103</v>
      </c>
      <c r="V20" s="490">
        <v>6</v>
      </c>
      <c r="W20" s="815">
        <v>39</v>
      </c>
      <c r="X20" s="643">
        <f t="shared" si="1"/>
        <v>6.5</v>
      </c>
      <c r="Y20" s="79" t="s">
        <v>377</v>
      </c>
      <c r="Z20" s="146">
        <v>5</v>
      </c>
      <c r="AA20" s="147">
        <v>30</v>
      </c>
      <c r="AB20" s="640">
        <f t="shared" si="8"/>
        <v>6</v>
      </c>
      <c r="AC20" s="83" t="s">
        <v>104</v>
      </c>
      <c r="AD20" s="148">
        <v>0</v>
      </c>
      <c r="AE20" s="149">
        <v>0</v>
      </c>
      <c r="AF20" s="111">
        <v>0</v>
      </c>
      <c r="AG20" s="57" t="s">
        <v>286</v>
      </c>
      <c r="AH20" s="112">
        <v>1</v>
      </c>
      <c r="AI20" s="113">
        <v>5.5</v>
      </c>
      <c r="AJ20" s="636">
        <f t="shared" si="10"/>
        <v>5.5</v>
      </c>
      <c r="AK20" s="61" t="s">
        <v>380</v>
      </c>
      <c r="AL20" s="62">
        <v>1</v>
      </c>
      <c r="AM20" s="63">
        <v>5.5</v>
      </c>
      <c r="AN20" s="635">
        <f>AM20/AL20</f>
        <v>5.5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65" t="s">
        <v>234</v>
      </c>
      <c r="B21" s="138">
        <v>0</v>
      </c>
      <c r="C21" s="139">
        <v>0</v>
      </c>
      <c r="D21" s="126">
        <v>0</v>
      </c>
      <c r="E21" s="67" t="s">
        <v>105</v>
      </c>
      <c r="F21" s="140">
        <v>0</v>
      </c>
      <c r="G21" s="141">
        <v>0</v>
      </c>
      <c r="H21" s="128">
        <v>0</v>
      </c>
      <c r="I21" s="70" t="s">
        <v>235</v>
      </c>
      <c r="J21" s="102">
        <v>3</v>
      </c>
      <c r="K21" s="821">
        <v>19</v>
      </c>
      <c r="L21" s="104">
        <f>K21/J21</f>
        <v>6.333333333333333</v>
      </c>
      <c r="M21" s="252" t="s">
        <v>1</v>
      </c>
      <c r="N21" s="142" t="s">
        <v>1</v>
      </c>
      <c r="O21" s="143" t="s">
        <v>1</v>
      </c>
      <c r="P21" s="130" t="s">
        <v>1</v>
      </c>
      <c r="Q21" s="228" t="s">
        <v>236</v>
      </c>
      <c r="R21" s="236">
        <v>0</v>
      </c>
      <c r="S21" s="237">
        <v>0</v>
      </c>
      <c r="T21" s="234">
        <v>0</v>
      </c>
      <c r="U21" s="284" t="s">
        <v>240</v>
      </c>
      <c r="V21" s="144">
        <v>1</v>
      </c>
      <c r="W21" s="814">
        <v>6</v>
      </c>
      <c r="X21" s="642">
        <f t="shared" si="1"/>
        <v>6</v>
      </c>
      <c r="Y21" s="79" t="s">
        <v>1</v>
      </c>
      <c r="Z21" s="146" t="s">
        <v>1</v>
      </c>
      <c r="AA21" s="147" t="s">
        <v>1</v>
      </c>
      <c r="AB21" s="133" t="s">
        <v>1</v>
      </c>
      <c r="AC21" s="83" t="s">
        <v>378</v>
      </c>
      <c r="AD21" s="148">
        <v>2</v>
      </c>
      <c r="AE21" s="149">
        <v>15.5</v>
      </c>
      <c r="AF21" s="638">
        <f>AE21/AD21</f>
        <v>7.75</v>
      </c>
      <c r="AG21" s="57" t="s">
        <v>379</v>
      </c>
      <c r="AH21" s="112">
        <v>4</v>
      </c>
      <c r="AI21" s="113">
        <v>21.5</v>
      </c>
      <c r="AJ21" s="636">
        <f>AI21/AH21</f>
        <v>5.375</v>
      </c>
      <c r="AK21" s="61" t="s">
        <v>1</v>
      </c>
      <c r="AL21" s="62" t="s">
        <v>1</v>
      </c>
      <c r="AM21" s="63" t="s">
        <v>1</v>
      </c>
      <c r="AN21" s="64" t="s">
        <v>1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65" t="s">
        <v>1</v>
      </c>
      <c r="B22" s="138" t="s">
        <v>1</v>
      </c>
      <c r="C22" s="139" t="s">
        <v>1</v>
      </c>
      <c r="D22" s="126" t="s">
        <v>1</v>
      </c>
      <c r="E22" s="447" t="s">
        <v>430</v>
      </c>
      <c r="F22" s="453">
        <v>6</v>
      </c>
      <c r="G22" s="824">
        <v>36</v>
      </c>
      <c r="H22" s="650">
        <f t="shared" si="4"/>
        <v>6</v>
      </c>
      <c r="I22" s="70" t="s">
        <v>371</v>
      </c>
      <c r="J22" s="102">
        <v>2</v>
      </c>
      <c r="K22" s="821">
        <v>11</v>
      </c>
      <c r="L22" s="651">
        <f>K22/J22</f>
        <v>5.5</v>
      </c>
      <c r="M22" s="252" t="s">
        <v>1</v>
      </c>
      <c r="N22" s="142" t="s">
        <v>1</v>
      </c>
      <c r="O22" s="143" t="s">
        <v>1</v>
      </c>
      <c r="P22" s="130" t="s">
        <v>1</v>
      </c>
      <c r="Q22" s="228" t="s">
        <v>1</v>
      </c>
      <c r="R22" s="236" t="s">
        <v>1</v>
      </c>
      <c r="S22" s="237" t="s">
        <v>1</v>
      </c>
      <c r="T22" s="234" t="s">
        <v>1</v>
      </c>
      <c r="U22" s="284" t="s">
        <v>376</v>
      </c>
      <c r="V22" s="144">
        <v>4</v>
      </c>
      <c r="W22" s="814">
        <v>22</v>
      </c>
      <c r="X22" s="642">
        <f t="shared" si="1"/>
        <v>5.5</v>
      </c>
      <c r="Y22" s="79" t="s">
        <v>1</v>
      </c>
      <c r="Z22" s="146" t="s">
        <v>1</v>
      </c>
      <c r="AA22" s="147" t="s">
        <v>1</v>
      </c>
      <c r="AB22" s="133" t="s">
        <v>1</v>
      </c>
      <c r="AC22" s="83" t="s">
        <v>1</v>
      </c>
      <c r="AD22" s="148" t="s">
        <v>1</v>
      </c>
      <c r="AE22" s="149" t="s">
        <v>1</v>
      </c>
      <c r="AF22" s="111" t="s">
        <v>1</v>
      </c>
      <c r="AG22" s="57" t="s">
        <v>1</v>
      </c>
      <c r="AH22" s="112" t="s">
        <v>1</v>
      </c>
      <c r="AI22" s="113" t="s">
        <v>1</v>
      </c>
      <c r="AJ22" s="60" t="s">
        <v>1</v>
      </c>
      <c r="AK22" s="61" t="s">
        <v>1</v>
      </c>
      <c r="AL22" s="62" t="s">
        <v>1</v>
      </c>
      <c r="AM22" s="63" t="s">
        <v>1</v>
      </c>
      <c r="AN22" s="64" t="s">
        <v>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>
      <c r="A23" s="65" t="s">
        <v>1</v>
      </c>
      <c r="B23" s="138" t="s">
        <v>1</v>
      </c>
      <c r="C23" s="139" t="s">
        <v>1</v>
      </c>
      <c r="D23" s="126" t="s">
        <v>1</v>
      </c>
      <c r="E23" s="67" t="s">
        <v>369</v>
      </c>
      <c r="F23" s="140">
        <v>1</v>
      </c>
      <c r="G23" s="141">
        <v>5.5</v>
      </c>
      <c r="H23" s="649">
        <f t="shared" si="4"/>
        <v>5.5</v>
      </c>
      <c r="I23" s="70" t="s">
        <v>372</v>
      </c>
      <c r="J23" s="102">
        <v>0</v>
      </c>
      <c r="K23" s="103">
        <v>0</v>
      </c>
      <c r="L23" s="104">
        <v>0</v>
      </c>
      <c r="M23" s="252" t="s">
        <v>1</v>
      </c>
      <c r="N23" s="142" t="s">
        <v>1</v>
      </c>
      <c r="O23" s="143" t="s">
        <v>1</v>
      </c>
      <c r="P23" s="130" t="s">
        <v>1</v>
      </c>
      <c r="Q23" s="228" t="s">
        <v>1</v>
      </c>
      <c r="R23" s="236" t="s">
        <v>1</v>
      </c>
      <c r="S23" s="237" t="s">
        <v>1</v>
      </c>
      <c r="T23" s="234" t="s">
        <v>1</v>
      </c>
      <c r="U23" s="284" t="s">
        <v>416</v>
      </c>
      <c r="V23" s="144">
        <v>5</v>
      </c>
      <c r="W23" s="814">
        <v>28</v>
      </c>
      <c r="X23" s="642">
        <f>W23/V23</f>
        <v>5.6</v>
      </c>
      <c r="Y23" s="79" t="s">
        <v>1</v>
      </c>
      <c r="Z23" s="146" t="s">
        <v>1</v>
      </c>
      <c r="AA23" s="147" t="s">
        <v>1</v>
      </c>
      <c r="AB23" s="133" t="s">
        <v>1</v>
      </c>
      <c r="AC23" s="83" t="s">
        <v>1</v>
      </c>
      <c r="AD23" s="148" t="s">
        <v>1</v>
      </c>
      <c r="AE23" s="149" t="s">
        <v>1</v>
      </c>
      <c r="AF23" s="111" t="s">
        <v>1</v>
      </c>
      <c r="AG23" s="57" t="s">
        <v>1</v>
      </c>
      <c r="AH23" s="112" t="s">
        <v>1</v>
      </c>
      <c r="AI23" s="113" t="s">
        <v>1</v>
      </c>
      <c r="AJ23" s="60" t="s">
        <v>1</v>
      </c>
      <c r="AK23" s="61" t="s">
        <v>1</v>
      </c>
      <c r="AL23" s="62" t="s">
        <v>1</v>
      </c>
      <c r="AM23" s="63" t="s">
        <v>1</v>
      </c>
      <c r="AN23" s="64" t="s">
        <v>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" customHeight="1" thickBot="1">
      <c r="A24" s="65" t="s">
        <v>1</v>
      </c>
      <c r="B24" s="138" t="s">
        <v>1</v>
      </c>
      <c r="C24" s="139" t="s">
        <v>1</v>
      </c>
      <c r="D24" s="126" t="s">
        <v>1</v>
      </c>
      <c r="E24" s="67" t="s">
        <v>370</v>
      </c>
      <c r="F24" s="140">
        <v>1</v>
      </c>
      <c r="G24" s="141">
        <v>5.5</v>
      </c>
      <c r="H24" s="649">
        <f>G24/F24</f>
        <v>5.5</v>
      </c>
      <c r="I24" s="70" t="s">
        <v>373</v>
      </c>
      <c r="J24" s="89">
        <v>1</v>
      </c>
      <c r="K24" s="346">
        <v>6</v>
      </c>
      <c r="L24" s="651">
        <f>K24/J24</f>
        <v>6</v>
      </c>
      <c r="M24" s="252" t="s">
        <v>1</v>
      </c>
      <c r="N24" s="142" t="s">
        <v>1</v>
      </c>
      <c r="O24" s="143" t="s">
        <v>1</v>
      </c>
      <c r="P24" s="130" t="s">
        <v>1</v>
      </c>
      <c r="Q24" s="228" t="s">
        <v>1</v>
      </c>
      <c r="R24" s="235" t="s">
        <v>1</v>
      </c>
      <c r="S24" s="231" t="s">
        <v>1</v>
      </c>
      <c r="T24" s="230" t="s">
        <v>1</v>
      </c>
      <c r="U24" s="76" t="s">
        <v>1</v>
      </c>
      <c r="V24" s="144" t="s">
        <v>1</v>
      </c>
      <c r="W24" s="145" t="s">
        <v>1</v>
      </c>
      <c r="X24" s="132" t="s">
        <v>1</v>
      </c>
      <c r="Y24" s="79" t="s">
        <v>1</v>
      </c>
      <c r="Z24" s="146" t="s">
        <v>1</v>
      </c>
      <c r="AA24" s="147" t="s">
        <v>1</v>
      </c>
      <c r="AB24" s="133" t="s">
        <v>1</v>
      </c>
      <c r="AC24" s="83" t="s">
        <v>1</v>
      </c>
      <c r="AD24" s="148" t="s">
        <v>1</v>
      </c>
      <c r="AE24" s="149" t="s">
        <v>1</v>
      </c>
      <c r="AF24" s="111" t="s">
        <v>1</v>
      </c>
      <c r="AG24" s="57" t="s">
        <v>1</v>
      </c>
      <c r="AH24" s="112" t="s">
        <v>1</v>
      </c>
      <c r="AI24" s="113" t="s">
        <v>1</v>
      </c>
      <c r="AJ24" s="60" t="s">
        <v>1</v>
      </c>
      <c r="AK24" s="61" t="s">
        <v>1</v>
      </c>
      <c r="AL24" s="62" t="s">
        <v>1</v>
      </c>
      <c r="AM24" s="63" t="s">
        <v>1</v>
      </c>
      <c r="AN24" s="64" t="s">
        <v>1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" customHeight="1" thickBot="1">
      <c r="A25" s="116" t="s">
        <v>12</v>
      </c>
      <c r="B25" s="116" t="s">
        <v>8</v>
      </c>
      <c r="C25" s="116" t="s">
        <v>9</v>
      </c>
      <c r="D25" s="116" t="s">
        <v>10</v>
      </c>
      <c r="E25" s="117" t="s">
        <v>12</v>
      </c>
      <c r="F25" s="117" t="s">
        <v>8</v>
      </c>
      <c r="G25" s="117" t="s">
        <v>9</v>
      </c>
      <c r="H25" s="117" t="s">
        <v>10</v>
      </c>
      <c r="I25" s="118" t="s">
        <v>12</v>
      </c>
      <c r="J25" s="118" t="s">
        <v>8</v>
      </c>
      <c r="K25" s="118" t="s">
        <v>9</v>
      </c>
      <c r="L25" s="118" t="s">
        <v>10</v>
      </c>
      <c r="M25" s="119" t="s">
        <v>12</v>
      </c>
      <c r="N25" s="119" t="s">
        <v>8</v>
      </c>
      <c r="O25" s="119" t="s">
        <v>9</v>
      </c>
      <c r="P25" s="119" t="s">
        <v>10</v>
      </c>
      <c r="Q25" s="245" t="s">
        <v>12</v>
      </c>
      <c r="R25" s="245" t="s">
        <v>8</v>
      </c>
      <c r="S25" s="245" t="s">
        <v>9</v>
      </c>
      <c r="T25" s="245" t="s">
        <v>10</v>
      </c>
      <c r="U25" s="120" t="s">
        <v>12</v>
      </c>
      <c r="V25" s="120" t="s">
        <v>8</v>
      </c>
      <c r="W25" s="120" t="s">
        <v>9</v>
      </c>
      <c r="X25" s="120" t="s">
        <v>10</v>
      </c>
      <c r="Y25" s="121" t="s">
        <v>12</v>
      </c>
      <c r="Z25" s="122" t="s">
        <v>8</v>
      </c>
      <c r="AA25" s="121" t="s">
        <v>9</v>
      </c>
      <c r="AB25" s="121" t="s">
        <v>10</v>
      </c>
      <c r="AC25" s="123" t="s">
        <v>12</v>
      </c>
      <c r="AD25" s="124" t="s">
        <v>8</v>
      </c>
      <c r="AE25" s="123" t="s">
        <v>9</v>
      </c>
      <c r="AF25" s="125" t="s">
        <v>10</v>
      </c>
      <c r="AG25" s="39" t="s">
        <v>12</v>
      </c>
      <c r="AH25" s="40" t="s">
        <v>8</v>
      </c>
      <c r="AI25" s="39" t="s">
        <v>9</v>
      </c>
      <c r="AJ25" s="41" t="s">
        <v>10</v>
      </c>
      <c r="AK25" s="42" t="s">
        <v>12</v>
      </c>
      <c r="AL25" s="43" t="s">
        <v>8</v>
      </c>
      <c r="AM25" s="42" t="s">
        <v>9</v>
      </c>
      <c r="AN25" s="42" t="s">
        <v>10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 customHeight="1">
      <c r="A26" s="548" t="s">
        <v>287</v>
      </c>
      <c r="B26" s="547">
        <v>11</v>
      </c>
      <c r="C26" s="840">
        <v>69</v>
      </c>
      <c r="D26" s="442">
        <f>C26/B26</f>
        <v>6.2727272727272725</v>
      </c>
      <c r="E26" s="46" t="s">
        <v>288</v>
      </c>
      <c r="F26" s="127">
        <v>0</v>
      </c>
      <c r="G26" s="68">
        <v>0</v>
      </c>
      <c r="H26" s="128">
        <v>0</v>
      </c>
      <c r="I26" s="487" t="s">
        <v>106</v>
      </c>
      <c r="J26" s="488">
        <v>8</v>
      </c>
      <c r="K26" s="836">
        <v>48</v>
      </c>
      <c r="L26" s="652">
        <f>K26/J26</f>
        <v>6</v>
      </c>
      <c r="M26" s="604" t="s">
        <v>107</v>
      </c>
      <c r="N26" s="480">
        <v>10</v>
      </c>
      <c r="O26" s="834">
        <v>71</v>
      </c>
      <c r="P26" s="663">
        <f>O26/N26</f>
        <v>7.1</v>
      </c>
      <c r="Q26" s="460" t="s">
        <v>289</v>
      </c>
      <c r="R26" s="461">
        <v>10</v>
      </c>
      <c r="S26" s="833">
        <v>56</v>
      </c>
      <c r="T26" s="665">
        <f>S26/R26</f>
        <v>5.6</v>
      </c>
      <c r="U26" s="608" t="s">
        <v>108</v>
      </c>
      <c r="V26" s="436">
        <v>8</v>
      </c>
      <c r="W26" s="812">
        <v>60</v>
      </c>
      <c r="X26" s="643">
        <f>W26/V26</f>
        <v>7.5</v>
      </c>
      <c r="Y26" s="551" t="s">
        <v>290</v>
      </c>
      <c r="Z26" s="552">
        <v>11</v>
      </c>
      <c r="AA26" s="527">
        <v>71.5</v>
      </c>
      <c r="AB26" s="666">
        <f>AA26/Z26</f>
        <v>6.5</v>
      </c>
      <c r="AC26" s="54" t="s">
        <v>291</v>
      </c>
      <c r="AD26" s="84">
        <v>3</v>
      </c>
      <c r="AE26" s="85">
        <v>17.5</v>
      </c>
      <c r="AF26" s="111">
        <f>AE26/AD26</f>
        <v>5.833333333333333</v>
      </c>
      <c r="AG26" s="554" t="s">
        <v>292</v>
      </c>
      <c r="AH26" s="553">
        <v>11</v>
      </c>
      <c r="AI26" s="433">
        <v>64.5</v>
      </c>
      <c r="AJ26" s="430">
        <f>AI26/AH26</f>
        <v>5.863636363636363</v>
      </c>
      <c r="AK26" s="616" t="s">
        <v>438</v>
      </c>
      <c r="AL26" s="615">
        <v>9</v>
      </c>
      <c r="AM26" s="826">
        <v>78</v>
      </c>
      <c r="AN26" s="603">
        <f>AM26/AL26</f>
        <v>8.666666666666666</v>
      </c>
      <c r="AO26" s="1">
        <v>11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" customHeight="1">
      <c r="A27" s="545" t="s">
        <v>293</v>
      </c>
      <c r="B27" s="441">
        <v>8</v>
      </c>
      <c r="C27" s="825">
        <v>53</v>
      </c>
      <c r="D27" s="662">
        <f aca="true" t="shared" si="11" ref="D27:D36">C27/B27</f>
        <v>6.625</v>
      </c>
      <c r="E27" s="67" t="s">
        <v>109</v>
      </c>
      <c r="F27" s="135">
        <v>1</v>
      </c>
      <c r="G27" s="345">
        <v>7</v>
      </c>
      <c r="H27" s="649">
        <f aca="true" t="shared" si="12" ref="H27:H43">G27/F27</f>
        <v>7</v>
      </c>
      <c r="I27" s="546" t="s">
        <v>29</v>
      </c>
      <c r="J27" s="485">
        <v>9</v>
      </c>
      <c r="K27" s="835">
        <v>61</v>
      </c>
      <c r="L27" s="592">
        <f>K27/J27</f>
        <v>6.777777777777778</v>
      </c>
      <c r="M27" s="476" t="s">
        <v>110</v>
      </c>
      <c r="N27" s="477">
        <v>10</v>
      </c>
      <c r="O27" s="478">
        <v>64.5</v>
      </c>
      <c r="P27" s="646">
        <f>O27/N27</f>
        <v>6.45</v>
      </c>
      <c r="Q27" s="228" t="s">
        <v>111</v>
      </c>
      <c r="R27" s="235">
        <v>1</v>
      </c>
      <c r="S27" s="341">
        <v>6</v>
      </c>
      <c r="T27" s="644">
        <f aca="true" t="shared" si="13" ref="T27:T36">S27/R27</f>
        <v>6</v>
      </c>
      <c r="U27" s="438" t="s">
        <v>112</v>
      </c>
      <c r="V27" s="439">
        <v>9</v>
      </c>
      <c r="W27" s="813">
        <v>58</v>
      </c>
      <c r="X27" s="437">
        <f aca="true" t="shared" si="14" ref="X27:X38">W27/V27</f>
        <v>6.444444444444445</v>
      </c>
      <c r="Y27" s="79" t="s">
        <v>294</v>
      </c>
      <c r="Z27" s="93">
        <v>5</v>
      </c>
      <c r="AA27" s="94">
        <v>28.5</v>
      </c>
      <c r="AB27" s="640">
        <f aca="true" t="shared" si="15" ref="AB27:AB36">AA27/Z27</f>
        <v>5.7</v>
      </c>
      <c r="AC27" s="83" t="s">
        <v>113</v>
      </c>
      <c r="AD27" s="95">
        <v>2</v>
      </c>
      <c r="AE27" s="806">
        <v>10</v>
      </c>
      <c r="AF27" s="638">
        <f aca="true" t="shared" si="16" ref="AF27:AF38">AE27/AD27</f>
        <v>5</v>
      </c>
      <c r="AG27" s="57" t="s">
        <v>114</v>
      </c>
      <c r="AH27" s="97">
        <v>1</v>
      </c>
      <c r="AI27" s="98">
        <v>6.5</v>
      </c>
      <c r="AJ27" s="636">
        <f aca="true" t="shared" si="17" ref="AJ27:AJ37">AI27/AH27</f>
        <v>6.5</v>
      </c>
      <c r="AK27" s="556" t="s">
        <v>295</v>
      </c>
      <c r="AL27" s="555">
        <v>11</v>
      </c>
      <c r="AM27" s="827">
        <v>75</v>
      </c>
      <c r="AN27" s="528">
        <f aca="true" t="shared" si="18" ref="AN27:AN36">AM27/AL27</f>
        <v>6.818181818181818</v>
      </c>
      <c r="AO27" s="1">
        <v>70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>
      <c r="A28" s="545" t="s">
        <v>296</v>
      </c>
      <c r="B28" s="544">
        <v>11</v>
      </c>
      <c r="C28" s="825">
        <v>62</v>
      </c>
      <c r="D28" s="442">
        <f t="shared" si="11"/>
        <v>5.636363636363637</v>
      </c>
      <c r="E28" s="530" t="s">
        <v>297</v>
      </c>
      <c r="F28" s="550">
        <v>11</v>
      </c>
      <c r="G28" s="605">
        <v>70.5</v>
      </c>
      <c r="H28" s="449">
        <f t="shared" si="12"/>
        <v>6.409090909090909</v>
      </c>
      <c r="I28" s="394" t="s">
        <v>298</v>
      </c>
      <c r="J28" s="485">
        <v>8</v>
      </c>
      <c r="K28" s="835">
        <v>47</v>
      </c>
      <c r="L28" s="652">
        <f>K28/J28</f>
        <v>5.875</v>
      </c>
      <c r="M28" s="74" t="s">
        <v>299</v>
      </c>
      <c r="N28" s="136">
        <v>3</v>
      </c>
      <c r="O28" s="343">
        <v>18</v>
      </c>
      <c r="P28" s="645">
        <f>O28/N28</f>
        <v>6</v>
      </c>
      <c r="Q28" s="465" t="s">
        <v>115</v>
      </c>
      <c r="R28" s="464">
        <v>8</v>
      </c>
      <c r="S28" s="463">
        <v>50.5</v>
      </c>
      <c r="T28" s="462">
        <f t="shared" si="13"/>
        <v>6.3125</v>
      </c>
      <c r="U28" s="438" t="s">
        <v>116</v>
      </c>
      <c r="V28" s="439">
        <v>9</v>
      </c>
      <c r="W28" s="440">
        <v>53.5</v>
      </c>
      <c r="X28" s="437">
        <f t="shared" si="14"/>
        <v>5.944444444444445</v>
      </c>
      <c r="Y28" s="543" t="s">
        <v>117</v>
      </c>
      <c r="Z28" s="542">
        <v>11</v>
      </c>
      <c r="AA28" s="810">
        <v>73</v>
      </c>
      <c r="AB28" s="585">
        <f t="shared" si="15"/>
        <v>6.636363636363637</v>
      </c>
      <c r="AC28" s="599" t="s">
        <v>300</v>
      </c>
      <c r="AD28" s="598">
        <v>10</v>
      </c>
      <c r="AE28" s="828">
        <v>76</v>
      </c>
      <c r="AF28" s="667">
        <f t="shared" si="16"/>
        <v>7.6</v>
      </c>
      <c r="AG28" s="57" t="s">
        <v>301</v>
      </c>
      <c r="AH28" s="97">
        <v>5</v>
      </c>
      <c r="AI28" s="342">
        <v>34</v>
      </c>
      <c r="AJ28" s="636">
        <f t="shared" si="17"/>
        <v>6.8</v>
      </c>
      <c r="AK28" s="61" t="s">
        <v>118</v>
      </c>
      <c r="AL28" s="99">
        <v>1</v>
      </c>
      <c r="AM28" s="331">
        <v>5</v>
      </c>
      <c r="AN28" s="635">
        <f>AM28/AL28</f>
        <v>5</v>
      </c>
      <c r="AO28" s="1">
        <v>6.5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" customHeight="1">
      <c r="A29" s="65" t="s">
        <v>119</v>
      </c>
      <c r="B29" s="134">
        <v>4</v>
      </c>
      <c r="C29" s="340">
        <v>22</v>
      </c>
      <c r="D29" s="647">
        <f t="shared" si="11"/>
        <v>5.5</v>
      </c>
      <c r="E29" s="67" t="s">
        <v>120</v>
      </c>
      <c r="F29" s="135">
        <v>1</v>
      </c>
      <c r="G29" s="345">
        <v>5</v>
      </c>
      <c r="H29" s="649">
        <f t="shared" si="12"/>
        <v>5</v>
      </c>
      <c r="I29" s="67" t="s">
        <v>302</v>
      </c>
      <c r="J29" s="135">
        <v>5</v>
      </c>
      <c r="K29" s="88">
        <v>30.5</v>
      </c>
      <c r="L29" s="649">
        <f>K29/J29</f>
        <v>6.1</v>
      </c>
      <c r="M29" s="476" t="s">
        <v>303</v>
      </c>
      <c r="N29" s="477">
        <v>7</v>
      </c>
      <c r="O29" s="819">
        <v>43</v>
      </c>
      <c r="P29" s="479">
        <f>O29/N29</f>
        <v>6.142857142857143</v>
      </c>
      <c r="Q29" s="228" t="s">
        <v>121</v>
      </c>
      <c r="R29" s="235">
        <v>4</v>
      </c>
      <c r="S29" s="341">
        <v>23</v>
      </c>
      <c r="T29" s="644">
        <f t="shared" si="13"/>
        <v>5.75</v>
      </c>
      <c r="U29" s="438" t="s">
        <v>304</v>
      </c>
      <c r="V29" s="439">
        <v>6</v>
      </c>
      <c r="W29" s="440">
        <v>35.5</v>
      </c>
      <c r="X29" s="437">
        <f t="shared" si="14"/>
        <v>5.916666666666667</v>
      </c>
      <c r="Y29" s="79" t="s">
        <v>122</v>
      </c>
      <c r="Z29" s="93">
        <v>2</v>
      </c>
      <c r="AA29" s="94">
        <v>10.5</v>
      </c>
      <c r="AB29" s="640">
        <f t="shared" si="15"/>
        <v>5.25</v>
      </c>
      <c r="AC29" s="83" t="s">
        <v>123</v>
      </c>
      <c r="AD29" s="95">
        <v>5</v>
      </c>
      <c r="AE29" s="96">
        <v>29.5</v>
      </c>
      <c r="AF29" s="638">
        <f t="shared" si="16"/>
        <v>5.9</v>
      </c>
      <c r="AG29" s="57" t="s">
        <v>124</v>
      </c>
      <c r="AH29" s="97">
        <v>3</v>
      </c>
      <c r="AI29" s="342">
        <v>18</v>
      </c>
      <c r="AJ29" s="636">
        <f t="shared" si="17"/>
        <v>6</v>
      </c>
      <c r="AK29" s="61" t="s">
        <v>125</v>
      </c>
      <c r="AL29" s="99">
        <v>3</v>
      </c>
      <c r="AM29" s="331">
        <v>16</v>
      </c>
      <c r="AN29" s="64">
        <f t="shared" si="18"/>
        <v>5.333333333333333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" customHeight="1">
      <c r="A30" s="65" t="s">
        <v>126</v>
      </c>
      <c r="B30" s="134">
        <v>3</v>
      </c>
      <c r="C30" s="340">
        <v>18</v>
      </c>
      <c r="D30" s="647">
        <f t="shared" si="11"/>
        <v>6</v>
      </c>
      <c r="E30" s="530" t="s">
        <v>305</v>
      </c>
      <c r="F30" s="550">
        <v>11</v>
      </c>
      <c r="G30" s="837">
        <v>73</v>
      </c>
      <c r="H30" s="590">
        <f t="shared" si="12"/>
        <v>6.636363636363637</v>
      </c>
      <c r="I30" s="70" t="s">
        <v>127</v>
      </c>
      <c r="J30" s="89">
        <v>0</v>
      </c>
      <c r="K30" s="90">
        <v>0</v>
      </c>
      <c r="L30" s="104">
        <v>0</v>
      </c>
      <c r="M30" s="74" t="s">
        <v>306</v>
      </c>
      <c r="N30" s="136">
        <v>5</v>
      </c>
      <c r="O30" s="91">
        <v>34.5</v>
      </c>
      <c r="P30" s="645">
        <f>O30/N30</f>
        <v>6.9</v>
      </c>
      <c r="Q30" s="228" t="s">
        <v>128</v>
      </c>
      <c r="R30" s="235">
        <v>4</v>
      </c>
      <c r="S30" s="341">
        <v>24</v>
      </c>
      <c r="T30" s="644">
        <f t="shared" si="13"/>
        <v>6</v>
      </c>
      <c r="U30" s="76" t="s">
        <v>129</v>
      </c>
      <c r="V30" s="137">
        <v>1</v>
      </c>
      <c r="W30" s="334">
        <v>8</v>
      </c>
      <c r="X30" s="642">
        <f t="shared" si="14"/>
        <v>8</v>
      </c>
      <c r="Y30" s="79" t="s">
        <v>130</v>
      </c>
      <c r="Z30" s="93">
        <v>3</v>
      </c>
      <c r="AA30" s="344">
        <v>21</v>
      </c>
      <c r="AB30" s="640">
        <f t="shared" si="15"/>
        <v>7</v>
      </c>
      <c r="AC30" s="83" t="s">
        <v>307</v>
      </c>
      <c r="AD30" s="95">
        <v>1</v>
      </c>
      <c r="AE30" s="806">
        <v>5</v>
      </c>
      <c r="AF30" s="638">
        <f t="shared" si="16"/>
        <v>5</v>
      </c>
      <c r="AG30" s="57" t="s">
        <v>131</v>
      </c>
      <c r="AH30" s="97">
        <v>5</v>
      </c>
      <c r="AI30" s="98">
        <v>27.5</v>
      </c>
      <c r="AJ30" s="636">
        <f t="shared" si="17"/>
        <v>5.5</v>
      </c>
      <c r="AK30" s="466" t="s">
        <v>132</v>
      </c>
      <c r="AL30" s="467">
        <v>8</v>
      </c>
      <c r="AM30" s="802">
        <v>46</v>
      </c>
      <c r="AN30" s="634">
        <f t="shared" si="18"/>
        <v>5.75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" customHeight="1">
      <c r="A31" s="65" t="s">
        <v>133</v>
      </c>
      <c r="B31" s="134">
        <v>0</v>
      </c>
      <c r="C31" s="87">
        <v>0</v>
      </c>
      <c r="D31" s="126">
        <v>0</v>
      </c>
      <c r="E31" s="67" t="s">
        <v>134</v>
      </c>
      <c r="F31" s="135">
        <v>2</v>
      </c>
      <c r="G31" s="345">
        <v>11</v>
      </c>
      <c r="H31" s="649">
        <f t="shared" si="12"/>
        <v>5.5</v>
      </c>
      <c r="I31" s="394" t="s">
        <v>135</v>
      </c>
      <c r="J31" s="485">
        <v>6</v>
      </c>
      <c r="K31" s="396">
        <v>34.5</v>
      </c>
      <c r="L31" s="652">
        <f>K31/J31</f>
        <v>5.75</v>
      </c>
      <c r="M31" s="74" t="s">
        <v>136</v>
      </c>
      <c r="N31" s="136">
        <v>0</v>
      </c>
      <c r="O31" s="91">
        <v>0</v>
      </c>
      <c r="P31" s="130">
        <v>0</v>
      </c>
      <c r="Q31" s="228" t="s">
        <v>137</v>
      </c>
      <c r="R31" s="235">
        <v>2</v>
      </c>
      <c r="S31" s="341">
        <v>12</v>
      </c>
      <c r="T31" s="644">
        <f t="shared" si="13"/>
        <v>6</v>
      </c>
      <c r="U31" s="76" t="s">
        <v>138</v>
      </c>
      <c r="V31" s="137">
        <v>3</v>
      </c>
      <c r="W31" s="92">
        <v>17.5</v>
      </c>
      <c r="X31" s="132">
        <f t="shared" si="14"/>
        <v>5.833333333333333</v>
      </c>
      <c r="Y31" s="79" t="s">
        <v>139</v>
      </c>
      <c r="Z31" s="93">
        <v>1</v>
      </c>
      <c r="AA31" s="344">
        <v>6</v>
      </c>
      <c r="AB31" s="640">
        <f t="shared" si="15"/>
        <v>6</v>
      </c>
      <c r="AC31" s="83" t="s">
        <v>140</v>
      </c>
      <c r="AD31" s="95">
        <v>2</v>
      </c>
      <c r="AE31" s="96">
        <v>10.5</v>
      </c>
      <c r="AF31" s="638">
        <f t="shared" si="16"/>
        <v>5.25</v>
      </c>
      <c r="AG31" s="57" t="s">
        <v>141</v>
      </c>
      <c r="AH31" s="97">
        <v>0</v>
      </c>
      <c r="AI31" s="98">
        <v>0</v>
      </c>
      <c r="AJ31" s="60">
        <v>0</v>
      </c>
      <c r="AK31" s="61" t="s">
        <v>308</v>
      </c>
      <c r="AL31" s="99">
        <v>0</v>
      </c>
      <c r="AM31" s="100">
        <v>0</v>
      </c>
      <c r="AN31" s="64">
        <v>0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" customHeight="1">
      <c r="A32" s="65" t="s">
        <v>142</v>
      </c>
      <c r="B32" s="134">
        <v>1</v>
      </c>
      <c r="C32" s="340">
        <v>5</v>
      </c>
      <c r="D32" s="647">
        <f t="shared" si="11"/>
        <v>5</v>
      </c>
      <c r="E32" s="67" t="s">
        <v>143</v>
      </c>
      <c r="F32" s="135">
        <v>3</v>
      </c>
      <c r="G32" s="88">
        <v>17.5</v>
      </c>
      <c r="H32" s="128">
        <f t="shared" si="12"/>
        <v>5.833333333333333</v>
      </c>
      <c r="I32" s="70" t="s">
        <v>144</v>
      </c>
      <c r="J32" s="89">
        <v>1</v>
      </c>
      <c r="K32" s="90">
        <v>6.5</v>
      </c>
      <c r="L32" s="651">
        <f>K32/J32</f>
        <v>6.5</v>
      </c>
      <c r="M32" s="610" t="s">
        <v>309</v>
      </c>
      <c r="N32" s="477">
        <v>6</v>
      </c>
      <c r="O32" s="819">
        <v>41</v>
      </c>
      <c r="P32" s="609">
        <f>O32/N32</f>
        <v>6.833333333333333</v>
      </c>
      <c r="Q32" s="588" t="s">
        <v>145</v>
      </c>
      <c r="R32" s="464">
        <v>10</v>
      </c>
      <c r="S32" s="817">
        <v>66</v>
      </c>
      <c r="T32" s="664">
        <f t="shared" si="13"/>
        <v>6.6</v>
      </c>
      <c r="U32" s="76" t="s">
        <v>146</v>
      </c>
      <c r="V32" s="137">
        <v>0</v>
      </c>
      <c r="W32" s="92">
        <v>0</v>
      </c>
      <c r="X32" s="132">
        <v>0</v>
      </c>
      <c r="Y32" s="79" t="s">
        <v>147</v>
      </c>
      <c r="Z32" s="93">
        <v>4</v>
      </c>
      <c r="AA32" s="344">
        <v>24</v>
      </c>
      <c r="AB32" s="640">
        <f t="shared" si="15"/>
        <v>6</v>
      </c>
      <c r="AC32" s="541" t="s">
        <v>148</v>
      </c>
      <c r="AD32" s="470">
        <v>9</v>
      </c>
      <c r="AE32" s="808">
        <v>61</v>
      </c>
      <c r="AF32" s="584">
        <f t="shared" si="16"/>
        <v>6.777777777777778</v>
      </c>
      <c r="AG32" s="406" t="s">
        <v>149</v>
      </c>
      <c r="AH32" s="407">
        <v>6</v>
      </c>
      <c r="AI32" s="429">
        <v>35.5</v>
      </c>
      <c r="AJ32" s="430">
        <f t="shared" si="17"/>
        <v>5.916666666666667</v>
      </c>
      <c r="AK32" s="61" t="s">
        <v>150</v>
      </c>
      <c r="AL32" s="99">
        <v>3</v>
      </c>
      <c r="AM32" s="100">
        <v>25.5</v>
      </c>
      <c r="AN32" s="635">
        <f t="shared" si="18"/>
        <v>8.5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" customHeight="1">
      <c r="A33" s="65" t="s">
        <v>151</v>
      </c>
      <c r="B33" s="134">
        <v>0</v>
      </c>
      <c r="C33" s="87">
        <v>0</v>
      </c>
      <c r="D33" s="126">
        <v>0</v>
      </c>
      <c r="E33" s="67" t="s">
        <v>310</v>
      </c>
      <c r="F33" s="135">
        <v>1</v>
      </c>
      <c r="G33" s="345">
        <v>5</v>
      </c>
      <c r="H33" s="649">
        <f t="shared" si="12"/>
        <v>5</v>
      </c>
      <c r="I33" s="70" t="s">
        <v>311</v>
      </c>
      <c r="J33" s="89">
        <v>1</v>
      </c>
      <c r="K33" s="346">
        <v>6</v>
      </c>
      <c r="L33" s="651">
        <f>K33/J33</f>
        <v>6</v>
      </c>
      <c r="M33" s="74" t="s">
        <v>152</v>
      </c>
      <c r="N33" s="142">
        <v>1</v>
      </c>
      <c r="O33" s="820">
        <v>6</v>
      </c>
      <c r="P33" s="645">
        <f>O33/N33</f>
        <v>6</v>
      </c>
      <c r="Q33" s="228" t="s">
        <v>153</v>
      </c>
      <c r="R33" s="235">
        <v>2</v>
      </c>
      <c r="S33" s="341">
        <v>12</v>
      </c>
      <c r="T33" s="644">
        <f t="shared" si="13"/>
        <v>6</v>
      </c>
      <c r="U33" s="562" t="s">
        <v>154</v>
      </c>
      <c r="V33" s="439">
        <v>6</v>
      </c>
      <c r="W33" s="440">
        <v>39.5</v>
      </c>
      <c r="X33" s="586">
        <f t="shared" si="14"/>
        <v>6.583333333333333</v>
      </c>
      <c r="Y33" s="614" t="s">
        <v>155</v>
      </c>
      <c r="Z33" s="613">
        <v>9</v>
      </c>
      <c r="AA33" s="832">
        <v>69</v>
      </c>
      <c r="AB33" s="612">
        <f t="shared" si="15"/>
        <v>7.666666666666667</v>
      </c>
      <c r="AC33" s="83" t="s">
        <v>156</v>
      </c>
      <c r="AD33" s="95">
        <v>3</v>
      </c>
      <c r="AE33" s="96">
        <v>15.5</v>
      </c>
      <c r="AF33" s="638">
        <f t="shared" si="16"/>
        <v>5.166666666666667</v>
      </c>
      <c r="AG33" s="607" t="s">
        <v>157</v>
      </c>
      <c r="AH33" s="407">
        <v>9</v>
      </c>
      <c r="AI33" s="429">
        <v>60.5</v>
      </c>
      <c r="AJ33" s="606">
        <f t="shared" si="17"/>
        <v>6.722222222222222</v>
      </c>
      <c r="AK33" s="61" t="s">
        <v>158</v>
      </c>
      <c r="AL33" s="99">
        <v>0</v>
      </c>
      <c r="AM33" s="100">
        <v>0</v>
      </c>
      <c r="AN33" s="64">
        <v>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" customHeight="1">
      <c r="A34" s="545" t="s">
        <v>312</v>
      </c>
      <c r="B34" s="549">
        <v>11</v>
      </c>
      <c r="C34" s="839">
        <v>73</v>
      </c>
      <c r="D34" s="611">
        <f t="shared" si="11"/>
        <v>6.636363636363637</v>
      </c>
      <c r="E34" s="67" t="s">
        <v>313</v>
      </c>
      <c r="F34" s="140">
        <v>0</v>
      </c>
      <c r="G34" s="141">
        <v>0</v>
      </c>
      <c r="H34" s="128">
        <v>0</v>
      </c>
      <c r="I34" s="70" t="s">
        <v>314</v>
      </c>
      <c r="J34" s="102">
        <v>0</v>
      </c>
      <c r="K34" s="103">
        <v>0</v>
      </c>
      <c r="L34" s="104">
        <v>0</v>
      </c>
      <c r="M34" s="74" t="s">
        <v>159</v>
      </c>
      <c r="N34" s="142">
        <v>5</v>
      </c>
      <c r="O34" s="820">
        <v>30</v>
      </c>
      <c r="P34" s="645">
        <f>O34/N34</f>
        <v>6</v>
      </c>
      <c r="Q34" s="228" t="s">
        <v>160</v>
      </c>
      <c r="R34" s="236">
        <v>0</v>
      </c>
      <c r="S34" s="237">
        <v>0</v>
      </c>
      <c r="T34" s="234">
        <v>0</v>
      </c>
      <c r="U34" s="76" t="s">
        <v>161</v>
      </c>
      <c r="V34" s="144">
        <v>2</v>
      </c>
      <c r="W34" s="814">
        <v>11</v>
      </c>
      <c r="X34" s="642">
        <f t="shared" si="14"/>
        <v>5.5</v>
      </c>
      <c r="Y34" s="79" t="s">
        <v>162</v>
      </c>
      <c r="Z34" s="146">
        <v>0</v>
      </c>
      <c r="AA34" s="147">
        <v>0</v>
      </c>
      <c r="AB34" s="133">
        <v>0</v>
      </c>
      <c r="AC34" s="541" t="s">
        <v>315</v>
      </c>
      <c r="AD34" s="513">
        <v>6</v>
      </c>
      <c r="AE34" s="829">
        <v>39</v>
      </c>
      <c r="AF34" s="668">
        <f t="shared" si="16"/>
        <v>6.5</v>
      </c>
      <c r="AG34" s="57" t="s">
        <v>163</v>
      </c>
      <c r="AH34" s="97">
        <v>5</v>
      </c>
      <c r="AI34" s="342">
        <v>28</v>
      </c>
      <c r="AJ34" s="636">
        <f t="shared" si="17"/>
        <v>5.6</v>
      </c>
      <c r="AK34" s="466" t="s">
        <v>164</v>
      </c>
      <c r="AL34" s="467">
        <v>10</v>
      </c>
      <c r="AM34" s="468">
        <v>61.5</v>
      </c>
      <c r="AN34" s="634">
        <f t="shared" si="18"/>
        <v>6.15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" customHeight="1">
      <c r="A35" s="65" t="s">
        <v>165</v>
      </c>
      <c r="B35" s="138">
        <v>1</v>
      </c>
      <c r="C35" s="838">
        <v>5</v>
      </c>
      <c r="D35" s="647">
        <f t="shared" si="11"/>
        <v>5</v>
      </c>
      <c r="E35" s="67" t="s">
        <v>316</v>
      </c>
      <c r="F35" s="140">
        <v>0</v>
      </c>
      <c r="G35" s="141">
        <v>0</v>
      </c>
      <c r="H35" s="128">
        <v>0</v>
      </c>
      <c r="I35" s="70" t="s">
        <v>317</v>
      </c>
      <c r="J35" s="102">
        <v>0</v>
      </c>
      <c r="K35" s="103">
        <v>0</v>
      </c>
      <c r="L35" s="104">
        <v>0</v>
      </c>
      <c r="M35" s="74" t="s">
        <v>167</v>
      </c>
      <c r="N35" s="136">
        <v>0</v>
      </c>
      <c r="O35" s="91">
        <v>0</v>
      </c>
      <c r="P35" s="130">
        <v>0</v>
      </c>
      <c r="Q35" s="228" t="s">
        <v>89</v>
      </c>
      <c r="R35" s="236">
        <v>5</v>
      </c>
      <c r="S35" s="237">
        <v>28.5</v>
      </c>
      <c r="T35" s="644">
        <f t="shared" si="13"/>
        <v>5.7</v>
      </c>
      <c r="U35" s="76" t="s">
        <v>168</v>
      </c>
      <c r="V35" s="144">
        <v>0</v>
      </c>
      <c r="W35" s="145">
        <v>0</v>
      </c>
      <c r="X35" s="132">
        <v>0</v>
      </c>
      <c r="Y35" s="79" t="s">
        <v>169</v>
      </c>
      <c r="Z35" s="146">
        <v>2</v>
      </c>
      <c r="AA35" s="147">
        <v>12.5</v>
      </c>
      <c r="AB35" s="640">
        <f t="shared" si="15"/>
        <v>6.25</v>
      </c>
      <c r="AC35" s="83" t="s">
        <v>170</v>
      </c>
      <c r="AD35" s="148">
        <v>2</v>
      </c>
      <c r="AE35" s="830">
        <v>15</v>
      </c>
      <c r="AF35" s="638">
        <f t="shared" si="16"/>
        <v>7.5</v>
      </c>
      <c r="AG35" s="57" t="s">
        <v>171</v>
      </c>
      <c r="AH35" s="97">
        <v>2</v>
      </c>
      <c r="AI35" s="342">
        <v>11</v>
      </c>
      <c r="AJ35" s="636">
        <f t="shared" si="17"/>
        <v>5.5</v>
      </c>
      <c r="AK35" s="61" t="s">
        <v>347</v>
      </c>
      <c r="AL35" s="99">
        <v>0</v>
      </c>
      <c r="AM35" s="100">
        <v>0</v>
      </c>
      <c r="AN35" s="64">
        <v>0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" customHeight="1">
      <c r="A36" s="65" t="s">
        <v>381</v>
      </c>
      <c r="B36" s="138">
        <v>1</v>
      </c>
      <c r="C36" s="139">
        <v>5.5</v>
      </c>
      <c r="D36" s="647">
        <f t="shared" si="11"/>
        <v>5.5</v>
      </c>
      <c r="E36" s="67" t="s">
        <v>318</v>
      </c>
      <c r="F36" s="140">
        <v>4</v>
      </c>
      <c r="G36" s="823">
        <v>22</v>
      </c>
      <c r="H36" s="649">
        <f t="shared" si="12"/>
        <v>5.5</v>
      </c>
      <c r="I36" s="70" t="s">
        <v>166</v>
      </c>
      <c r="J36" s="102">
        <v>1</v>
      </c>
      <c r="K36" s="821">
        <v>5</v>
      </c>
      <c r="L36" s="651">
        <f>K36/J36</f>
        <v>5</v>
      </c>
      <c r="M36" s="74" t="s">
        <v>172</v>
      </c>
      <c r="N36" s="142">
        <v>0</v>
      </c>
      <c r="O36" s="143">
        <v>0</v>
      </c>
      <c r="P36" s="130">
        <v>0</v>
      </c>
      <c r="Q36" s="228" t="s">
        <v>393</v>
      </c>
      <c r="R36" s="236">
        <v>5</v>
      </c>
      <c r="S36" s="816">
        <v>37</v>
      </c>
      <c r="T36" s="644">
        <f t="shared" si="13"/>
        <v>7.4</v>
      </c>
      <c r="U36" s="76" t="s">
        <v>242</v>
      </c>
      <c r="V36" s="144">
        <v>3</v>
      </c>
      <c r="W36" s="145">
        <v>17.5</v>
      </c>
      <c r="X36" s="132">
        <f t="shared" si="14"/>
        <v>5.833333333333333</v>
      </c>
      <c r="Y36" s="79" t="s">
        <v>239</v>
      </c>
      <c r="Z36" s="146">
        <v>5</v>
      </c>
      <c r="AA36" s="831">
        <v>30</v>
      </c>
      <c r="AB36" s="640">
        <f t="shared" si="15"/>
        <v>6</v>
      </c>
      <c r="AC36" s="83" t="s">
        <v>173</v>
      </c>
      <c r="AD36" s="148">
        <v>5</v>
      </c>
      <c r="AE36" s="149">
        <v>29.5</v>
      </c>
      <c r="AF36" s="638">
        <f t="shared" si="16"/>
        <v>5.9</v>
      </c>
      <c r="AG36" s="57" t="s">
        <v>174</v>
      </c>
      <c r="AH36" s="97">
        <v>2</v>
      </c>
      <c r="AI36" s="98">
        <v>11.5</v>
      </c>
      <c r="AJ36" s="636">
        <f t="shared" si="17"/>
        <v>5.75</v>
      </c>
      <c r="AK36" s="61" t="s">
        <v>400</v>
      </c>
      <c r="AL36" s="99">
        <v>2</v>
      </c>
      <c r="AM36" s="331">
        <v>11</v>
      </c>
      <c r="AN36" s="635">
        <f t="shared" si="18"/>
        <v>5.5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" customHeight="1">
      <c r="A37" s="65" t="s">
        <v>382</v>
      </c>
      <c r="B37" s="138">
        <v>0</v>
      </c>
      <c r="C37" s="139">
        <v>0</v>
      </c>
      <c r="D37" s="126">
        <v>0</v>
      </c>
      <c r="E37" s="530" t="s">
        <v>437</v>
      </c>
      <c r="F37" s="453">
        <v>10</v>
      </c>
      <c r="G37" s="454">
        <v>65.5</v>
      </c>
      <c r="H37" s="648">
        <f t="shared" si="12"/>
        <v>6.55</v>
      </c>
      <c r="I37" s="70" t="s">
        <v>348</v>
      </c>
      <c r="J37" s="102">
        <v>1</v>
      </c>
      <c r="K37" s="821">
        <v>6</v>
      </c>
      <c r="L37" s="651">
        <f aca="true" t="shared" si="19" ref="L37:L42">K37/J37</f>
        <v>6</v>
      </c>
      <c r="M37" s="476" t="s">
        <v>143</v>
      </c>
      <c r="N37" s="484">
        <v>6</v>
      </c>
      <c r="O37" s="483">
        <v>35.5</v>
      </c>
      <c r="P37" s="479">
        <f>O37/N37</f>
        <v>5.916666666666667</v>
      </c>
      <c r="Q37" s="228" t="s">
        <v>1</v>
      </c>
      <c r="R37" s="236" t="s">
        <v>1</v>
      </c>
      <c r="S37" s="237" t="s">
        <v>1</v>
      </c>
      <c r="T37" s="234" t="s">
        <v>1</v>
      </c>
      <c r="U37" s="76" t="s">
        <v>394</v>
      </c>
      <c r="V37" s="144">
        <v>2</v>
      </c>
      <c r="W37" s="814">
        <v>15</v>
      </c>
      <c r="X37" s="642">
        <f t="shared" si="14"/>
        <v>7.5</v>
      </c>
      <c r="Y37" s="79" t="s">
        <v>1</v>
      </c>
      <c r="Z37" s="146" t="s">
        <v>1</v>
      </c>
      <c r="AA37" s="147" t="s">
        <v>1</v>
      </c>
      <c r="AB37" s="133" t="s">
        <v>1</v>
      </c>
      <c r="AC37" s="83" t="s">
        <v>397</v>
      </c>
      <c r="AD37" s="148">
        <v>3</v>
      </c>
      <c r="AE37" s="830">
        <v>21</v>
      </c>
      <c r="AF37" s="638">
        <f t="shared" si="16"/>
        <v>7</v>
      </c>
      <c r="AG37" s="406" t="s">
        <v>242</v>
      </c>
      <c r="AH37" s="407">
        <v>6</v>
      </c>
      <c r="AI37" s="803">
        <v>36</v>
      </c>
      <c r="AJ37" s="637">
        <f t="shared" si="17"/>
        <v>6</v>
      </c>
      <c r="AK37" s="61" t="s">
        <v>401</v>
      </c>
      <c r="AL37" s="99">
        <v>0</v>
      </c>
      <c r="AM37" s="100">
        <v>0</v>
      </c>
      <c r="AN37" s="64">
        <v>0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" customHeight="1">
      <c r="A38" s="70" t="s">
        <v>383</v>
      </c>
      <c r="B38" s="102">
        <v>0</v>
      </c>
      <c r="C38" s="103">
        <v>0</v>
      </c>
      <c r="D38" s="104">
        <v>0</v>
      </c>
      <c r="E38" s="67" t="s">
        <v>384</v>
      </c>
      <c r="F38" s="140">
        <v>5</v>
      </c>
      <c r="G38" s="141">
        <v>29.5</v>
      </c>
      <c r="H38" s="649">
        <f t="shared" si="12"/>
        <v>5.9</v>
      </c>
      <c r="I38" s="70" t="s">
        <v>388</v>
      </c>
      <c r="J38" s="102">
        <v>4</v>
      </c>
      <c r="K38" s="821">
        <v>24</v>
      </c>
      <c r="L38" s="651">
        <f t="shared" si="19"/>
        <v>6</v>
      </c>
      <c r="M38" s="74" t="s">
        <v>391</v>
      </c>
      <c r="N38" s="142">
        <v>1</v>
      </c>
      <c r="O38" s="143">
        <v>5.5</v>
      </c>
      <c r="P38" s="645">
        <f>O38/N38</f>
        <v>5.5</v>
      </c>
      <c r="Q38" s="228" t="s">
        <v>1</v>
      </c>
      <c r="R38" s="236" t="s">
        <v>1</v>
      </c>
      <c r="S38" s="237" t="s">
        <v>1</v>
      </c>
      <c r="T38" s="234" t="s">
        <v>1</v>
      </c>
      <c r="U38" s="76" t="s">
        <v>395</v>
      </c>
      <c r="V38" s="144">
        <v>5</v>
      </c>
      <c r="W38" s="814">
        <v>35</v>
      </c>
      <c r="X38" s="642">
        <f t="shared" si="14"/>
        <v>7</v>
      </c>
      <c r="Y38" s="79" t="s">
        <v>1</v>
      </c>
      <c r="Z38" s="146" t="s">
        <v>1</v>
      </c>
      <c r="AA38" s="147" t="s">
        <v>1</v>
      </c>
      <c r="AB38" s="133" t="s">
        <v>1</v>
      </c>
      <c r="AC38" s="83" t="s">
        <v>398</v>
      </c>
      <c r="AD38" s="148">
        <v>1</v>
      </c>
      <c r="AE38" s="830">
        <v>6</v>
      </c>
      <c r="AF38" s="638">
        <f t="shared" si="16"/>
        <v>6</v>
      </c>
      <c r="AG38" s="57" t="s">
        <v>1</v>
      </c>
      <c r="AH38" s="97" t="s">
        <v>1</v>
      </c>
      <c r="AI38" s="98" t="s">
        <v>1</v>
      </c>
      <c r="AJ38" s="60" t="s">
        <v>1</v>
      </c>
      <c r="AK38" s="61" t="s">
        <v>402</v>
      </c>
      <c r="AL38" s="99">
        <v>0</v>
      </c>
      <c r="AM38" s="100">
        <v>0</v>
      </c>
      <c r="AN38" s="64">
        <v>0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" customHeight="1">
      <c r="A39" s="65" t="s">
        <v>1</v>
      </c>
      <c r="B39" s="138" t="s">
        <v>1</v>
      </c>
      <c r="C39" s="139" t="s">
        <v>1</v>
      </c>
      <c r="D39" s="126" t="s">
        <v>1</v>
      </c>
      <c r="E39" s="67" t="s">
        <v>385</v>
      </c>
      <c r="F39" s="140">
        <v>5</v>
      </c>
      <c r="G39" s="823">
        <v>31</v>
      </c>
      <c r="H39" s="649">
        <f t="shared" si="12"/>
        <v>6.2</v>
      </c>
      <c r="I39" s="70" t="s">
        <v>291</v>
      </c>
      <c r="J39" s="102">
        <v>5</v>
      </c>
      <c r="K39" s="821">
        <v>33</v>
      </c>
      <c r="L39" s="651">
        <f t="shared" si="19"/>
        <v>6.6</v>
      </c>
      <c r="M39" s="74" t="s">
        <v>392</v>
      </c>
      <c r="N39" s="142">
        <v>1</v>
      </c>
      <c r="O39" s="820">
        <v>5</v>
      </c>
      <c r="P39" s="645">
        <f>O39/N39</f>
        <v>5</v>
      </c>
      <c r="Q39" s="228" t="s">
        <v>1</v>
      </c>
      <c r="R39" s="236" t="s">
        <v>1</v>
      </c>
      <c r="S39" s="237" t="s">
        <v>1</v>
      </c>
      <c r="T39" s="234" t="s">
        <v>1</v>
      </c>
      <c r="U39" s="76" t="s">
        <v>396</v>
      </c>
      <c r="V39" s="144">
        <v>0</v>
      </c>
      <c r="W39" s="145">
        <v>0</v>
      </c>
      <c r="X39" s="132">
        <v>0</v>
      </c>
      <c r="Y39" s="79" t="s">
        <v>1</v>
      </c>
      <c r="Z39" s="146" t="s">
        <v>1</v>
      </c>
      <c r="AA39" s="147" t="s">
        <v>1</v>
      </c>
      <c r="AB39" s="133" t="s">
        <v>1</v>
      </c>
      <c r="AC39" s="83" t="s">
        <v>399</v>
      </c>
      <c r="AD39" s="148">
        <v>0</v>
      </c>
      <c r="AE39" s="149">
        <v>0</v>
      </c>
      <c r="AF39" s="111">
        <v>0</v>
      </c>
      <c r="AG39" s="57" t="s">
        <v>1</v>
      </c>
      <c r="AH39" s="97" t="s">
        <v>1</v>
      </c>
      <c r="AI39" s="98" t="s">
        <v>1</v>
      </c>
      <c r="AJ39" s="60" t="s">
        <v>1</v>
      </c>
      <c r="AK39" s="61" t="s">
        <v>1</v>
      </c>
      <c r="AL39" s="99" t="s">
        <v>1</v>
      </c>
      <c r="AM39" s="100" t="s">
        <v>1</v>
      </c>
      <c r="AN39" s="64" t="s">
        <v>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" customHeight="1">
      <c r="A40" s="65" t="s">
        <v>1</v>
      </c>
      <c r="B40" s="138" t="s">
        <v>1</v>
      </c>
      <c r="C40" s="139" t="s">
        <v>1</v>
      </c>
      <c r="D40" s="126" t="s">
        <v>1</v>
      </c>
      <c r="E40" s="67" t="s">
        <v>358</v>
      </c>
      <c r="F40" s="140">
        <v>0</v>
      </c>
      <c r="G40" s="141">
        <v>0</v>
      </c>
      <c r="H40" s="128">
        <v>0</v>
      </c>
      <c r="I40" s="70" t="s">
        <v>389</v>
      </c>
      <c r="J40" s="102">
        <v>1</v>
      </c>
      <c r="K40" s="821">
        <v>6</v>
      </c>
      <c r="L40" s="651">
        <f t="shared" si="19"/>
        <v>6</v>
      </c>
      <c r="M40" s="74" t="s">
        <v>1</v>
      </c>
      <c r="N40" s="142" t="s">
        <v>1</v>
      </c>
      <c r="O40" s="143" t="s">
        <v>1</v>
      </c>
      <c r="P40" s="130" t="s">
        <v>1</v>
      </c>
      <c r="Q40" s="228" t="s">
        <v>1</v>
      </c>
      <c r="R40" s="236" t="s">
        <v>1</v>
      </c>
      <c r="S40" s="237" t="s">
        <v>1</v>
      </c>
      <c r="T40" s="234" t="s">
        <v>1</v>
      </c>
      <c r="U40" s="76" t="s">
        <v>1</v>
      </c>
      <c r="V40" s="144" t="s">
        <v>1</v>
      </c>
      <c r="W40" s="145" t="s">
        <v>1</v>
      </c>
      <c r="X40" s="132" t="s">
        <v>1</v>
      </c>
      <c r="Y40" s="79" t="s">
        <v>1</v>
      </c>
      <c r="Z40" s="146" t="s">
        <v>1</v>
      </c>
      <c r="AA40" s="147" t="s">
        <v>1</v>
      </c>
      <c r="AB40" s="133" t="s">
        <v>1</v>
      </c>
      <c r="AC40" s="83" t="s">
        <v>1</v>
      </c>
      <c r="AD40" s="148" t="s">
        <v>1</v>
      </c>
      <c r="AE40" s="149" t="s">
        <v>1</v>
      </c>
      <c r="AF40" s="111" t="s">
        <v>1</v>
      </c>
      <c r="AG40" s="57" t="s">
        <v>1</v>
      </c>
      <c r="AH40" s="97" t="s">
        <v>1</v>
      </c>
      <c r="AI40" s="98" t="s">
        <v>1</v>
      </c>
      <c r="AJ40" s="60" t="s">
        <v>1</v>
      </c>
      <c r="AK40" s="61" t="s">
        <v>1</v>
      </c>
      <c r="AL40" s="99" t="s">
        <v>1</v>
      </c>
      <c r="AM40" s="100" t="s">
        <v>1</v>
      </c>
      <c r="AN40" s="64" t="s">
        <v>1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" customHeight="1">
      <c r="A41" s="65" t="s">
        <v>1</v>
      </c>
      <c r="B41" s="138" t="s">
        <v>1</v>
      </c>
      <c r="C41" s="139" t="s">
        <v>1</v>
      </c>
      <c r="D41" s="126" t="s">
        <v>1</v>
      </c>
      <c r="E41" s="67" t="s">
        <v>386</v>
      </c>
      <c r="F41" s="140">
        <v>2</v>
      </c>
      <c r="G41" s="141">
        <v>12.5</v>
      </c>
      <c r="H41" s="649">
        <f t="shared" si="12"/>
        <v>6.25</v>
      </c>
      <c r="I41" s="70" t="s">
        <v>129</v>
      </c>
      <c r="J41" s="102">
        <v>3</v>
      </c>
      <c r="K41" s="103">
        <v>20.5</v>
      </c>
      <c r="L41" s="104">
        <f t="shared" si="19"/>
        <v>6.833333333333333</v>
      </c>
      <c r="M41" s="74" t="s">
        <v>1</v>
      </c>
      <c r="N41" s="142" t="s">
        <v>1</v>
      </c>
      <c r="O41" s="143" t="s">
        <v>1</v>
      </c>
      <c r="P41" s="130" t="s">
        <v>1</v>
      </c>
      <c r="Q41" s="228" t="s">
        <v>1</v>
      </c>
      <c r="R41" s="236" t="s">
        <v>1</v>
      </c>
      <c r="S41" s="237" t="s">
        <v>1</v>
      </c>
      <c r="T41" s="234" t="s">
        <v>1</v>
      </c>
      <c r="U41" s="76" t="s">
        <v>1</v>
      </c>
      <c r="V41" s="144" t="s">
        <v>1</v>
      </c>
      <c r="W41" s="145" t="s">
        <v>1</v>
      </c>
      <c r="X41" s="132" t="s">
        <v>1</v>
      </c>
      <c r="Y41" s="79" t="s">
        <v>1</v>
      </c>
      <c r="Z41" s="146" t="s">
        <v>1</v>
      </c>
      <c r="AA41" s="147" t="s">
        <v>1</v>
      </c>
      <c r="AB41" s="133" t="s">
        <v>1</v>
      </c>
      <c r="AC41" s="83" t="s">
        <v>1</v>
      </c>
      <c r="AD41" s="148" t="s">
        <v>1</v>
      </c>
      <c r="AE41" s="149" t="s">
        <v>1</v>
      </c>
      <c r="AF41" s="111" t="s">
        <v>1</v>
      </c>
      <c r="AG41" s="57" t="s">
        <v>1</v>
      </c>
      <c r="AH41" s="97" t="s">
        <v>1</v>
      </c>
      <c r="AI41" s="98" t="s">
        <v>1</v>
      </c>
      <c r="AJ41" s="60" t="s">
        <v>1</v>
      </c>
      <c r="AK41" s="61" t="s">
        <v>1</v>
      </c>
      <c r="AL41" s="99" t="s">
        <v>1</v>
      </c>
      <c r="AM41" s="100" t="s">
        <v>1</v>
      </c>
      <c r="AN41" s="64" t="s">
        <v>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" customHeight="1">
      <c r="A42" s="65" t="s">
        <v>1</v>
      </c>
      <c r="B42" s="138" t="s">
        <v>1</v>
      </c>
      <c r="C42" s="139" t="s">
        <v>1</v>
      </c>
      <c r="D42" s="126" t="s">
        <v>1</v>
      </c>
      <c r="E42" s="67" t="s">
        <v>387</v>
      </c>
      <c r="F42" s="140">
        <v>0</v>
      </c>
      <c r="G42" s="141">
        <v>0</v>
      </c>
      <c r="H42" s="128">
        <v>0</v>
      </c>
      <c r="I42" s="70" t="s">
        <v>390</v>
      </c>
      <c r="J42" s="102">
        <v>1</v>
      </c>
      <c r="K42" s="103">
        <v>6.5</v>
      </c>
      <c r="L42" s="651">
        <f t="shared" si="19"/>
        <v>6.5</v>
      </c>
      <c r="M42" s="74" t="s">
        <v>1</v>
      </c>
      <c r="N42" s="142" t="s">
        <v>1</v>
      </c>
      <c r="O42" s="143" t="s">
        <v>1</v>
      </c>
      <c r="P42" s="130" t="s">
        <v>1</v>
      </c>
      <c r="Q42" s="228" t="s">
        <v>1</v>
      </c>
      <c r="R42" s="236" t="s">
        <v>1</v>
      </c>
      <c r="S42" s="237" t="s">
        <v>1</v>
      </c>
      <c r="T42" s="234" t="s">
        <v>1</v>
      </c>
      <c r="U42" s="76" t="s">
        <v>1</v>
      </c>
      <c r="V42" s="144" t="s">
        <v>1</v>
      </c>
      <c r="W42" s="145" t="s">
        <v>1</v>
      </c>
      <c r="X42" s="132" t="s">
        <v>1</v>
      </c>
      <c r="Y42" s="79" t="s">
        <v>1</v>
      </c>
      <c r="Z42" s="146" t="s">
        <v>1</v>
      </c>
      <c r="AA42" s="147" t="s">
        <v>1</v>
      </c>
      <c r="AB42" s="133" t="s">
        <v>1</v>
      </c>
      <c r="AC42" s="83" t="s">
        <v>1</v>
      </c>
      <c r="AD42" s="148" t="s">
        <v>1</v>
      </c>
      <c r="AE42" s="149" t="s">
        <v>1</v>
      </c>
      <c r="AF42" s="111" t="s">
        <v>1</v>
      </c>
      <c r="AG42" s="57" t="s">
        <v>1</v>
      </c>
      <c r="AH42" s="97" t="s">
        <v>1</v>
      </c>
      <c r="AI42" s="98" t="s">
        <v>1</v>
      </c>
      <c r="AJ42" s="60" t="s">
        <v>1</v>
      </c>
      <c r="AK42" s="61" t="s">
        <v>1</v>
      </c>
      <c r="AL42" s="99" t="s">
        <v>1</v>
      </c>
      <c r="AM42" s="100" t="s">
        <v>1</v>
      </c>
      <c r="AN42" s="64" t="s">
        <v>1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" customHeight="1">
      <c r="A43" s="65" t="s">
        <v>1</v>
      </c>
      <c r="B43" s="138" t="s">
        <v>1</v>
      </c>
      <c r="C43" s="139" t="s">
        <v>1</v>
      </c>
      <c r="D43" s="126" t="s">
        <v>1</v>
      </c>
      <c r="E43" s="67" t="s">
        <v>344</v>
      </c>
      <c r="F43" s="140">
        <v>1</v>
      </c>
      <c r="G43" s="141">
        <v>5.5</v>
      </c>
      <c r="H43" s="649">
        <f t="shared" si="12"/>
        <v>5.5</v>
      </c>
      <c r="I43" s="70" t="s">
        <v>241</v>
      </c>
      <c r="J43" s="102">
        <v>0</v>
      </c>
      <c r="K43" s="103">
        <v>0</v>
      </c>
      <c r="L43" s="104">
        <v>0</v>
      </c>
      <c r="M43" s="74" t="s">
        <v>1</v>
      </c>
      <c r="N43" s="142" t="s">
        <v>1</v>
      </c>
      <c r="O43" s="143" t="s">
        <v>1</v>
      </c>
      <c r="P43" s="130" t="s">
        <v>1</v>
      </c>
      <c r="Q43" s="228" t="s">
        <v>1</v>
      </c>
      <c r="R43" s="236" t="s">
        <v>1</v>
      </c>
      <c r="S43" s="237" t="s">
        <v>1</v>
      </c>
      <c r="T43" s="234" t="s">
        <v>1</v>
      </c>
      <c r="U43" s="76" t="s">
        <v>1</v>
      </c>
      <c r="V43" s="144" t="s">
        <v>1</v>
      </c>
      <c r="W43" s="145" t="s">
        <v>1</v>
      </c>
      <c r="X43" s="132" t="s">
        <v>1</v>
      </c>
      <c r="Y43" s="79" t="s">
        <v>1</v>
      </c>
      <c r="Z43" s="146" t="s">
        <v>1</v>
      </c>
      <c r="AA43" s="147" t="s">
        <v>1</v>
      </c>
      <c r="AB43" s="133" t="s">
        <v>1</v>
      </c>
      <c r="AC43" s="83" t="s">
        <v>1</v>
      </c>
      <c r="AD43" s="148" t="s">
        <v>1</v>
      </c>
      <c r="AE43" s="149" t="s">
        <v>1</v>
      </c>
      <c r="AF43" s="111" t="s">
        <v>1</v>
      </c>
      <c r="AG43" s="57" t="s">
        <v>1</v>
      </c>
      <c r="AH43" s="97" t="s">
        <v>1</v>
      </c>
      <c r="AI43" s="98" t="s">
        <v>1</v>
      </c>
      <c r="AJ43" s="60" t="s">
        <v>1</v>
      </c>
      <c r="AK43" s="61" t="s">
        <v>1</v>
      </c>
      <c r="AL43" s="99" t="s">
        <v>1</v>
      </c>
      <c r="AM43" s="100" t="s">
        <v>1</v>
      </c>
      <c r="AN43" s="64" t="s">
        <v>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" customHeight="1" thickBot="1">
      <c r="A44" s="65" t="s">
        <v>1</v>
      </c>
      <c r="B44" s="138" t="s">
        <v>1</v>
      </c>
      <c r="C44" s="139" t="s">
        <v>1</v>
      </c>
      <c r="D44" s="126" t="s">
        <v>1</v>
      </c>
      <c r="E44" s="67" t="s">
        <v>346</v>
      </c>
      <c r="F44" s="140">
        <v>1</v>
      </c>
      <c r="G44" s="141">
        <v>5.5</v>
      </c>
      <c r="H44" s="649">
        <f>G44/F44</f>
        <v>5.5</v>
      </c>
      <c r="I44" s="70" t="s">
        <v>1</v>
      </c>
      <c r="J44" s="89" t="s">
        <v>1</v>
      </c>
      <c r="K44" s="90" t="s">
        <v>1</v>
      </c>
      <c r="L44" s="104" t="s">
        <v>1</v>
      </c>
      <c r="M44" s="74" t="s">
        <v>1</v>
      </c>
      <c r="N44" s="142" t="s">
        <v>1</v>
      </c>
      <c r="O44" s="143" t="s">
        <v>1</v>
      </c>
      <c r="P44" s="130" t="s">
        <v>1</v>
      </c>
      <c r="Q44" s="228" t="s">
        <v>1</v>
      </c>
      <c r="R44" s="236" t="s">
        <v>1</v>
      </c>
      <c r="S44" s="237" t="s">
        <v>1</v>
      </c>
      <c r="T44" s="234" t="s">
        <v>1</v>
      </c>
      <c r="U44" s="76" t="s">
        <v>1</v>
      </c>
      <c r="V44" s="144" t="s">
        <v>1</v>
      </c>
      <c r="W44" s="145" t="s">
        <v>1</v>
      </c>
      <c r="X44" s="132" t="s">
        <v>1</v>
      </c>
      <c r="Y44" s="79" t="s">
        <v>1</v>
      </c>
      <c r="Z44" s="146" t="s">
        <v>1</v>
      </c>
      <c r="AA44" s="147" t="s">
        <v>1</v>
      </c>
      <c r="AB44" s="133" t="s">
        <v>1</v>
      </c>
      <c r="AC44" s="83" t="s">
        <v>1</v>
      </c>
      <c r="AD44" s="148" t="s">
        <v>1</v>
      </c>
      <c r="AE44" s="149" t="s">
        <v>1</v>
      </c>
      <c r="AF44" s="111" t="s">
        <v>1</v>
      </c>
      <c r="AG44" s="57" t="s">
        <v>1</v>
      </c>
      <c r="AH44" s="97" t="s">
        <v>1</v>
      </c>
      <c r="AI44" s="98" t="s">
        <v>1</v>
      </c>
      <c r="AJ44" s="60" t="s">
        <v>1</v>
      </c>
      <c r="AK44" s="61" t="s">
        <v>1</v>
      </c>
      <c r="AL44" s="99" t="s">
        <v>1</v>
      </c>
      <c r="AM44" s="100" t="s">
        <v>1</v>
      </c>
      <c r="AN44" s="64" t="s">
        <v>1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" customHeight="1" thickBot="1">
      <c r="A45" s="116" t="s">
        <v>13</v>
      </c>
      <c r="B45" s="116" t="s">
        <v>8</v>
      </c>
      <c r="C45" s="116" t="s">
        <v>9</v>
      </c>
      <c r="D45" s="116" t="s">
        <v>10</v>
      </c>
      <c r="E45" s="117" t="s">
        <v>13</v>
      </c>
      <c r="F45" s="117" t="s">
        <v>8</v>
      </c>
      <c r="G45" s="117" t="s">
        <v>9</v>
      </c>
      <c r="H45" s="117" t="s">
        <v>10</v>
      </c>
      <c r="I45" s="118" t="s">
        <v>13</v>
      </c>
      <c r="J45" s="118" t="s">
        <v>8</v>
      </c>
      <c r="K45" s="118" t="s">
        <v>9</v>
      </c>
      <c r="L45" s="118" t="s">
        <v>10</v>
      </c>
      <c r="M45" s="119" t="s">
        <v>13</v>
      </c>
      <c r="N45" s="119" t="s">
        <v>8</v>
      </c>
      <c r="O45" s="119" t="s">
        <v>9</v>
      </c>
      <c r="P45" s="119" t="s">
        <v>10</v>
      </c>
      <c r="Q45" s="245" t="s">
        <v>13</v>
      </c>
      <c r="R45" s="245" t="s">
        <v>8</v>
      </c>
      <c r="S45" s="245" t="s">
        <v>9</v>
      </c>
      <c r="T45" s="245" t="s">
        <v>10</v>
      </c>
      <c r="U45" s="120" t="s">
        <v>13</v>
      </c>
      <c r="V45" s="120" t="s">
        <v>8</v>
      </c>
      <c r="W45" s="120" t="s">
        <v>9</v>
      </c>
      <c r="X45" s="120" t="s">
        <v>10</v>
      </c>
      <c r="Y45" s="121" t="s">
        <v>13</v>
      </c>
      <c r="Z45" s="122" t="s">
        <v>8</v>
      </c>
      <c r="AA45" s="121" t="s">
        <v>9</v>
      </c>
      <c r="AB45" s="121" t="s">
        <v>10</v>
      </c>
      <c r="AC45" s="123" t="s">
        <v>13</v>
      </c>
      <c r="AD45" s="124" t="s">
        <v>8</v>
      </c>
      <c r="AE45" s="123" t="s">
        <v>9</v>
      </c>
      <c r="AF45" s="125" t="s">
        <v>10</v>
      </c>
      <c r="AG45" s="39" t="s">
        <v>13</v>
      </c>
      <c r="AH45" s="40" t="s">
        <v>8</v>
      </c>
      <c r="AI45" s="39" t="s">
        <v>9</v>
      </c>
      <c r="AJ45" s="41" t="s">
        <v>10</v>
      </c>
      <c r="AK45" s="42" t="s">
        <v>13</v>
      </c>
      <c r="AL45" s="43" t="s">
        <v>8</v>
      </c>
      <c r="AM45" s="42" t="s">
        <v>9</v>
      </c>
      <c r="AN45" s="42" t="s">
        <v>10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" customHeight="1">
      <c r="A46" s="548" t="s">
        <v>175</v>
      </c>
      <c r="B46" s="566">
        <v>11</v>
      </c>
      <c r="C46" s="849">
        <v>73</v>
      </c>
      <c r="D46" s="446">
        <f aca="true" t="shared" si="20" ref="D46:D51">C46/B46</f>
        <v>6.636363636363637</v>
      </c>
      <c r="E46" s="452" t="s">
        <v>176</v>
      </c>
      <c r="F46" s="425">
        <v>6</v>
      </c>
      <c r="G46" s="424">
        <v>33.5</v>
      </c>
      <c r="H46" s="515">
        <f aca="true" t="shared" si="21" ref="H46:H51">G46/F46</f>
        <v>5.583333333333333</v>
      </c>
      <c r="I46" s="47" t="s">
        <v>177</v>
      </c>
      <c r="J46" s="48">
        <v>2</v>
      </c>
      <c r="K46" s="338">
        <v>19</v>
      </c>
      <c r="L46" s="682">
        <f>K46/J46</f>
        <v>9.5</v>
      </c>
      <c r="M46" s="253" t="s">
        <v>178</v>
      </c>
      <c r="N46" s="173">
        <v>3</v>
      </c>
      <c r="O46" s="339">
        <v>18</v>
      </c>
      <c r="P46" s="677">
        <f aca="true" t="shared" si="22" ref="P46:P55">O46/N46</f>
        <v>6</v>
      </c>
      <c r="Q46" s="524" t="s">
        <v>319</v>
      </c>
      <c r="R46" s="525">
        <v>11</v>
      </c>
      <c r="S46" s="573">
        <v>88.5</v>
      </c>
      <c r="T46" s="659">
        <f aca="true" t="shared" si="23" ref="T46:T52">S46/R46</f>
        <v>8.045454545454545</v>
      </c>
      <c r="U46" s="50" t="s">
        <v>179</v>
      </c>
      <c r="V46" s="175">
        <v>5</v>
      </c>
      <c r="W46" s="292">
        <v>35.5</v>
      </c>
      <c r="X46" s="676">
        <f aca="true" t="shared" si="24" ref="X46:X52">W46/V46</f>
        <v>7.1</v>
      </c>
      <c r="Y46" s="551" t="s">
        <v>320</v>
      </c>
      <c r="Z46" s="422">
        <v>7</v>
      </c>
      <c r="AA46" s="844">
        <v>52</v>
      </c>
      <c r="AB46" s="658">
        <f aca="true" t="shared" si="25" ref="AB46:AB56">AA46/Z46</f>
        <v>7.428571428571429</v>
      </c>
      <c r="AC46" s="475" t="s">
        <v>321</v>
      </c>
      <c r="AD46" s="420">
        <v>9</v>
      </c>
      <c r="AE46" s="845">
        <v>63</v>
      </c>
      <c r="AF46" s="674">
        <f>AE46/AD46</f>
        <v>7</v>
      </c>
      <c r="AG46" s="554" t="s">
        <v>180</v>
      </c>
      <c r="AH46" s="520">
        <v>12</v>
      </c>
      <c r="AI46" s="617">
        <v>91.5</v>
      </c>
      <c r="AJ46" s="673">
        <f aca="true" t="shared" si="26" ref="AJ46:AJ52">AI46/AH46</f>
        <v>7.625</v>
      </c>
      <c r="AK46" s="557" t="s">
        <v>322</v>
      </c>
      <c r="AL46" s="519">
        <v>12</v>
      </c>
      <c r="AM46" s="855">
        <v>83</v>
      </c>
      <c r="AN46" s="416">
        <f>AM46/AL46</f>
        <v>6.916666666666667</v>
      </c>
      <c r="AO46" s="1">
        <v>11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" customHeight="1">
      <c r="A47" s="65" t="s">
        <v>181</v>
      </c>
      <c r="B47" s="134">
        <v>0</v>
      </c>
      <c r="C47" s="87">
        <v>0</v>
      </c>
      <c r="D47" s="126">
        <v>0</v>
      </c>
      <c r="E47" s="67" t="s">
        <v>182</v>
      </c>
      <c r="F47" s="135">
        <v>1</v>
      </c>
      <c r="G47" s="88">
        <v>6.5</v>
      </c>
      <c r="H47" s="649">
        <f t="shared" si="21"/>
        <v>6.5</v>
      </c>
      <c r="I47" s="546" t="s">
        <v>323</v>
      </c>
      <c r="J47" s="485">
        <v>10</v>
      </c>
      <c r="K47" s="851">
        <v>81</v>
      </c>
      <c r="L47" s="681">
        <f aca="true" t="shared" si="27" ref="L47:L52">K47/J47</f>
        <v>8.1</v>
      </c>
      <c r="M47" s="256" t="s">
        <v>324</v>
      </c>
      <c r="N47" s="136">
        <v>3</v>
      </c>
      <c r="O47" s="343">
        <v>20</v>
      </c>
      <c r="P47" s="106">
        <f t="shared" si="22"/>
        <v>6.666666666666667</v>
      </c>
      <c r="Q47" s="417" t="s">
        <v>183</v>
      </c>
      <c r="R47" s="464">
        <v>7</v>
      </c>
      <c r="S47" s="463">
        <v>42.5</v>
      </c>
      <c r="T47" s="462">
        <f t="shared" si="23"/>
        <v>6.071428571428571</v>
      </c>
      <c r="U47" s="562" t="s">
        <v>184</v>
      </c>
      <c r="V47" s="563">
        <v>11</v>
      </c>
      <c r="W47" s="852">
        <v>86</v>
      </c>
      <c r="X47" s="586">
        <f t="shared" si="24"/>
        <v>7.818181818181818</v>
      </c>
      <c r="Y47" s="79" t="s">
        <v>185</v>
      </c>
      <c r="Z47" s="93">
        <v>5</v>
      </c>
      <c r="AA47" s="94">
        <v>31.5</v>
      </c>
      <c r="AB47" s="640">
        <f t="shared" si="25"/>
        <v>6.3</v>
      </c>
      <c r="AC47" s="599" t="s">
        <v>441</v>
      </c>
      <c r="AD47" s="669">
        <v>11</v>
      </c>
      <c r="AE47" s="828">
        <v>102</v>
      </c>
      <c r="AF47" s="597">
        <f>AE47/AD47</f>
        <v>9.272727272727273</v>
      </c>
      <c r="AG47" s="672" t="s">
        <v>325</v>
      </c>
      <c r="AH47" s="671">
        <v>7</v>
      </c>
      <c r="AI47" s="854">
        <v>60</v>
      </c>
      <c r="AJ47" s="670">
        <f t="shared" si="26"/>
        <v>8.571428571428571</v>
      </c>
      <c r="AK47" s="61" t="s">
        <v>186</v>
      </c>
      <c r="AL47" s="99">
        <v>2</v>
      </c>
      <c r="AM47" s="331">
        <v>12</v>
      </c>
      <c r="AN47" s="635">
        <f aca="true" t="shared" si="28" ref="AN47:AN55">AM47/AL47</f>
        <v>6</v>
      </c>
      <c r="AO47" s="1">
        <v>75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" customHeight="1">
      <c r="A48" s="65" t="s">
        <v>187</v>
      </c>
      <c r="B48" s="134">
        <v>2</v>
      </c>
      <c r="C48" s="87">
        <v>11.5</v>
      </c>
      <c r="D48" s="647">
        <f t="shared" si="20"/>
        <v>5.75</v>
      </c>
      <c r="E48" s="67" t="s">
        <v>326</v>
      </c>
      <c r="F48" s="135">
        <v>4</v>
      </c>
      <c r="G48" s="88">
        <v>26.5</v>
      </c>
      <c r="H48" s="649">
        <f t="shared" si="21"/>
        <v>6.625</v>
      </c>
      <c r="I48" s="70" t="s">
        <v>188</v>
      </c>
      <c r="J48" s="89">
        <v>2</v>
      </c>
      <c r="K48" s="90">
        <v>14.5</v>
      </c>
      <c r="L48" s="625">
        <f t="shared" si="27"/>
        <v>7.25</v>
      </c>
      <c r="M48" s="481" t="s">
        <v>327</v>
      </c>
      <c r="N48" s="477">
        <v>8</v>
      </c>
      <c r="O48" s="478">
        <v>56.5</v>
      </c>
      <c r="P48" s="482">
        <f t="shared" si="22"/>
        <v>7.0625</v>
      </c>
      <c r="Q48" s="291" t="s">
        <v>189</v>
      </c>
      <c r="R48" s="235">
        <v>4</v>
      </c>
      <c r="S48" s="341">
        <v>29</v>
      </c>
      <c r="T48" s="644">
        <f t="shared" si="23"/>
        <v>7.25</v>
      </c>
      <c r="U48" s="76" t="s">
        <v>328</v>
      </c>
      <c r="V48" s="137">
        <v>4</v>
      </c>
      <c r="W48" s="92">
        <v>20.5</v>
      </c>
      <c r="X48" s="642">
        <f t="shared" si="24"/>
        <v>5.125</v>
      </c>
      <c r="Y48" s="79" t="s">
        <v>329</v>
      </c>
      <c r="Z48" s="93">
        <v>3</v>
      </c>
      <c r="AA48" s="94">
        <v>15.5</v>
      </c>
      <c r="AB48" s="133">
        <f t="shared" si="25"/>
        <v>5.166666666666667</v>
      </c>
      <c r="AC48" s="469" t="s">
        <v>330</v>
      </c>
      <c r="AD48" s="470">
        <v>7</v>
      </c>
      <c r="AE48" s="808">
        <v>51</v>
      </c>
      <c r="AF48" s="471">
        <f>AE48/AD48</f>
        <v>7.285714285714286</v>
      </c>
      <c r="AG48" s="672" t="s">
        <v>190</v>
      </c>
      <c r="AH48" s="671">
        <v>9</v>
      </c>
      <c r="AI48" s="853">
        <v>77</v>
      </c>
      <c r="AJ48" s="670">
        <f t="shared" si="26"/>
        <v>8.555555555555555</v>
      </c>
      <c r="AK48" s="61" t="s">
        <v>191</v>
      </c>
      <c r="AL48" s="99">
        <v>0</v>
      </c>
      <c r="AM48" s="100">
        <v>0</v>
      </c>
      <c r="AN48" s="64">
        <v>0</v>
      </c>
      <c r="AO48" s="1">
        <v>7.3</v>
      </c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" customHeight="1">
      <c r="A49" s="545" t="s">
        <v>192</v>
      </c>
      <c r="B49" s="544">
        <v>11</v>
      </c>
      <c r="C49" s="583">
        <v>85.5</v>
      </c>
      <c r="D49" s="611">
        <f>C49/B49</f>
        <v>7.7727272727272725</v>
      </c>
      <c r="E49" s="67" t="s">
        <v>331</v>
      </c>
      <c r="F49" s="135">
        <v>3</v>
      </c>
      <c r="G49" s="88">
        <v>15.5</v>
      </c>
      <c r="H49" s="128">
        <f t="shared" si="21"/>
        <v>5.166666666666667</v>
      </c>
      <c r="I49" s="65" t="s">
        <v>193</v>
      </c>
      <c r="J49" s="134">
        <v>4</v>
      </c>
      <c r="K49" s="87">
        <v>22.5</v>
      </c>
      <c r="L49" s="680">
        <f t="shared" si="27"/>
        <v>5.625</v>
      </c>
      <c r="M49" s="564" t="s">
        <v>194</v>
      </c>
      <c r="N49" s="565">
        <v>11</v>
      </c>
      <c r="O49" s="618">
        <v>86.5</v>
      </c>
      <c r="P49" s="661">
        <f t="shared" si="22"/>
        <v>7.863636363636363</v>
      </c>
      <c r="Q49" s="291" t="s">
        <v>195</v>
      </c>
      <c r="R49" s="235">
        <v>2</v>
      </c>
      <c r="S49" s="341">
        <v>13</v>
      </c>
      <c r="T49" s="644">
        <f t="shared" si="23"/>
        <v>6.5</v>
      </c>
      <c r="U49" s="438" t="s">
        <v>332</v>
      </c>
      <c r="V49" s="439">
        <v>10</v>
      </c>
      <c r="W49" s="440">
        <v>66.5</v>
      </c>
      <c r="X49" s="641">
        <f t="shared" si="24"/>
        <v>6.65</v>
      </c>
      <c r="Y49" s="79" t="s">
        <v>333</v>
      </c>
      <c r="Z49" s="93">
        <v>1</v>
      </c>
      <c r="AA49" s="344">
        <v>2</v>
      </c>
      <c r="AB49" s="640">
        <f t="shared" si="25"/>
        <v>2</v>
      </c>
      <c r="AC49" s="469" t="s">
        <v>196</v>
      </c>
      <c r="AD49" s="470">
        <v>6</v>
      </c>
      <c r="AE49" s="410">
        <v>36.5</v>
      </c>
      <c r="AF49" s="471">
        <f>AE49/AD49</f>
        <v>6.083333333333333</v>
      </c>
      <c r="AG49" s="57" t="s">
        <v>197</v>
      </c>
      <c r="AH49" s="97">
        <v>1</v>
      </c>
      <c r="AI49" s="342">
        <v>6</v>
      </c>
      <c r="AJ49" s="636">
        <f t="shared" si="26"/>
        <v>6</v>
      </c>
      <c r="AK49" s="466" t="s">
        <v>198</v>
      </c>
      <c r="AL49" s="467">
        <v>9</v>
      </c>
      <c r="AM49" s="802">
        <v>55</v>
      </c>
      <c r="AN49" s="416">
        <f t="shared" si="28"/>
        <v>6.111111111111111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" customHeight="1">
      <c r="A50" s="545" t="s">
        <v>334</v>
      </c>
      <c r="B50" s="441">
        <v>10</v>
      </c>
      <c r="C50" s="825">
        <v>74</v>
      </c>
      <c r="D50" s="662">
        <f t="shared" si="20"/>
        <v>7.4</v>
      </c>
      <c r="E50" s="67" t="s">
        <v>335</v>
      </c>
      <c r="F50" s="135">
        <v>1</v>
      </c>
      <c r="G50" s="88">
        <v>5.5</v>
      </c>
      <c r="H50" s="649">
        <f t="shared" si="21"/>
        <v>5.5</v>
      </c>
      <c r="I50" s="70" t="s">
        <v>199</v>
      </c>
      <c r="J50" s="89">
        <v>0</v>
      </c>
      <c r="K50" s="90">
        <v>0</v>
      </c>
      <c r="L50" s="226">
        <v>0</v>
      </c>
      <c r="M50" s="391" t="s">
        <v>336</v>
      </c>
      <c r="N50" s="134">
        <v>0</v>
      </c>
      <c r="O50" s="87">
        <v>0</v>
      </c>
      <c r="P50" s="272">
        <v>0</v>
      </c>
      <c r="Q50" s="417" t="s">
        <v>200</v>
      </c>
      <c r="R50" s="464">
        <v>6</v>
      </c>
      <c r="S50" s="817">
        <v>33</v>
      </c>
      <c r="T50" s="665">
        <f t="shared" si="23"/>
        <v>5.5</v>
      </c>
      <c r="U50" s="76" t="s">
        <v>201</v>
      </c>
      <c r="V50" s="137">
        <v>0</v>
      </c>
      <c r="W50" s="92">
        <v>0</v>
      </c>
      <c r="X50" s="132">
        <v>0</v>
      </c>
      <c r="Y50" s="79" t="s">
        <v>337</v>
      </c>
      <c r="Z50" s="93">
        <v>0</v>
      </c>
      <c r="AA50" s="94">
        <v>0</v>
      </c>
      <c r="AB50" s="133">
        <v>0</v>
      </c>
      <c r="AC50" s="83" t="s">
        <v>202</v>
      </c>
      <c r="AD50" s="95">
        <v>0</v>
      </c>
      <c r="AE50" s="96">
        <v>0</v>
      </c>
      <c r="AF50" s="111">
        <v>0</v>
      </c>
      <c r="AG50" s="57" t="s">
        <v>203</v>
      </c>
      <c r="AH50" s="97">
        <v>3</v>
      </c>
      <c r="AI50" s="342">
        <v>26</v>
      </c>
      <c r="AJ50" s="60">
        <f t="shared" si="26"/>
        <v>8.666666666666666</v>
      </c>
      <c r="AK50" s="61" t="s">
        <v>204</v>
      </c>
      <c r="AL50" s="99">
        <v>0</v>
      </c>
      <c r="AM50" s="100">
        <v>0</v>
      </c>
      <c r="AN50" s="64">
        <v>0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" customHeight="1">
      <c r="A51" s="252" t="s">
        <v>205</v>
      </c>
      <c r="B51" s="392">
        <v>2</v>
      </c>
      <c r="C51" s="393">
        <v>11.5</v>
      </c>
      <c r="D51" s="683">
        <f t="shared" si="20"/>
        <v>5.75</v>
      </c>
      <c r="E51" s="65" t="s">
        <v>338</v>
      </c>
      <c r="F51" s="134">
        <v>3</v>
      </c>
      <c r="G51" s="87">
        <v>15.5</v>
      </c>
      <c r="H51" s="126">
        <f t="shared" si="21"/>
        <v>5.166666666666667</v>
      </c>
      <c r="I51" s="70" t="s">
        <v>206</v>
      </c>
      <c r="J51" s="89">
        <v>0</v>
      </c>
      <c r="K51" s="90">
        <v>0</v>
      </c>
      <c r="L51" s="226">
        <v>0</v>
      </c>
      <c r="M51" s="256" t="s">
        <v>207</v>
      </c>
      <c r="N51" s="136">
        <v>1</v>
      </c>
      <c r="O51" s="343">
        <v>5</v>
      </c>
      <c r="P51" s="678">
        <f t="shared" si="22"/>
        <v>5</v>
      </c>
      <c r="Q51" s="660" t="s">
        <v>208</v>
      </c>
      <c r="R51" s="464">
        <v>8</v>
      </c>
      <c r="S51" s="817">
        <v>63</v>
      </c>
      <c r="T51" s="664">
        <f t="shared" si="23"/>
        <v>7.875</v>
      </c>
      <c r="U51" s="76" t="s">
        <v>339</v>
      </c>
      <c r="V51" s="137">
        <v>0</v>
      </c>
      <c r="W51" s="92">
        <v>0</v>
      </c>
      <c r="X51" s="132">
        <v>0</v>
      </c>
      <c r="Y51" s="456" t="s">
        <v>209</v>
      </c>
      <c r="Z51" s="457">
        <v>10</v>
      </c>
      <c r="AA51" s="809">
        <v>63</v>
      </c>
      <c r="AB51" s="675">
        <f t="shared" si="25"/>
        <v>6.3</v>
      </c>
      <c r="AC51" s="83" t="s">
        <v>404</v>
      </c>
      <c r="AD51" s="95">
        <v>4</v>
      </c>
      <c r="AE51" s="806">
        <v>20</v>
      </c>
      <c r="AF51" s="638">
        <f>AE51/AD51</f>
        <v>5</v>
      </c>
      <c r="AG51" s="57" t="s">
        <v>210</v>
      </c>
      <c r="AH51" s="97">
        <v>5</v>
      </c>
      <c r="AI51" s="98">
        <v>33.5</v>
      </c>
      <c r="AJ51" s="636">
        <f t="shared" si="26"/>
        <v>6.7</v>
      </c>
      <c r="AK51" s="61" t="s">
        <v>211</v>
      </c>
      <c r="AL51" s="99">
        <v>3</v>
      </c>
      <c r="AM51" s="100">
        <v>17.5</v>
      </c>
      <c r="AN51" s="64">
        <f t="shared" si="28"/>
        <v>5.833333333333333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" customHeight="1">
      <c r="A52" s="65" t="s">
        <v>212</v>
      </c>
      <c r="B52" s="138">
        <v>0</v>
      </c>
      <c r="C52" s="139">
        <v>0</v>
      </c>
      <c r="D52" s="126">
        <v>0</v>
      </c>
      <c r="E52" s="530" t="s">
        <v>439</v>
      </c>
      <c r="F52" s="453">
        <v>7</v>
      </c>
      <c r="G52" s="824">
        <v>58</v>
      </c>
      <c r="H52" s="590">
        <f>G52/F52</f>
        <v>8.285714285714286</v>
      </c>
      <c r="I52" s="70" t="s">
        <v>340</v>
      </c>
      <c r="J52" s="102">
        <v>2</v>
      </c>
      <c r="K52" s="821">
        <v>11</v>
      </c>
      <c r="L52" s="625">
        <f t="shared" si="27"/>
        <v>5.5</v>
      </c>
      <c r="M52" s="481" t="s">
        <v>213</v>
      </c>
      <c r="N52" s="484">
        <v>6</v>
      </c>
      <c r="O52" s="483">
        <v>33.5</v>
      </c>
      <c r="P52" s="482">
        <f t="shared" si="22"/>
        <v>5.583333333333333</v>
      </c>
      <c r="Q52" s="291" t="s">
        <v>214</v>
      </c>
      <c r="R52" s="236">
        <v>1</v>
      </c>
      <c r="S52" s="237">
        <v>4.5</v>
      </c>
      <c r="T52" s="644">
        <f t="shared" si="23"/>
        <v>4.5</v>
      </c>
      <c r="U52" s="76" t="s">
        <v>215</v>
      </c>
      <c r="V52" s="144">
        <v>2</v>
      </c>
      <c r="W52" s="145">
        <v>15.5</v>
      </c>
      <c r="X52" s="642">
        <f t="shared" si="24"/>
        <v>7.75</v>
      </c>
      <c r="Y52" s="79" t="s">
        <v>357</v>
      </c>
      <c r="Z52" s="146">
        <v>3</v>
      </c>
      <c r="AA52" s="147">
        <v>19.5</v>
      </c>
      <c r="AB52" s="640">
        <f t="shared" si="25"/>
        <v>6.5</v>
      </c>
      <c r="AC52" s="83" t="s">
        <v>405</v>
      </c>
      <c r="AD52" s="95">
        <v>0</v>
      </c>
      <c r="AE52" s="96">
        <v>0</v>
      </c>
      <c r="AF52" s="111">
        <v>0</v>
      </c>
      <c r="AG52" s="57" t="s">
        <v>216</v>
      </c>
      <c r="AH52" s="97">
        <v>2</v>
      </c>
      <c r="AI52" s="342">
        <v>9.5</v>
      </c>
      <c r="AJ52" s="636">
        <f t="shared" si="26"/>
        <v>4.75</v>
      </c>
      <c r="AK52" s="61" t="s">
        <v>217</v>
      </c>
      <c r="AL52" s="99">
        <v>4</v>
      </c>
      <c r="AM52" s="331">
        <v>26</v>
      </c>
      <c r="AN52" s="635">
        <f t="shared" si="28"/>
        <v>6.5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" customHeight="1">
      <c r="A53" s="65" t="s">
        <v>218</v>
      </c>
      <c r="B53" s="138">
        <v>0</v>
      </c>
      <c r="C53" s="139">
        <v>0</v>
      </c>
      <c r="D53" s="126">
        <v>0</v>
      </c>
      <c r="E53" s="67" t="s">
        <v>413</v>
      </c>
      <c r="F53" s="140">
        <v>4</v>
      </c>
      <c r="G53" s="823">
        <v>26</v>
      </c>
      <c r="H53" s="649">
        <f>G53/F53</f>
        <v>6.5</v>
      </c>
      <c r="I53" s="70" t="s">
        <v>219</v>
      </c>
      <c r="J53" s="102">
        <v>5</v>
      </c>
      <c r="K53" s="821">
        <v>33</v>
      </c>
      <c r="L53" s="625">
        <f>K53/J53</f>
        <v>6.6</v>
      </c>
      <c r="M53" s="256" t="s">
        <v>409</v>
      </c>
      <c r="N53" s="142">
        <v>2</v>
      </c>
      <c r="O53" s="143">
        <v>11.5</v>
      </c>
      <c r="P53" s="678">
        <f t="shared" si="22"/>
        <v>5.75</v>
      </c>
      <c r="Q53" s="291" t="s">
        <v>220</v>
      </c>
      <c r="R53" s="236">
        <v>0</v>
      </c>
      <c r="S53" s="237">
        <v>0</v>
      </c>
      <c r="T53" s="234">
        <v>0</v>
      </c>
      <c r="U53" s="76" t="s">
        <v>406</v>
      </c>
      <c r="V53" s="144">
        <v>0</v>
      </c>
      <c r="W53" s="145">
        <v>0</v>
      </c>
      <c r="X53" s="132">
        <v>0</v>
      </c>
      <c r="Y53" s="79" t="s">
        <v>221</v>
      </c>
      <c r="Z53" s="146">
        <v>0</v>
      </c>
      <c r="AA53" s="147">
        <v>0</v>
      </c>
      <c r="AB53" s="133">
        <v>0</v>
      </c>
      <c r="AC53" s="83" t="s">
        <v>1</v>
      </c>
      <c r="AD53" s="148" t="s">
        <v>1</v>
      </c>
      <c r="AE53" s="149" t="s">
        <v>1</v>
      </c>
      <c r="AF53" s="111" t="s">
        <v>1</v>
      </c>
      <c r="AG53" s="57" t="s">
        <v>222</v>
      </c>
      <c r="AH53" s="112">
        <v>0</v>
      </c>
      <c r="AI53" s="113">
        <v>0</v>
      </c>
      <c r="AJ53" s="60">
        <v>0</v>
      </c>
      <c r="AK53" s="61" t="s">
        <v>223</v>
      </c>
      <c r="AL53" s="114">
        <v>1</v>
      </c>
      <c r="AM53" s="856">
        <v>6</v>
      </c>
      <c r="AN53" s="635">
        <f t="shared" si="28"/>
        <v>6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" customHeight="1">
      <c r="A54" s="65" t="s">
        <v>224</v>
      </c>
      <c r="B54" s="311">
        <v>0</v>
      </c>
      <c r="C54" s="87">
        <v>0</v>
      </c>
      <c r="D54" s="126">
        <v>0</v>
      </c>
      <c r="E54" s="530" t="s">
        <v>349</v>
      </c>
      <c r="F54" s="455">
        <v>9</v>
      </c>
      <c r="G54" s="822">
        <v>68</v>
      </c>
      <c r="H54" s="590">
        <f>G54/F54</f>
        <v>7.555555555555555</v>
      </c>
      <c r="I54" s="70" t="s">
        <v>225</v>
      </c>
      <c r="J54" s="279">
        <v>0</v>
      </c>
      <c r="K54" s="90">
        <v>0</v>
      </c>
      <c r="L54" s="73">
        <v>0</v>
      </c>
      <c r="M54" s="256" t="s">
        <v>410</v>
      </c>
      <c r="N54" s="312">
        <v>4</v>
      </c>
      <c r="O54" s="91">
        <v>26.5</v>
      </c>
      <c r="P54" s="678">
        <f t="shared" si="22"/>
        <v>6.625</v>
      </c>
      <c r="Q54" s="291" t="s">
        <v>341</v>
      </c>
      <c r="R54" s="313">
        <v>0</v>
      </c>
      <c r="S54" s="231">
        <v>0</v>
      </c>
      <c r="T54" s="230">
        <v>0</v>
      </c>
      <c r="U54" s="438" t="s">
        <v>331</v>
      </c>
      <c r="V54" s="419">
        <v>7</v>
      </c>
      <c r="W54" s="440">
        <v>37.5</v>
      </c>
      <c r="X54" s="437">
        <f>W54/V54</f>
        <v>5.357142857142857</v>
      </c>
      <c r="Y54" s="79" t="s">
        <v>226</v>
      </c>
      <c r="Z54" s="315">
        <v>0</v>
      </c>
      <c r="AA54" s="94">
        <v>0</v>
      </c>
      <c r="AB54" s="133">
        <v>0</v>
      </c>
      <c r="AC54" s="83" t="s">
        <v>1</v>
      </c>
      <c r="AD54" s="316" t="s">
        <v>1</v>
      </c>
      <c r="AE54" s="96" t="s">
        <v>1</v>
      </c>
      <c r="AF54" s="86" t="s">
        <v>1</v>
      </c>
      <c r="AG54" s="57" t="s">
        <v>243</v>
      </c>
      <c r="AH54" s="286">
        <v>0</v>
      </c>
      <c r="AI54" s="98">
        <v>0</v>
      </c>
      <c r="AJ54" s="390">
        <v>0</v>
      </c>
      <c r="AK54" s="61" t="s">
        <v>342</v>
      </c>
      <c r="AL54" s="354">
        <v>4</v>
      </c>
      <c r="AM54" s="100">
        <v>23.5</v>
      </c>
      <c r="AN54" s="635">
        <f t="shared" si="28"/>
        <v>5.875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" customHeight="1">
      <c r="A55" s="67" t="s">
        <v>178</v>
      </c>
      <c r="B55" s="281">
        <v>2</v>
      </c>
      <c r="C55" s="823">
        <v>12</v>
      </c>
      <c r="D55" s="684">
        <f>C55/B55</f>
        <v>6</v>
      </c>
      <c r="E55" s="67" t="s">
        <v>1</v>
      </c>
      <c r="F55" s="281" t="s">
        <v>1</v>
      </c>
      <c r="G55" s="141" t="s">
        <v>1</v>
      </c>
      <c r="H55" s="69" t="s">
        <v>1</v>
      </c>
      <c r="I55" s="70" t="s">
        <v>238</v>
      </c>
      <c r="J55" s="279">
        <v>3</v>
      </c>
      <c r="K55" s="821">
        <v>19</v>
      </c>
      <c r="L55" s="383">
        <f>K55/J55</f>
        <v>6.333333333333333</v>
      </c>
      <c r="M55" s="256" t="s">
        <v>411</v>
      </c>
      <c r="N55" s="312">
        <v>3</v>
      </c>
      <c r="O55" s="143">
        <v>17.5</v>
      </c>
      <c r="P55" s="106">
        <f t="shared" si="22"/>
        <v>5.833333333333333</v>
      </c>
      <c r="Q55" s="291" t="s">
        <v>408</v>
      </c>
      <c r="R55" s="313">
        <v>0</v>
      </c>
      <c r="S55" s="237">
        <v>0</v>
      </c>
      <c r="T55" s="230">
        <v>0</v>
      </c>
      <c r="U55" s="76" t="s">
        <v>407</v>
      </c>
      <c r="V55" s="314">
        <v>0</v>
      </c>
      <c r="W55" s="145">
        <v>0</v>
      </c>
      <c r="X55" s="78">
        <v>0</v>
      </c>
      <c r="Y55" s="456" t="s">
        <v>237</v>
      </c>
      <c r="Z55" s="516">
        <v>6</v>
      </c>
      <c r="AA55" s="517">
        <v>36.5</v>
      </c>
      <c r="AB55" s="458">
        <f t="shared" si="25"/>
        <v>6.083333333333333</v>
      </c>
      <c r="AC55" s="83" t="s">
        <v>1</v>
      </c>
      <c r="AD55" s="316" t="s">
        <v>1</v>
      </c>
      <c r="AE55" s="149" t="s">
        <v>1</v>
      </c>
      <c r="AF55" s="86" t="s">
        <v>1</v>
      </c>
      <c r="AG55" s="57" t="s">
        <v>1</v>
      </c>
      <c r="AH55" s="286" t="s">
        <v>1</v>
      </c>
      <c r="AI55" s="113" t="s">
        <v>1</v>
      </c>
      <c r="AJ55" s="390" t="s">
        <v>1</v>
      </c>
      <c r="AK55" s="61" t="s">
        <v>403</v>
      </c>
      <c r="AL55" s="354">
        <v>4</v>
      </c>
      <c r="AM55" s="115">
        <v>32.5</v>
      </c>
      <c r="AN55" s="635">
        <f t="shared" si="28"/>
        <v>8.125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" customHeight="1">
      <c r="A56" s="65" t="s">
        <v>414</v>
      </c>
      <c r="B56" s="310">
        <v>1</v>
      </c>
      <c r="C56" s="139">
        <v>7.5</v>
      </c>
      <c r="D56" s="680">
        <f>C56/B56</f>
        <v>7.5</v>
      </c>
      <c r="E56" s="67" t="s">
        <v>1</v>
      </c>
      <c r="F56" s="386" t="s">
        <v>1</v>
      </c>
      <c r="G56" s="141" t="s">
        <v>1</v>
      </c>
      <c r="H56" s="69" t="s">
        <v>1</v>
      </c>
      <c r="I56" s="70" t="s">
        <v>412</v>
      </c>
      <c r="J56" s="279">
        <v>5</v>
      </c>
      <c r="K56" s="821">
        <v>31</v>
      </c>
      <c r="L56" s="679">
        <f>K56/J56</f>
        <v>6.2</v>
      </c>
      <c r="M56" s="256" t="s">
        <v>1</v>
      </c>
      <c r="N56" s="387" t="s">
        <v>1</v>
      </c>
      <c r="O56" s="143" t="s">
        <v>1</v>
      </c>
      <c r="P56" s="75" t="s">
        <v>1</v>
      </c>
      <c r="Q56" s="291" t="s">
        <v>1</v>
      </c>
      <c r="R56" s="388" t="s">
        <v>1</v>
      </c>
      <c r="S56" s="237" t="s">
        <v>1</v>
      </c>
      <c r="T56" s="263" t="s">
        <v>1</v>
      </c>
      <c r="U56" s="76" t="s">
        <v>1</v>
      </c>
      <c r="V56" s="314" t="s">
        <v>1</v>
      </c>
      <c r="W56" s="145" t="s">
        <v>1</v>
      </c>
      <c r="X56" s="108" t="s">
        <v>1</v>
      </c>
      <c r="Y56" s="79" t="s">
        <v>201</v>
      </c>
      <c r="Z56" s="315">
        <v>1</v>
      </c>
      <c r="AA56" s="147">
        <v>9.5</v>
      </c>
      <c r="AB56" s="640">
        <f t="shared" si="25"/>
        <v>9.5</v>
      </c>
      <c r="AC56" s="83" t="s">
        <v>1</v>
      </c>
      <c r="AD56" s="316" t="s">
        <v>1</v>
      </c>
      <c r="AE56" s="149" t="s">
        <v>1</v>
      </c>
      <c r="AF56" s="389" t="s">
        <v>1</v>
      </c>
      <c r="AG56" s="57" t="s">
        <v>1</v>
      </c>
      <c r="AH56" s="286" t="s">
        <v>1</v>
      </c>
      <c r="AI56" s="113" t="s">
        <v>1</v>
      </c>
      <c r="AJ56" s="261" t="s">
        <v>1</v>
      </c>
      <c r="AK56" s="61" t="s">
        <v>1</v>
      </c>
      <c r="AL56" s="354" t="s">
        <v>1</v>
      </c>
      <c r="AM56" s="115" t="s">
        <v>1</v>
      </c>
      <c r="AN56" s="64" t="s">
        <v>1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" customHeight="1">
      <c r="A57" s="65" t="s">
        <v>415</v>
      </c>
      <c r="B57" s="310">
        <v>3</v>
      </c>
      <c r="C57" s="139">
        <v>15.5</v>
      </c>
      <c r="D57" s="382">
        <f>C57/B57</f>
        <v>5.166666666666667</v>
      </c>
      <c r="E57" s="67" t="s">
        <v>1</v>
      </c>
      <c r="F57" s="281" t="s">
        <v>1</v>
      </c>
      <c r="G57" s="141" t="s">
        <v>1</v>
      </c>
      <c r="H57" s="184" t="s">
        <v>1</v>
      </c>
      <c r="I57" s="70" t="s">
        <v>244</v>
      </c>
      <c r="J57" s="279">
        <v>5</v>
      </c>
      <c r="K57" s="103">
        <v>34.5</v>
      </c>
      <c r="L57" s="679">
        <f>K57/J57</f>
        <v>6.9</v>
      </c>
      <c r="M57" s="256" t="s">
        <v>1</v>
      </c>
      <c r="N57" s="387" t="s">
        <v>1</v>
      </c>
      <c r="O57" s="143" t="s">
        <v>1</v>
      </c>
      <c r="P57" s="384" t="s">
        <v>1</v>
      </c>
      <c r="Q57" s="291" t="s">
        <v>1</v>
      </c>
      <c r="R57" s="313" t="s">
        <v>1</v>
      </c>
      <c r="S57" s="237" t="s">
        <v>1</v>
      </c>
      <c r="T57" s="263" t="s">
        <v>1</v>
      </c>
      <c r="U57" s="76" t="s">
        <v>1</v>
      </c>
      <c r="V57" s="314" t="s">
        <v>1</v>
      </c>
      <c r="W57" s="145" t="s">
        <v>1</v>
      </c>
      <c r="X57" s="193" t="s">
        <v>1</v>
      </c>
      <c r="Y57" s="79" t="s">
        <v>1</v>
      </c>
      <c r="Z57" s="315" t="s">
        <v>1</v>
      </c>
      <c r="AA57" s="147" t="s">
        <v>1</v>
      </c>
      <c r="AB57" s="385" t="s">
        <v>1</v>
      </c>
      <c r="AC57" s="83" t="s">
        <v>1</v>
      </c>
      <c r="AD57" s="316" t="s">
        <v>1</v>
      </c>
      <c r="AE57" s="149" t="s">
        <v>1</v>
      </c>
      <c r="AF57" s="198" t="s">
        <v>1</v>
      </c>
      <c r="AG57" s="57" t="s">
        <v>1</v>
      </c>
      <c r="AH57" s="286" t="s">
        <v>1</v>
      </c>
      <c r="AI57" s="113" t="s">
        <v>1</v>
      </c>
      <c r="AJ57" s="201" t="s">
        <v>1</v>
      </c>
      <c r="AK57" s="61" t="s">
        <v>1</v>
      </c>
      <c r="AL57" s="354" t="s">
        <v>1</v>
      </c>
      <c r="AM57" s="115" t="s">
        <v>1</v>
      </c>
      <c r="AN57" s="64" t="s">
        <v>1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" customHeight="1" thickBot="1">
      <c r="A58" s="545" t="s">
        <v>440</v>
      </c>
      <c r="B58" s="514">
        <v>6</v>
      </c>
      <c r="C58" s="850">
        <v>45</v>
      </c>
      <c r="D58" s="685">
        <f>C58/B58</f>
        <v>7.5</v>
      </c>
      <c r="E58" s="101" t="s">
        <v>1</v>
      </c>
      <c r="F58" s="377" t="s">
        <v>1</v>
      </c>
      <c r="G58" s="376" t="s">
        <v>1</v>
      </c>
      <c r="H58" s="375" t="s">
        <v>1</v>
      </c>
      <c r="I58" s="151" t="s">
        <v>204</v>
      </c>
      <c r="J58" s="378">
        <v>0</v>
      </c>
      <c r="K58" s="374">
        <v>0</v>
      </c>
      <c r="L58" s="379">
        <v>0</v>
      </c>
      <c r="M58" s="266" t="s">
        <v>1</v>
      </c>
      <c r="N58" s="380" t="s">
        <v>1</v>
      </c>
      <c r="O58" s="373" t="s">
        <v>1</v>
      </c>
      <c r="P58" s="156" t="s">
        <v>1</v>
      </c>
      <c r="Q58" s="291" t="s">
        <v>1</v>
      </c>
      <c r="R58" s="355" t="s">
        <v>1</v>
      </c>
      <c r="S58" s="372" t="s">
        <v>1</v>
      </c>
      <c r="T58" s="371" t="s">
        <v>1</v>
      </c>
      <c r="U58" s="107" t="s">
        <v>1</v>
      </c>
      <c r="V58" s="356" t="s">
        <v>1</v>
      </c>
      <c r="W58" s="370" t="s">
        <v>1</v>
      </c>
      <c r="X58" s="369" t="s">
        <v>1</v>
      </c>
      <c r="Y58" s="109" t="s">
        <v>1</v>
      </c>
      <c r="Z58" s="357" t="s">
        <v>1</v>
      </c>
      <c r="AA58" s="368" t="s">
        <v>1</v>
      </c>
      <c r="AB58" s="367" t="s">
        <v>1</v>
      </c>
      <c r="AC58" s="83" t="s">
        <v>1</v>
      </c>
      <c r="AD58" s="358" t="s">
        <v>1</v>
      </c>
      <c r="AE58" s="366" t="s">
        <v>1</v>
      </c>
      <c r="AF58" s="365" t="s">
        <v>1</v>
      </c>
      <c r="AG58" s="57" t="s">
        <v>1</v>
      </c>
      <c r="AH58" s="359" t="s">
        <v>1</v>
      </c>
      <c r="AI58" s="364" t="s">
        <v>1</v>
      </c>
      <c r="AJ58" s="363" t="s">
        <v>1</v>
      </c>
      <c r="AK58" s="222" t="s">
        <v>1</v>
      </c>
      <c r="AL58" s="360" t="s">
        <v>1</v>
      </c>
      <c r="AM58" s="362" t="s">
        <v>1</v>
      </c>
      <c r="AN58" s="361" t="s">
        <v>1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" customHeight="1" thickBot="1">
      <c r="A59" s="116" t="s">
        <v>2</v>
      </c>
      <c r="B59" s="7" t="s">
        <v>8</v>
      </c>
      <c r="C59" s="116" t="s">
        <v>9</v>
      </c>
      <c r="D59" s="6" t="s">
        <v>10</v>
      </c>
      <c r="E59" s="159" t="s">
        <v>2</v>
      </c>
      <c r="F59" s="9" t="s">
        <v>8</v>
      </c>
      <c r="G59" s="159" t="s">
        <v>9</v>
      </c>
      <c r="H59" s="8" t="s">
        <v>10</v>
      </c>
      <c r="I59" s="160" t="s">
        <v>2</v>
      </c>
      <c r="J59" s="11" t="s">
        <v>8</v>
      </c>
      <c r="K59" s="160" t="s">
        <v>9</v>
      </c>
      <c r="L59" s="10" t="s">
        <v>10</v>
      </c>
      <c r="M59" s="119" t="s">
        <v>2</v>
      </c>
      <c r="N59" s="14" t="s">
        <v>8</v>
      </c>
      <c r="O59" s="119" t="s">
        <v>9</v>
      </c>
      <c r="P59" s="13" t="s">
        <v>10</v>
      </c>
      <c r="Q59" s="245" t="s">
        <v>2</v>
      </c>
      <c r="R59" s="246" t="s">
        <v>8</v>
      </c>
      <c r="S59" s="245" t="s">
        <v>9</v>
      </c>
      <c r="T59" s="248" t="s">
        <v>10</v>
      </c>
      <c r="U59" s="120" t="s">
        <v>2</v>
      </c>
      <c r="V59" s="17" t="s">
        <v>8</v>
      </c>
      <c r="W59" s="120" t="s">
        <v>9</v>
      </c>
      <c r="X59" s="16" t="s">
        <v>10</v>
      </c>
      <c r="Y59" s="161" t="s">
        <v>2</v>
      </c>
      <c r="Z59" s="19" t="s">
        <v>8</v>
      </c>
      <c r="AA59" s="161" t="s">
        <v>9</v>
      </c>
      <c r="AB59" s="18" t="s">
        <v>10</v>
      </c>
      <c r="AC59" s="162" t="s">
        <v>2</v>
      </c>
      <c r="AD59" s="163" t="s">
        <v>8</v>
      </c>
      <c r="AE59" s="162" t="s">
        <v>9</v>
      </c>
      <c r="AF59" s="21" t="s">
        <v>10</v>
      </c>
      <c r="AG59" s="164" t="s">
        <v>2</v>
      </c>
      <c r="AH59" s="3" t="s">
        <v>8</v>
      </c>
      <c r="AI59" s="164" t="s">
        <v>9</v>
      </c>
      <c r="AJ59" s="2" t="s">
        <v>10</v>
      </c>
      <c r="AK59" s="42" t="s">
        <v>2</v>
      </c>
      <c r="AL59" s="43" t="s">
        <v>8</v>
      </c>
      <c r="AM59" s="42" t="s">
        <v>9</v>
      </c>
      <c r="AN59" s="43" t="s">
        <v>10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" customHeight="1">
      <c r="A60" s="44" t="s">
        <v>343</v>
      </c>
      <c r="B60" s="170">
        <v>3</v>
      </c>
      <c r="C60" s="45">
        <v>0.5</v>
      </c>
      <c r="D60" s="296">
        <f>C60/B60</f>
        <v>0.16666666666666666</v>
      </c>
      <c r="E60" s="570" t="s">
        <v>232</v>
      </c>
      <c r="F60" s="569">
        <v>13</v>
      </c>
      <c r="G60" s="841">
        <v>4</v>
      </c>
      <c r="H60" s="574">
        <f>G60/F60</f>
        <v>0.3076923076923077</v>
      </c>
      <c r="I60" s="568" t="s">
        <v>432</v>
      </c>
      <c r="J60" s="567">
        <v>12</v>
      </c>
      <c r="K60" s="423">
        <v>-5.5</v>
      </c>
      <c r="L60" s="654">
        <f>K60/J60</f>
        <v>-0.4583333333333333</v>
      </c>
      <c r="M60" s="577" t="s">
        <v>435</v>
      </c>
      <c r="N60" s="576">
        <v>13</v>
      </c>
      <c r="O60" s="842">
        <v>7</v>
      </c>
      <c r="P60" s="575">
        <f>O60/N60</f>
        <v>0.5384615384615384</v>
      </c>
      <c r="Q60" s="578" t="s">
        <v>227</v>
      </c>
      <c r="R60" s="579">
        <v>13</v>
      </c>
      <c r="S60" s="580">
        <v>6.5</v>
      </c>
      <c r="T60" s="655">
        <f>S60/R60</f>
        <v>0.5</v>
      </c>
      <c r="U60" s="529" t="s">
        <v>228</v>
      </c>
      <c r="V60" s="561">
        <v>13</v>
      </c>
      <c r="W60" s="843">
        <v>5</v>
      </c>
      <c r="X60" s="572">
        <f>W60/V60</f>
        <v>0.38461538461538464</v>
      </c>
      <c r="Y60" s="560" t="s">
        <v>107</v>
      </c>
      <c r="Z60" s="559">
        <v>13</v>
      </c>
      <c r="AA60" s="844">
        <v>1</v>
      </c>
      <c r="AB60" s="656">
        <f>AA60/Z60</f>
        <v>0.07692307692307693</v>
      </c>
      <c r="AC60" s="421" t="s">
        <v>229</v>
      </c>
      <c r="AD60" s="420">
        <v>6</v>
      </c>
      <c r="AE60" s="845">
        <v>-2</v>
      </c>
      <c r="AF60" s="418">
        <f>AE60/AD60</f>
        <v>-0.3333333333333333</v>
      </c>
      <c r="AG60" s="582" t="s">
        <v>230</v>
      </c>
      <c r="AH60" s="581">
        <v>12</v>
      </c>
      <c r="AI60" s="846">
        <v>6</v>
      </c>
      <c r="AJ60" s="657">
        <f>AI60/AH60</f>
        <v>0.5</v>
      </c>
      <c r="AK60" s="518" t="s">
        <v>351</v>
      </c>
      <c r="AL60" s="558">
        <v>13</v>
      </c>
      <c r="AM60" s="848">
        <v>4</v>
      </c>
      <c r="AN60" s="571">
        <f>AM60/AL60</f>
        <v>0.3076923076923077</v>
      </c>
      <c r="AO60" s="1">
        <v>12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" customHeight="1">
      <c r="A61" s="426" t="s">
        <v>231</v>
      </c>
      <c r="B61" s="427">
        <v>10</v>
      </c>
      <c r="C61" s="428">
        <v>0.5</v>
      </c>
      <c r="D61" s="653">
        <f>C61/B61</f>
        <v>0.05</v>
      </c>
      <c r="E61" s="264" t="s">
        <v>419</v>
      </c>
      <c r="F61" s="281">
        <v>0</v>
      </c>
      <c r="G61" s="88">
        <v>0</v>
      </c>
      <c r="H61" s="69">
        <v>0</v>
      </c>
      <c r="I61" s="265" t="s">
        <v>421</v>
      </c>
      <c r="J61" s="279">
        <v>0</v>
      </c>
      <c r="K61" s="90">
        <v>0</v>
      </c>
      <c r="L61" s="73">
        <v>0</v>
      </c>
      <c r="M61" s="256" t="s">
        <v>423</v>
      </c>
      <c r="N61" s="312">
        <v>0</v>
      </c>
      <c r="O61" s="91">
        <v>0</v>
      </c>
      <c r="P61" s="75">
        <v>0</v>
      </c>
      <c r="Q61" s="291" t="s">
        <v>233</v>
      </c>
      <c r="R61" s="313">
        <v>0</v>
      </c>
      <c r="S61" s="231">
        <v>0</v>
      </c>
      <c r="T61" s="230">
        <v>0</v>
      </c>
      <c r="U61" s="257" t="s">
        <v>355</v>
      </c>
      <c r="V61" s="314">
        <v>0</v>
      </c>
      <c r="W61" s="92">
        <v>0</v>
      </c>
      <c r="X61" s="78">
        <v>0</v>
      </c>
      <c r="Y61" s="258" t="s">
        <v>354</v>
      </c>
      <c r="Z61" s="315">
        <v>0</v>
      </c>
      <c r="AA61" s="94">
        <v>0</v>
      </c>
      <c r="AB61" s="82">
        <v>0</v>
      </c>
      <c r="AC61" s="259" t="s">
        <v>353</v>
      </c>
      <c r="AD61" s="316">
        <v>0</v>
      </c>
      <c r="AE61" s="96">
        <v>0</v>
      </c>
      <c r="AF61" s="224">
        <v>0</v>
      </c>
      <c r="AG61" s="57" t="s">
        <v>350</v>
      </c>
      <c r="AH61" s="286">
        <v>1</v>
      </c>
      <c r="AI61" s="342">
        <v>1</v>
      </c>
      <c r="AJ61" s="847">
        <f>AI61/AH61</f>
        <v>1</v>
      </c>
      <c r="AK61" s="61" t="s">
        <v>356</v>
      </c>
      <c r="AL61" s="354">
        <v>0</v>
      </c>
      <c r="AM61" s="100">
        <v>0</v>
      </c>
      <c r="AN61" s="347">
        <v>0</v>
      </c>
      <c r="AO61" s="1">
        <v>4.5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" customHeight="1">
      <c r="A62" s="65" t="s">
        <v>1</v>
      </c>
      <c r="B62" s="311" t="s">
        <v>1</v>
      </c>
      <c r="C62" s="87" t="s">
        <v>1</v>
      </c>
      <c r="D62" s="66" t="s">
        <v>1</v>
      </c>
      <c r="E62" s="264" t="s">
        <v>420</v>
      </c>
      <c r="F62" s="281">
        <v>0</v>
      </c>
      <c r="G62" s="88">
        <v>0</v>
      </c>
      <c r="H62" s="69">
        <v>0</v>
      </c>
      <c r="I62" s="265" t="s">
        <v>422</v>
      </c>
      <c r="J62" s="279">
        <v>1</v>
      </c>
      <c r="K62" s="346">
        <v>0</v>
      </c>
      <c r="L62" s="624">
        <f>K62/J62</f>
        <v>0</v>
      </c>
      <c r="M62" s="256" t="s">
        <v>424</v>
      </c>
      <c r="N62" s="312">
        <v>0</v>
      </c>
      <c r="O62" s="91">
        <v>0</v>
      </c>
      <c r="P62" s="75">
        <v>0</v>
      </c>
      <c r="Q62" s="291" t="s">
        <v>1</v>
      </c>
      <c r="R62" s="313" t="s">
        <v>1</v>
      </c>
      <c r="S62" s="231" t="s">
        <v>1</v>
      </c>
      <c r="T62" s="230" t="s">
        <v>1</v>
      </c>
      <c r="U62" s="257" t="s">
        <v>425</v>
      </c>
      <c r="V62" s="314">
        <v>0</v>
      </c>
      <c r="W62" s="92">
        <v>0</v>
      </c>
      <c r="X62" s="78">
        <v>0</v>
      </c>
      <c r="Y62" s="258" t="s">
        <v>427</v>
      </c>
      <c r="Z62" s="315">
        <v>0</v>
      </c>
      <c r="AA62" s="94">
        <v>0</v>
      </c>
      <c r="AB62" s="82">
        <v>0</v>
      </c>
      <c r="AC62" s="408" t="s">
        <v>352</v>
      </c>
      <c r="AD62" s="409">
        <v>7</v>
      </c>
      <c r="AE62" s="808">
        <v>1</v>
      </c>
      <c r="AF62" s="411">
        <f>AE62/AD62</f>
        <v>0.14285714285714285</v>
      </c>
      <c r="AG62" s="57" t="s">
        <v>1</v>
      </c>
      <c r="AH62" s="286" t="s">
        <v>1</v>
      </c>
      <c r="AI62" s="98" t="s">
        <v>1</v>
      </c>
      <c r="AJ62" s="390" t="s">
        <v>1</v>
      </c>
      <c r="AK62" s="61" t="s">
        <v>428</v>
      </c>
      <c r="AL62" s="354">
        <v>0</v>
      </c>
      <c r="AM62" s="100">
        <v>0</v>
      </c>
      <c r="AN62" s="347">
        <v>0</v>
      </c>
      <c r="AO62" s="1">
        <v>0.3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" customHeight="1" thickBot="1">
      <c r="A63" s="65" t="s">
        <v>1</v>
      </c>
      <c r="B63" s="317" t="s">
        <v>1</v>
      </c>
      <c r="C63" s="205" t="s">
        <v>1</v>
      </c>
      <c r="D63" s="348" t="s">
        <v>1</v>
      </c>
      <c r="E63" s="349" t="s">
        <v>1</v>
      </c>
      <c r="F63" s="207" t="s">
        <v>1</v>
      </c>
      <c r="G63" s="207" t="s">
        <v>1</v>
      </c>
      <c r="H63" s="349" t="s">
        <v>1</v>
      </c>
      <c r="I63" s="350" t="s">
        <v>431</v>
      </c>
      <c r="J63" s="209">
        <v>0</v>
      </c>
      <c r="K63" s="209">
        <v>0</v>
      </c>
      <c r="L63" s="350">
        <v>0</v>
      </c>
      <c r="M63" s="266" t="s">
        <v>1</v>
      </c>
      <c r="N63" s="212" t="s">
        <v>1</v>
      </c>
      <c r="O63" s="212" t="s">
        <v>1</v>
      </c>
      <c r="P63" s="266" t="s">
        <v>1</v>
      </c>
      <c r="Q63" s="295" t="s">
        <v>1</v>
      </c>
      <c r="R63" s="238" t="s">
        <v>1</v>
      </c>
      <c r="S63" s="238" t="s">
        <v>1</v>
      </c>
      <c r="T63" s="295" t="s">
        <v>1</v>
      </c>
      <c r="U63" s="267" t="s">
        <v>426</v>
      </c>
      <c r="V63" s="214">
        <v>0</v>
      </c>
      <c r="W63" s="214">
        <v>0</v>
      </c>
      <c r="X63" s="267">
        <v>0</v>
      </c>
      <c r="Y63" s="268" t="s">
        <v>359</v>
      </c>
      <c r="Z63" s="216">
        <v>0</v>
      </c>
      <c r="AA63" s="216">
        <v>0</v>
      </c>
      <c r="AB63" s="268">
        <v>0</v>
      </c>
      <c r="AC63" s="269" t="s">
        <v>1</v>
      </c>
      <c r="AD63" s="219" t="s">
        <v>1</v>
      </c>
      <c r="AE63" s="219" t="s">
        <v>1</v>
      </c>
      <c r="AF63" s="351" t="s">
        <v>1</v>
      </c>
      <c r="AG63" s="221" t="s">
        <v>1</v>
      </c>
      <c r="AH63" s="320" t="s">
        <v>1</v>
      </c>
      <c r="AI63" s="320" t="s">
        <v>1</v>
      </c>
      <c r="AJ63" s="352" t="s">
        <v>1</v>
      </c>
      <c r="AK63" s="222" t="s">
        <v>429</v>
      </c>
      <c r="AL63" s="353">
        <v>0</v>
      </c>
      <c r="AM63" s="353">
        <v>0</v>
      </c>
      <c r="AN63" s="262">
        <v>0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" customHeight="1" thickBot="1">
      <c r="A64" s="116" t="s">
        <v>6</v>
      </c>
      <c r="B64" s="7" t="s">
        <v>8</v>
      </c>
      <c r="C64" s="116" t="s">
        <v>9</v>
      </c>
      <c r="D64" s="5" t="s">
        <v>10</v>
      </c>
      <c r="E64" s="117" t="s">
        <v>6</v>
      </c>
      <c r="F64" s="165" t="s">
        <v>8</v>
      </c>
      <c r="G64" s="117" t="s">
        <v>9</v>
      </c>
      <c r="H64" s="166" t="s">
        <v>10</v>
      </c>
      <c r="I64" s="118" t="s">
        <v>6</v>
      </c>
      <c r="J64" s="167" t="s">
        <v>8</v>
      </c>
      <c r="K64" s="118" t="s">
        <v>9</v>
      </c>
      <c r="L64" s="168" t="s">
        <v>10</v>
      </c>
      <c r="M64" s="119" t="s">
        <v>6</v>
      </c>
      <c r="N64" s="14" t="s">
        <v>8</v>
      </c>
      <c r="O64" s="119" t="s">
        <v>9</v>
      </c>
      <c r="P64" s="12" t="s">
        <v>10</v>
      </c>
      <c r="Q64" s="245" t="s">
        <v>6</v>
      </c>
      <c r="R64" s="246" t="s">
        <v>8</v>
      </c>
      <c r="S64" s="245" t="s">
        <v>9</v>
      </c>
      <c r="T64" s="247" t="s">
        <v>10</v>
      </c>
      <c r="U64" s="120" t="s">
        <v>6</v>
      </c>
      <c r="V64" s="17" t="s">
        <v>8</v>
      </c>
      <c r="W64" s="120" t="s">
        <v>9</v>
      </c>
      <c r="X64" s="15" t="s">
        <v>10</v>
      </c>
      <c r="Y64" s="121" t="s">
        <v>6</v>
      </c>
      <c r="Z64" s="122" t="s">
        <v>8</v>
      </c>
      <c r="AA64" s="121" t="s">
        <v>9</v>
      </c>
      <c r="AB64" s="169" t="s">
        <v>10</v>
      </c>
      <c r="AC64" s="123" t="s">
        <v>6</v>
      </c>
      <c r="AD64" s="124" t="s">
        <v>8</v>
      </c>
      <c r="AE64" s="123" t="s">
        <v>9</v>
      </c>
      <c r="AF64" s="125" t="s">
        <v>10</v>
      </c>
      <c r="AG64" s="39" t="s">
        <v>6</v>
      </c>
      <c r="AH64" s="40" t="s">
        <v>8</v>
      </c>
      <c r="AI64" s="39" t="s">
        <v>9</v>
      </c>
      <c r="AJ64" s="41" t="s">
        <v>10</v>
      </c>
      <c r="AK64" s="42" t="s">
        <v>6</v>
      </c>
      <c r="AL64" s="43" t="s">
        <v>8</v>
      </c>
      <c r="AM64" s="42" t="s">
        <v>9</v>
      </c>
      <c r="AN64" s="42" t="s">
        <v>10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" customHeight="1">
      <c r="A65" s="44" t="s">
        <v>14</v>
      </c>
      <c r="B65" s="170">
        <f>B66+B67+B68</f>
        <v>13</v>
      </c>
      <c r="C65" s="336">
        <f>C66+C67+C68</f>
        <v>911</v>
      </c>
      <c r="D65" s="290">
        <f>C65/B65</f>
        <v>70.07692307692308</v>
      </c>
      <c r="E65" s="46" t="s">
        <v>14</v>
      </c>
      <c r="F65" s="171">
        <f>F66+F67+F68</f>
        <v>13</v>
      </c>
      <c r="G65" s="337">
        <f>G66+G67+G68</f>
        <v>914</v>
      </c>
      <c r="H65" s="172">
        <f>G65/F65</f>
        <v>70.3076923076923</v>
      </c>
      <c r="I65" s="47" t="s">
        <v>14</v>
      </c>
      <c r="J65" s="48">
        <f>J66+J67+J68</f>
        <v>13</v>
      </c>
      <c r="K65" s="338">
        <f>K66+K67+K68</f>
        <v>904.5</v>
      </c>
      <c r="L65" s="297">
        <f>K65/J65</f>
        <v>69.57692307692308</v>
      </c>
      <c r="M65" s="49" t="s">
        <v>14</v>
      </c>
      <c r="N65" s="173">
        <f>N66+N67+N68</f>
        <v>13</v>
      </c>
      <c r="O65" s="339">
        <f>O66+O67+O68</f>
        <v>911</v>
      </c>
      <c r="P65" s="174">
        <f>O65/N65</f>
        <v>70.07692307692308</v>
      </c>
      <c r="Q65" s="294" t="s">
        <v>14</v>
      </c>
      <c r="R65" s="244">
        <f>R66+R67+R68</f>
        <v>13</v>
      </c>
      <c r="S65" s="335">
        <f>S66+S67+S68</f>
        <v>911</v>
      </c>
      <c r="T65" s="298">
        <f>S65/R65</f>
        <v>70.07692307692308</v>
      </c>
      <c r="U65" s="735" t="s">
        <v>14</v>
      </c>
      <c r="V65" s="734">
        <f>V66+V67+V68</f>
        <v>13</v>
      </c>
      <c r="W65" s="733">
        <f>W66+W67+W68</f>
        <v>934</v>
      </c>
      <c r="X65" s="732">
        <f>W65/V65</f>
        <v>71.84615384615384</v>
      </c>
      <c r="Y65" s="51" t="s">
        <v>14</v>
      </c>
      <c r="Z65" s="52">
        <f>Z66+Z67+Z68</f>
        <v>13</v>
      </c>
      <c r="AA65" s="333">
        <f>AA66+AA67+AA68</f>
        <v>920.5</v>
      </c>
      <c r="AB65" s="285">
        <f>AA65/Z65</f>
        <v>70.8076923076923</v>
      </c>
      <c r="AC65" s="736" t="s">
        <v>14</v>
      </c>
      <c r="AD65" s="737">
        <f>AD66+AD67+AD68</f>
        <v>13</v>
      </c>
      <c r="AE65" s="738">
        <f>AE66+AE67+AE68</f>
        <v>935.5</v>
      </c>
      <c r="AF65" s="739">
        <f>AE65/AD65</f>
        <v>71.96153846153847</v>
      </c>
      <c r="AG65" s="510" t="s">
        <v>14</v>
      </c>
      <c r="AH65" s="58">
        <f>AH66+AH67+AH68</f>
        <v>13</v>
      </c>
      <c r="AI65" s="332">
        <f>AI66+AI67+AI68</f>
        <v>922</v>
      </c>
      <c r="AJ65" s="287">
        <f>AI65/AH65</f>
        <v>70.92307692307692</v>
      </c>
      <c r="AK65" s="740" t="s">
        <v>445</v>
      </c>
      <c r="AL65" s="741">
        <f>AL66+AL67+AL68</f>
        <v>13</v>
      </c>
      <c r="AM65" s="742">
        <f>AM66+AM67+AM68</f>
        <v>936.5</v>
      </c>
      <c r="AN65" s="723">
        <f>AM65/AL65</f>
        <v>72.03846153846153</v>
      </c>
      <c r="AO65" s="1">
        <v>930</v>
      </c>
      <c r="AP65" s="1">
        <v>71.5</v>
      </c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" customHeight="1">
      <c r="A66" s="65" t="s">
        <v>15</v>
      </c>
      <c r="B66" s="134">
        <v>6</v>
      </c>
      <c r="C66" s="340">
        <f>71.5+79.5+67+72.5+66.5+65</f>
        <v>422</v>
      </c>
      <c r="D66" s="273">
        <f>C66/B66</f>
        <v>70.33333333333333</v>
      </c>
      <c r="E66" s="67" t="s">
        <v>15</v>
      </c>
      <c r="F66" s="135">
        <v>6</v>
      </c>
      <c r="G66" s="345">
        <f>71.5+73.5+61.5+63+71.5+79</f>
        <v>420</v>
      </c>
      <c r="H66" s="176">
        <f>G66/F66</f>
        <v>70</v>
      </c>
      <c r="I66" s="70" t="s">
        <v>15</v>
      </c>
      <c r="J66" s="89">
        <v>6</v>
      </c>
      <c r="K66" s="346">
        <f>71.5+75+76+72.5+66+66.5</f>
        <v>427.5</v>
      </c>
      <c r="L66" s="274">
        <f>K66/J66</f>
        <v>71.25</v>
      </c>
      <c r="M66" s="74" t="s">
        <v>15</v>
      </c>
      <c r="N66" s="136">
        <v>6</v>
      </c>
      <c r="O66" s="343">
        <f>73.5+74+73+66+67+72.5</f>
        <v>426</v>
      </c>
      <c r="P66" s="177">
        <f>O66/N66</f>
        <v>71</v>
      </c>
      <c r="Q66" s="228" t="s">
        <v>15</v>
      </c>
      <c r="R66" s="235">
        <v>6</v>
      </c>
      <c r="S66" s="341">
        <f>66.5+69.5+72.5+76.5+72+66</f>
        <v>423</v>
      </c>
      <c r="T66" s="299">
        <f>S66/R66</f>
        <v>70.5</v>
      </c>
      <c r="U66" s="730" t="s">
        <v>15</v>
      </c>
      <c r="V66" s="729">
        <v>6</v>
      </c>
      <c r="W66" s="728">
        <f>87.5+73.5+63.5+68+72+81</f>
        <v>445.5</v>
      </c>
      <c r="X66" s="727">
        <f>W66/V66</f>
        <v>74.25</v>
      </c>
      <c r="Y66" s="79" t="s">
        <v>15</v>
      </c>
      <c r="Z66" s="93">
        <v>6</v>
      </c>
      <c r="AA66" s="344">
        <f>62+66.5+70.5+75+78.5+75</f>
        <v>427.5</v>
      </c>
      <c r="AB66" s="277">
        <f>AA66/Z66</f>
        <v>71.25</v>
      </c>
      <c r="AC66" s="707" t="s">
        <v>15</v>
      </c>
      <c r="AD66" s="720">
        <v>6</v>
      </c>
      <c r="AE66" s="721">
        <f>71+82.5+73+64+71.5+69.5</f>
        <v>431.5</v>
      </c>
      <c r="AF66" s="731">
        <f>AE66/AD66</f>
        <v>71.91666666666667</v>
      </c>
      <c r="AG66" s="57" t="s">
        <v>15</v>
      </c>
      <c r="AH66" s="97">
        <v>6</v>
      </c>
      <c r="AI66" s="342">
        <f>67.5+63+85.5+69.5+66.5+70</f>
        <v>422</v>
      </c>
      <c r="AJ66" s="287">
        <f>AI66/AH66</f>
        <v>70.33333333333333</v>
      </c>
      <c r="AK66" s="726" t="s">
        <v>444</v>
      </c>
      <c r="AL66" s="725">
        <v>6</v>
      </c>
      <c r="AM66" s="724">
        <f>73.5+81.5+68+70+80+77.5</f>
        <v>450.5</v>
      </c>
      <c r="AN66" s="723">
        <f>AM66/AL66</f>
        <v>75.08333333333333</v>
      </c>
      <c r="AO66" s="1">
        <v>430</v>
      </c>
      <c r="AP66" s="1">
        <v>73</v>
      </c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" customHeight="1">
      <c r="A67" s="65" t="s">
        <v>16</v>
      </c>
      <c r="B67" s="134">
        <v>6</v>
      </c>
      <c r="C67" s="340">
        <f>68+65+73.5+61+73+76.5</f>
        <v>417</v>
      </c>
      <c r="D67" s="273">
        <f>C67/B67</f>
        <v>69.5</v>
      </c>
      <c r="E67" s="67" t="s">
        <v>16</v>
      </c>
      <c r="F67" s="135">
        <v>6</v>
      </c>
      <c r="G67" s="345">
        <f>66+61+66.5+85+64.5+77.5</f>
        <v>420.5</v>
      </c>
      <c r="H67" s="176">
        <f>G67/F67</f>
        <v>70.08333333333333</v>
      </c>
      <c r="I67" s="70" t="s">
        <v>16</v>
      </c>
      <c r="J67" s="89">
        <v>6</v>
      </c>
      <c r="K67" s="346">
        <f>63.5+68+63.5+78.5+71+60.5</f>
        <v>405</v>
      </c>
      <c r="L67" s="274">
        <f>K67/J67</f>
        <v>67.5</v>
      </c>
      <c r="M67" s="692" t="s">
        <v>16</v>
      </c>
      <c r="N67" s="136">
        <v>6</v>
      </c>
      <c r="O67" s="691">
        <f>70+75.5+70.5+73+68.5+65</f>
        <v>422.5</v>
      </c>
      <c r="P67" s="177">
        <f>O67/N67</f>
        <v>70.41666666666667</v>
      </c>
      <c r="Q67" s="228" t="s">
        <v>16</v>
      </c>
      <c r="R67" s="235">
        <v>6</v>
      </c>
      <c r="S67" s="341">
        <f>67.5+68.5+67+68.5+71.5+74.5</f>
        <v>417.5</v>
      </c>
      <c r="T67" s="299">
        <f>S67/R67</f>
        <v>69.58333333333333</v>
      </c>
      <c r="U67" s="76" t="s">
        <v>16</v>
      </c>
      <c r="V67" s="137">
        <v>6</v>
      </c>
      <c r="W67" s="334">
        <f>66.5+68.5+69.5+63.5+69.5+81.5</f>
        <v>419</v>
      </c>
      <c r="X67" s="276">
        <f>W67/V67</f>
        <v>69.83333333333333</v>
      </c>
      <c r="Y67" s="719" t="s">
        <v>0</v>
      </c>
      <c r="Z67" s="718">
        <v>6</v>
      </c>
      <c r="AA67" s="717">
        <f>75.5+74+70+66+79+65</f>
        <v>429.5</v>
      </c>
      <c r="AB67" s="716">
        <f>AA67/Z67</f>
        <v>71.58333333333333</v>
      </c>
      <c r="AC67" s="707" t="s">
        <v>16</v>
      </c>
      <c r="AD67" s="720">
        <v>6</v>
      </c>
      <c r="AE67" s="721">
        <f>71.5+68+78.5+66.5+66.5+77</f>
        <v>428</v>
      </c>
      <c r="AF67" s="722">
        <f>AE67/AD67</f>
        <v>71.33333333333333</v>
      </c>
      <c r="AG67" s="715" t="s">
        <v>443</v>
      </c>
      <c r="AH67" s="714">
        <v>6</v>
      </c>
      <c r="AI67" s="713">
        <f>76.5+72+65.5+67+73+76</f>
        <v>430</v>
      </c>
      <c r="AJ67" s="712">
        <f>AI67/AH67</f>
        <v>71.66666666666667</v>
      </c>
      <c r="AK67" s="61" t="s">
        <v>16</v>
      </c>
      <c r="AL67" s="99">
        <v>6</v>
      </c>
      <c r="AM67" s="331">
        <f>74+66.5+77+61.5+64+66</f>
        <v>409</v>
      </c>
      <c r="AN67" s="278">
        <f>AM67/AL67</f>
        <v>68.16666666666667</v>
      </c>
      <c r="AO67" s="1">
        <v>422</v>
      </c>
      <c r="AP67" s="1">
        <v>71</v>
      </c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" customHeight="1" thickBot="1">
      <c r="A68" s="696" t="s">
        <v>433</v>
      </c>
      <c r="B68" s="496">
        <v>1</v>
      </c>
      <c r="C68" s="697">
        <v>72</v>
      </c>
      <c r="D68" s="698">
        <f>C68/B68</f>
        <v>72</v>
      </c>
      <c r="E68" s="708" t="s">
        <v>433</v>
      </c>
      <c r="F68" s="709">
        <v>1</v>
      </c>
      <c r="G68" s="710">
        <v>73.5</v>
      </c>
      <c r="H68" s="711">
        <f>G68/F68</f>
        <v>73.5</v>
      </c>
      <c r="I68" s="695" t="s">
        <v>433</v>
      </c>
      <c r="J68" s="497">
        <v>1</v>
      </c>
      <c r="K68" s="694">
        <v>72</v>
      </c>
      <c r="L68" s="693">
        <f>K68/J68</f>
        <v>72</v>
      </c>
      <c r="M68" s="74" t="s">
        <v>433</v>
      </c>
      <c r="N68" s="498">
        <v>1</v>
      </c>
      <c r="O68" s="499">
        <v>62.5</v>
      </c>
      <c r="P68" s="491">
        <f>O68/N68</f>
        <v>62.5</v>
      </c>
      <c r="Q68" s="228" t="s">
        <v>433</v>
      </c>
      <c r="R68" s="502">
        <v>1</v>
      </c>
      <c r="S68" s="503">
        <v>70.5</v>
      </c>
      <c r="T68" s="492">
        <f>S68/R68</f>
        <v>70.5</v>
      </c>
      <c r="U68" s="76" t="s">
        <v>433</v>
      </c>
      <c r="V68" s="504">
        <v>1</v>
      </c>
      <c r="W68" s="505">
        <v>69.5</v>
      </c>
      <c r="X68" s="493">
        <f>W68/V68</f>
        <v>69.5</v>
      </c>
      <c r="Y68" s="79" t="s">
        <v>433</v>
      </c>
      <c r="Z68" s="506">
        <v>1</v>
      </c>
      <c r="AA68" s="507">
        <v>63.5</v>
      </c>
      <c r="AB68" s="494">
        <f>AA68/Z68</f>
        <v>63.5</v>
      </c>
      <c r="AC68" s="707" t="s">
        <v>433</v>
      </c>
      <c r="AD68" s="706">
        <v>1</v>
      </c>
      <c r="AE68" s="705">
        <v>76</v>
      </c>
      <c r="AF68" s="704">
        <f>AE68/AD68</f>
        <v>76</v>
      </c>
      <c r="AG68" s="221" t="s">
        <v>433</v>
      </c>
      <c r="AH68" s="509">
        <v>1</v>
      </c>
      <c r="AI68" s="508">
        <v>70</v>
      </c>
      <c r="AJ68" s="495">
        <f>AI68/AH68</f>
        <v>70</v>
      </c>
      <c r="AK68" s="703" t="s">
        <v>442</v>
      </c>
      <c r="AL68" s="702">
        <v>1</v>
      </c>
      <c r="AM68" s="701">
        <v>77</v>
      </c>
      <c r="AN68" s="700">
        <f>AM68/AL68</f>
        <v>77</v>
      </c>
      <c r="AO68" s="1">
        <v>71</v>
      </c>
      <c r="AP68" s="1">
        <v>71</v>
      </c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" customHeight="1" thickBot="1">
      <c r="A69" s="116" t="s">
        <v>7</v>
      </c>
      <c r="B69" s="7" t="s">
        <v>8</v>
      </c>
      <c r="C69" s="116" t="s">
        <v>9</v>
      </c>
      <c r="D69" s="116" t="s">
        <v>10</v>
      </c>
      <c r="E69" s="159" t="s">
        <v>7</v>
      </c>
      <c r="F69" s="9" t="s">
        <v>8</v>
      </c>
      <c r="G69" s="159" t="s">
        <v>9</v>
      </c>
      <c r="H69" s="178" t="s">
        <v>10</v>
      </c>
      <c r="I69" s="160" t="s">
        <v>7</v>
      </c>
      <c r="J69" s="11" t="s">
        <v>8</v>
      </c>
      <c r="K69" s="160" t="s">
        <v>9</v>
      </c>
      <c r="L69" s="160" t="s">
        <v>10</v>
      </c>
      <c r="M69" s="119" t="s">
        <v>7</v>
      </c>
      <c r="N69" s="14" t="s">
        <v>8</v>
      </c>
      <c r="O69" s="119" t="s">
        <v>9</v>
      </c>
      <c r="P69" s="12" t="s">
        <v>10</v>
      </c>
      <c r="Q69" s="245" t="s">
        <v>7</v>
      </c>
      <c r="R69" s="246" t="s">
        <v>8</v>
      </c>
      <c r="S69" s="245" t="s">
        <v>9</v>
      </c>
      <c r="T69" s="245" t="s">
        <v>10</v>
      </c>
      <c r="U69" s="120" t="s">
        <v>7</v>
      </c>
      <c r="V69" s="17" t="s">
        <v>8</v>
      </c>
      <c r="W69" s="120" t="s">
        <v>9</v>
      </c>
      <c r="X69" s="15" t="s">
        <v>10</v>
      </c>
      <c r="Y69" s="161" t="s">
        <v>7</v>
      </c>
      <c r="Z69" s="19" t="s">
        <v>8</v>
      </c>
      <c r="AA69" s="161" t="s">
        <v>9</v>
      </c>
      <c r="AB69" s="161" t="s">
        <v>10</v>
      </c>
      <c r="AC69" s="162" t="s">
        <v>7</v>
      </c>
      <c r="AD69" s="163" t="s">
        <v>8</v>
      </c>
      <c r="AE69" s="162" t="s">
        <v>9</v>
      </c>
      <c r="AF69" s="20" t="s">
        <v>10</v>
      </c>
      <c r="AG69" s="39" t="s">
        <v>7</v>
      </c>
      <c r="AH69" s="40" t="s">
        <v>8</v>
      </c>
      <c r="AI69" s="39" t="s">
        <v>9</v>
      </c>
      <c r="AJ69" s="41" t="s">
        <v>10</v>
      </c>
      <c r="AK69" s="42" t="s">
        <v>7</v>
      </c>
      <c r="AL69" s="43" t="s">
        <v>8</v>
      </c>
      <c r="AM69" s="42" t="s">
        <v>9</v>
      </c>
      <c r="AN69" s="42" t="s">
        <v>10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" customHeight="1" thickBot="1">
      <c r="A70" s="65">
        <v>0</v>
      </c>
      <c r="B70" s="179">
        <v>0</v>
      </c>
      <c r="C70" s="180">
        <v>0</v>
      </c>
      <c r="D70" s="181">
        <v>0</v>
      </c>
      <c r="E70" s="699">
        <v>1</v>
      </c>
      <c r="F70" s="182">
        <v>0</v>
      </c>
      <c r="G70" s="183">
        <v>0</v>
      </c>
      <c r="H70" s="743">
        <v>1</v>
      </c>
      <c r="I70" s="70">
        <v>0</v>
      </c>
      <c r="J70" s="185">
        <v>0</v>
      </c>
      <c r="K70" s="186">
        <v>0</v>
      </c>
      <c r="L70" s="187">
        <v>0</v>
      </c>
      <c r="M70" s="74">
        <v>0</v>
      </c>
      <c r="N70" s="188">
        <v>0</v>
      </c>
      <c r="O70" s="189">
        <v>0</v>
      </c>
      <c r="P70" s="190">
        <v>0</v>
      </c>
      <c r="Q70" s="744">
        <v>1</v>
      </c>
      <c r="R70" s="745">
        <v>1</v>
      </c>
      <c r="S70" s="242">
        <v>0</v>
      </c>
      <c r="T70" s="243">
        <v>0</v>
      </c>
      <c r="U70" s="686">
        <v>1</v>
      </c>
      <c r="V70" s="191">
        <v>0</v>
      </c>
      <c r="W70" s="192">
        <v>0</v>
      </c>
      <c r="X70" s="746">
        <v>1</v>
      </c>
      <c r="Y70" s="690">
        <v>1</v>
      </c>
      <c r="Z70" s="194">
        <v>0</v>
      </c>
      <c r="AA70" s="748">
        <v>1</v>
      </c>
      <c r="AB70" s="747">
        <v>1</v>
      </c>
      <c r="AC70" s="688">
        <v>1</v>
      </c>
      <c r="AD70" s="749">
        <v>1</v>
      </c>
      <c r="AE70" s="197">
        <v>0</v>
      </c>
      <c r="AF70" s="198">
        <v>0</v>
      </c>
      <c r="AG70" s="689">
        <v>1</v>
      </c>
      <c r="AH70" s="750">
        <v>1</v>
      </c>
      <c r="AI70" s="200">
        <v>0</v>
      </c>
      <c r="AJ70" s="201">
        <v>0</v>
      </c>
      <c r="AK70" s="687">
        <v>1</v>
      </c>
      <c r="AL70" s="753">
        <v>1</v>
      </c>
      <c r="AM70" s="752">
        <v>1</v>
      </c>
      <c r="AN70" s="751">
        <v>1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" customHeight="1" thickBot="1">
      <c r="A71" s="116" t="s">
        <v>11</v>
      </c>
      <c r="B71" s="7" t="s">
        <v>8</v>
      </c>
      <c r="C71" s="116" t="s">
        <v>9</v>
      </c>
      <c r="D71" s="116" t="s">
        <v>10</v>
      </c>
      <c r="E71" s="159" t="s">
        <v>11</v>
      </c>
      <c r="F71" s="9" t="s">
        <v>8</v>
      </c>
      <c r="G71" s="159" t="s">
        <v>9</v>
      </c>
      <c r="H71" s="178" t="s">
        <v>10</v>
      </c>
      <c r="I71" s="160" t="s">
        <v>11</v>
      </c>
      <c r="J71" s="11" t="s">
        <v>8</v>
      </c>
      <c r="K71" s="160" t="s">
        <v>9</v>
      </c>
      <c r="L71" s="160" t="s">
        <v>10</v>
      </c>
      <c r="M71" s="119" t="s">
        <v>11</v>
      </c>
      <c r="N71" s="14" t="s">
        <v>8</v>
      </c>
      <c r="O71" s="119" t="s">
        <v>9</v>
      </c>
      <c r="P71" s="12" t="s">
        <v>10</v>
      </c>
      <c r="Q71" s="245" t="s">
        <v>11</v>
      </c>
      <c r="R71" s="246" t="s">
        <v>8</v>
      </c>
      <c r="S71" s="245" t="s">
        <v>9</v>
      </c>
      <c r="T71" s="245" t="s">
        <v>10</v>
      </c>
      <c r="U71" s="120" t="s">
        <v>11</v>
      </c>
      <c r="V71" s="17" t="s">
        <v>8</v>
      </c>
      <c r="W71" s="120" t="s">
        <v>9</v>
      </c>
      <c r="X71" s="15" t="s">
        <v>10</v>
      </c>
      <c r="Y71" s="161" t="s">
        <v>11</v>
      </c>
      <c r="Z71" s="19" t="s">
        <v>8</v>
      </c>
      <c r="AA71" s="161" t="s">
        <v>9</v>
      </c>
      <c r="AB71" s="161" t="s">
        <v>10</v>
      </c>
      <c r="AC71" s="162" t="s">
        <v>11</v>
      </c>
      <c r="AD71" s="163" t="s">
        <v>8</v>
      </c>
      <c r="AE71" s="162" t="s">
        <v>9</v>
      </c>
      <c r="AF71" s="20" t="s">
        <v>10</v>
      </c>
      <c r="AG71" s="39" t="s">
        <v>11</v>
      </c>
      <c r="AH71" s="40" t="s">
        <v>8</v>
      </c>
      <c r="AI71" s="39" t="s">
        <v>9</v>
      </c>
      <c r="AJ71" s="41" t="s">
        <v>10</v>
      </c>
      <c r="AK71" s="42" t="s">
        <v>11</v>
      </c>
      <c r="AL71" s="43" t="s">
        <v>8</v>
      </c>
      <c r="AM71" s="42" t="s">
        <v>9</v>
      </c>
      <c r="AN71" s="42" t="s">
        <v>10</v>
      </c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" customHeight="1" thickBot="1">
      <c r="A72" s="65">
        <v>1</v>
      </c>
      <c r="B72" s="179">
        <v>1</v>
      </c>
      <c r="C72" s="180">
        <v>1</v>
      </c>
      <c r="D72" s="181">
        <v>0</v>
      </c>
      <c r="E72" s="699">
        <v>2</v>
      </c>
      <c r="F72" s="182">
        <v>0</v>
      </c>
      <c r="G72" s="183">
        <v>0</v>
      </c>
      <c r="H72" s="743">
        <v>2</v>
      </c>
      <c r="I72" s="70">
        <v>1</v>
      </c>
      <c r="J72" s="185">
        <v>1</v>
      </c>
      <c r="K72" s="186">
        <v>1</v>
      </c>
      <c r="L72" s="187">
        <v>1</v>
      </c>
      <c r="M72" s="74">
        <v>0</v>
      </c>
      <c r="N72" s="188">
        <v>0</v>
      </c>
      <c r="O72" s="189">
        <v>0</v>
      </c>
      <c r="P72" s="190">
        <v>0</v>
      </c>
      <c r="Q72" s="228">
        <v>1</v>
      </c>
      <c r="R72" s="241">
        <v>0</v>
      </c>
      <c r="S72" s="242">
        <v>0</v>
      </c>
      <c r="T72" s="243">
        <v>1</v>
      </c>
      <c r="U72" s="686">
        <v>2</v>
      </c>
      <c r="V72" s="191">
        <v>0</v>
      </c>
      <c r="W72" s="192">
        <v>0</v>
      </c>
      <c r="X72" s="746">
        <v>2</v>
      </c>
      <c r="Y72" s="690">
        <v>3</v>
      </c>
      <c r="Z72" s="194">
        <v>1</v>
      </c>
      <c r="AA72" s="195">
        <v>1</v>
      </c>
      <c r="AB72" s="747">
        <v>3</v>
      </c>
      <c r="AC72" s="688">
        <v>2</v>
      </c>
      <c r="AD72" s="196">
        <v>1</v>
      </c>
      <c r="AE72" s="197">
        <v>1</v>
      </c>
      <c r="AF72" s="754">
        <v>2</v>
      </c>
      <c r="AG72" s="57">
        <v>0</v>
      </c>
      <c r="AH72" s="199">
        <v>0</v>
      </c>
      <c r="AI72" s="200">
        <v>0</v>
      </c>
      <c r="AJ72" s="201">
        <v>0</v>
      </c>
      <c r="AK72" s="61">
        <v>1</v>
      </c>
      <c r="AL72" s="202">
        <v>0</v>
      </c>
      <c r="AM72" s="203">
        <v>0</v>
      </c>
      <c r="AN72" s="204">
        <v>1</v>
      </c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" customHeight="1" thickBot="1">
      <c r="A73" s="116" t="s">
        <v>12</v>
      </c>
      <c r="B73" s="7" t="s">
        <v>8</v>
      </c>
      <c r="C73" s="116" t="s">
        <v>9</v>
      </c>
      <c r="D73" s="116" t="s">
        <v>10</v>
      </c>
      <c r="E73" s="159" t="s">
        <v>12</v>
      </c>
      <c r="F73" s="9" t="s">
        <v>8</v>
      </c>
      <c r="G73" s="159" t="s">
        <v>9</v>
      </c>
      <c r="H73" s="178" t="s">
        <v>10</v>
      </c>
      <c r="I73" s="160" t="s">
        <v>12</v>
      </c>
      <c r="J73" s="11" t="s">
        <v>8</v>
      </c>
      <c r="K73" s="160" t="s">
        <v>9</v>
      </c>
      <c r="L73" s="160" t="s">
        <v>10</v>
      </c>
      <c r="M73" s="119" t="s">
        <v>12</v>
      </c>
      <c r="N73" s="14" t="s">
        <v>8</v>
      </c>
      <c r="O73" s="119" t="s">
        <v>9</v>
      </c>
      <c r="P73" s="12" t="s">
        <v>10</v>
      </c>
      <c r="Q73" s="245" t="s">
        <v>12</v>
      </c>
      <c r="R73" s="246" t="s">
        <v>8</v>
      </c>
      <c r="S73" s="245" t="s">
        <v>9</v>
      </c>
      <c r="T73" s="245" t="s">
        <v>10</v>
      </c>
      <c r="U73" s="120" t="s">
        <v>12</v>
      </c>
      <c r="V73" s="17" t="s">
        <v>8</v>
      </c>
      <c r="W73" s="120" t="s">
        <v>9</v>
      </c>
      <c r="X73" s="15" t="s">
        <v>10</v>
      </c>
      <c r="Y73" s="161" t="s">
        <v>12</v>
      </c>
      <c r="Z73" s="19" t="s">
        <v>8</v>
      </c>
      <c r="AA73" s="161" t="s">
        <v>9</v>
      </c>
      <c r="AB73" s="161" t="s">
        <v>10</v>
      </c>
      <c r="AC73" s="162" t="s">
        <v>12</v>
      </c>
      <c r="AD73" s="163" t="s">
        <v>8</v>
      </c>
      <c r="AE73" s="162" t="s">
        <v>9</v>
      </c>
      <c r="AF73" s="20" t="s">
        <v>10</v>
      </c>
      <c r="AG73" s="39" t="s">
        <v>12</v>
      </c>
      <c r="AH73" s="40" t="s">
        <v>8</v>
      </c>
      <c r="AI73" s="39" t="s">
        <v>9</v>
      </c>
      <c r="AJ73" s="41" t="s">
        <v>10</v>
      </c>
      <c r="AK73" s="42" t="s">
        <v>12</v>
      </c>
      <c r="AL73" s="43" t="s">
        <v>8</v>
      </c>
      <c r="AM73" s="42" t="s">
        <v>9</v>
      </c>
      <c r="AN73" s="42" t="s">
        <v>10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 thickBot="1">
      <c r="A74" s="696">
        <v>4</v>
      </c>
      <c r="B74" s="781">
        <v>3</v>
      </c>
      <c r="C74" s="180">
        <v>0</v>
      </c>
      <c r="D74" s="782">
        <v>2</v>
      </c>
      <c r="E74" s="699">
        <v>3</v>
      </c>
      <c r="F74" s="783">
        <v>2</v>
      </c>
      <c r="G74" s="784">
        <v>2</v>
      </c>
      <c r="H74" s="743">
        <v>2</v>
      </c>
      <c r="I74" s="70">
        <v>1</v>
      </c>
      <c r="J74" s="185">
        <v>0</v>
      </c>
      <c r="K74" s="186">
        <v>0</v>
      </c>
      <c r="L74" s="187">
        <v>1</v>
      </c>
      <c r="M74" s="692">
        <v>2</v>
      </c>
      <c r="N74" s="188">
        <v>0</v>
      </c>
      <c r="O74" s="189">
        <v>1</v>
      </c>
      <c r="P74" s="780">
        <v>2</v>
      </c>
      <c r="Q74" s="228">
        <v>1</v>
      </c>
      <c r="R74" s="241">
        <v>0</v>
      </c>
      <c r="S74" s="242">
        <v>0</v>
      </c>
      <c r="T74" s="243">
        <v>1</v>
      </c>
      <c r="U74" s="686">
        <v>2</v>
      </c>
      <c r="V74" s="191">
        <v>0</v>
      </c>
      <c r="W74" s="192">
        <v>0</v>
      </c>
      <c r="X74" s="746">
        <v>2</v>
      </c>
      <c r="Y74" s="690">
        <v>3</v>
      </c>
      <c r="Z74" s="779">
        <v>2</v>
      </c>
      <c r="AA74" s="748">
        <v>2</v>
      </c>
      <c r="AB74" s="747">
        <v>3</v>
      </c>
      <c r="AC74" s="688">
        <v>3</v>
      </c>
      <c r="AD74" s="196">
        <v>0</v>
      </c>
      <c r="AE74" s="197">
        <v>1</v>
      </c>
      <c r="AF74" s="754">
        <v>3</v>
      </c>
      <c r="AG74" s="689">
        <v>2</v>
      </c>
      <c r="AH74" s="199">
        <v>1</v>
      </c>
      <c r="AI74" s="200">
        <v>0</v>
      </c>
      <c r="AJ74" s="201">
        <v>1</v>
      </c>
      <c r="AK74" s="687">
        <v>2</v>
      </c>
      <c r="AL74" s="202">
        <v>1</v>
      </c>
      <c r="AM74" s="752">
        <v>2</v>
      </c>
      <c r="AN74" s="751">
        <v>2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" customHeight="1" thickBot="1">
      <c r="A75" s="116" t="s">
        <v>13</v>
      </c>
      <c r="B75" s="7" t="s">
        <v>8</v>
      </c>
      <c r="C75" s="116" t="s">
        <v>9</v>
      </c>
      <c r="D75" s="116" t="s">
        <v>10</v>
      </c>
      <c r="E75" s="159" t="s">
        <v>13</v>
      </c>
      <c r="F75" s="9" t="s">
        <v>8</v>
      </c>
      <c r="G75" s="159" t="s">
        <v>9</v>
      </c>
      <c r="H75" s="178" t="s">
        <v>10</v>
      </c>
      <c r="I75" s="160" t="s">
        <v>13</v>
      </c>
      <c r="J75" s="11" t="s">
        <v>8</v>
      </c>
      <c r="K75" s="160" t="s">
        <v>9</v>
      </c>
      <c r="L75" s="160" t="s">
        <v>10</v>
      </c>
      <c r="M75" s="119" t="s">
        <v>13</v>
      </c>
      <c r="N75" s="14" t="s">
        <v>8</v>
      </c>
      <c r="O75" s="119" t="s">
        <v>9</v>
      </c>
      <c r="P75" s="12" t="s">
        <v>10</v>
      </c>
      <c r="Q75" s="245" t="s">
        <v>13</v>
      </c>
      <c r="R75" s="246" t="s">
        <v>8</v>
      </c>
      <c r="S75" s="245" t="s">
        <v>9</v>
      </c>
      <c r="T75" s="245" t="s">
        <v>10</v>
      </c>
      <c r="U75" s="120" t="s">
        <v>13</v>
      </c>
      <c r="V75" s="17" t="s">
        <v>8</v>
      </c>
      <c r="W75" s="120" t="s">
        <v>9</v>
      </c>
      <c r="X75" s="15" t="s">
        <v>10</v>
      </c>
      <c r="Y75" s="161" t="s">
        <v>13</v>
      </c>
      <c r="Z75" s="19" t="s">
        <v>8</v>
      </c>
      <c r="AA75" s="161" t="s">
        <v>9</v>
      </c>
      <c r="AB75" s="161" t="s">
        <v>10</v>
      </c>
      <c r="AC75" s="162" t="s">
        <v>13</v>
      </c>
      <c r="AD75" s="163" t="s">
        <v>8</v>
      </c>
      <c r="AE75" s="162" t="s">
        <v>9</v>
      </c>
      <c r="AF75" s="20" t="s">
        <v>10</v>
      </c>
      <c r="AG75" s="39" t="s">
        <v>13</v>
      </c>
      <c r="AH75" s="40" t="s">
        <v>8</v>
      </c>
      <c r="AI75" s="39" t="s">
        <v>9</v>
      </c>
      <c r="AJ75" s="41" t="s">
        <v>10</v>
      </c>
      <c r="AK75" s="42" t="s">
        <v>13</v>
      </c>
      <c r="AL75" s="43" t="s">
        <v>8</v>
      </c>
      <c r="AM75" s="42" t="s">
        <v>9</v>
      </c>
      <c r="AN75" s="42" t="s">
        <v>10</v>
      </c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s="300" customFormat="1" ht="12" customHeight="1" thickBot="1">
      <c r="A76" s="785">
        <v>4</v>
      </c>
      <c r="B76" s="786">
        <v>2</v>
      </c>
      <c r="C76" s="206">
        <v>1</v>
      </c>
      <c r="D76" s="787">
        <v>3</v>
      </c>
      <c r="E76" s="775">
        <v>2</v>
      </c>
      <c r="F76" s="207">
        <v>0</v>
      </c>
      <c r="G76" s="208">
        <v>0</v>
      </c>
      <c r="H76" s="773">
        <v>2</v>
      </c>
      <c r="I76" s="151">
        <v>1</v>
      </c>
      <c r="J76" s="209">
        <v>0</v>
      </c>
      <c r="K76" s="210">
        <v>1</v>
      </c>
      <c r="L76" s="211">
        <v>1</v>
      </c>
      <c r="M76" s="105">
        <v>1</v>
      </c>
      <c r="N76" s="212">
        <v>1</v>
      </c>
      <c r="O76" s="213">
        <v>1</v>
      </c>
      <c r="P76" s="155">
        <v>1</v>
      </c>
      <c r="Q76" s="766">
        <v>2</v>
      </c>
      <c r="R76" s="238">
        <v>1</v>
      </c>
      <c r="S76" s="239">
        <v>1</v>
      </c>
      <c r="T76" s="763">
        <v>2</v>
      </c>
      <c r="U76" s="107">
        <v>1</v>
      </c>
      <c r="V76" s="214">
        <v>1</v>
      </c>
      <c r="W76" s="215">
        <v>1</v>
      </c>
      <c r="X76" s="157">
        <v>1</v>
      </c>
      <c r="Y76" s="109">
        <v>1</v>
      </c>
      <c r="Z76" s="216">
        <v>0</v>
      </c>
      <c r="AA76" s="217">
        <v>0</v>
      </c>
      <c r="AB76" s="218">
        <v>1</v>
      </c>
      <c r="AC76" s="110">
        <v>1</v>
      </c>
      <c r="AD76" s="219">
        <v>1</v>
      </c>
      <c r="AE76" s="220">
        <v>1</v>
      </c>
      <c r="AF76" s="158">
        <v>1</v>
      </c>
      <c r="AG76" s="689">
        <v>3</v>
      </c>
      <c r="AH76" s="199">
        <v>1</v>
      </c>
      <c r="AI76" s="756">
        <v>2</v>
      </c>
      <c r="AJ76" s="755">
        <v>3</v>
      </c>
      <c r="AK76" s="61">
        <v>1</v>
      </c>
      <c r="AL76" s="202">
        <v>1</v>
      </c>
      <c r="AM76" s="203">
        <v>1</v>
      </c>
      <c r="AN76" s="204">
        <v>0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2" customHeight="1" thickBot="1">
      <c r="A77" s="116" t="s">
        <v>2</v>
      </c>
      <c r="B77" s="7" t="s">
        <v>8</v>
      </c>
      <c r="C77" s="116" t="s">
        <v>9</v>
      </c>
      <c r="D77" s="116" t="s">
        <v>10</v>
      </c>
      <c r="E77" s="159" t="s">
        <v>2</v>
      </c>
      <c r="F77" s="9" t="s">
        <v>8</v>
      </c>
      <c r="G77" s="159" t="s">
        <v>9</v>
      </c>
      <c r="H77" s="178" t="s">
        <v>10</v>
      </c>
      <c r="I77" s="160" t="s">
        <v>2</v>
      </c>
      <c r="J77" s="11" t="s">
        <v>8</v>
      </c>
      <c r="K77" s="160" t="s">
        <v>9</v>
      </c>
      <c r="L77" s="160" t="s">
        <v>10</v>
      </c>
      <c r="M77" s="119" t="s">
        <v>2</v>
      </c>
      <c r="N77" s="14" t="s">
        <v>8</v>
      </c>
      <c r="O77" s="119" t="s">
        <v>9</v>
      </c>
      <c r="P77" s="12" t="s">
        <v>10</v>
      </c>
      <c r="Q77" s="245" t="s">
        <v>2</v>
      </c>
      <c r="R77" s="246" t="s">
        <v>8</v>
      </c>
      <c r="S77" s="245" t="s">
        <v>9</v>
      </c>
      <c r="T77" s="245" t="s">
        <v>10</v>
      </c>
      <c r="U77" s="120" t="s">
        <v>2</v>
      </c>
      <c r="V77" s="17" t="s">
        <v>8</v>
      </c>
      <c r="W77" s="120" t="s">
        <v>9</v>
      </c>
      <c r="X77" s="15" t="s">
        <v>10</v>
      </c>
      <c r="Y77" s="161" t="s">
        <v>2</v>
      </c>
      <c r="Z77" s="19" t="s">
        <v>8</v>
      </c>
      <c r="AA77" s="161" t="s">
        <v>9</v>
      </c>
      <c r="AB77" s="161" t="s">
        <v>10</v>
      </c>
      <c r="AC77" s="162" t="s">
        <v>2</v>
      </c>
      <c r="AD77" s="163" t="s">
        <v>8</v>
      </c>
      <c r="AE77" s="162" t="s">
        <v>9</v>
      </c>
      <c r="AF77" s="20" t="s">
        <v>10</v>
      </c>
      <c r="AG77" s="39" t="s">
        <v>2</v>
      </c>
      <c r="AH77" s="40" t="s">
        <v>8</v>
      </c>
      <c r="AI77" s="39" t="s">
        <v>9</v>
      </c>
      <c r="AJ77" s="41" t="s">
        <v>10</v>
      </c>
      <c r="AK77" s="42" t="s">
        <v>2</v>
      </c>
      <c r="AL77" s="43" t="s">
        <v>8</v>
      </c>
      <c r="AM77" s="42" t="s">
        <v>9</v>
      </c>
      <c r="AN77" s="42" t="s">
        <v>10</v>
      </c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s="300" customFormat="1" ht="12" customHeight="1" thickBot="1">
      <c r="A78" s="150">
        <v>0</v>
      </c>
      <c r="B78" s="205">
        <v>0</v>
      </c>
      <c r="C78" s="206">
        <v>0</v>
      </c>
      <c r="D78" s="153">
        <v>0</v>
      </c>
      <c r="E78" s="775">
        <v>1</v>
      </c>
      <c r="F78" s="774">
        <v>1</v>
      </c>
      <c r="G78" s="208">
        <v>0</v>
      </c>
      <c r="H78" s="773">
        <v>1</v>
      </c>
      <c r="I78" s="772">
        <v>1</v>
      </c>
      <c r="J78" s="771">
        <v>1</v>
      </c>
      <c r="K78" s="210">
        <v>0</v>
      </c>
      <c r="L78" s="211">
        <v>0</v>
      </c>
      <c r="M78" s="770">
        <v>1</v>
      </c>
      <c r="N78" s="769">
        <v>1</v>
      </c>
      <c r="O78" s="768">
        <v>1</v>
      </c>
      <c r="P78" s="767">
        <v>1</v>
      </c>
      <c r="Q78" s="766">
        <v>1</v>
      </c>
      <c r="R78" s="765">
        <v>1</v>
      </c>
      <c r="S78" s="764">
        <v>1</v>
      </c>
      <c r="T78" s="763">
        <v>1</v>
      </c>
      <c r="U78" s="762">
        <v>1</v>
      </c>
      <c r="V78" s="761">
        <v>1</v>
      </c>
      <c r="W78" s="760">
        <v>1</v>
      </c>
      <c r="X78" s="759">
        <v>1</v>
      </c>
      <c r="Y78" s="758">
        <v>1</v>
      </c>
      <c r="Z78" s="757">
        <v>1</v>
      </c>
      <c r="AA78" s="217">
        <v>0</v>
      </c>
      <c r="AB78" s="218">
        <v>0</v>
      </c>
      <c r="AC78" s="110">
        <v>0</v>
      </c>
      <c r="AD78" s="219">
        <v>0</v>
      </c>
      <c r="AE78" s="220">
        <v>0</v>
      </c>
      <c r="AF78" s="158">
        <v>0</v>
      </c>
      <c r="AG78" s="689">
        <v>1</v>
      </c>
      <c r="AH78" s="750">
        <v>1</v>
      </c>
      <c r="AI78" s="756">
        <v>1</v>
      </c>
      <c r="AJ78" s="755">
        <v>1</v>
      </c>
      <c r="AK78" s="687">
        <v>1</v>
      </c>
      <c r="AL78" s="753">
        <v>1</v>
      </c>
      <c r="AM78" s="203">
        <v>0</v>
      </c>
      <c r="AN78" s="751">
        <v>1</v>
      </c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2" customHeight="1" thickBot="1">
      <c r="A79" s="116" t="s">
        <v>6</v>
      </c>
      <c r="B79" s="7" t="s">
        <v>8</v>
      </c>
      <c r="C79" s="116" t="s">
        <v>9</v>
      </c>
      <c r="D79" s="116" t="s">
        <v>10</v>
      </c>
      <c r="E79" s="159" t="s">
        <v>6</v>
      </c>
      <c r="F79" s="9" t="s">
        <v>8</v>
      </c>
      <c r="G79" s="159" t="s">
        <v>9</v>
      </c>
      <c r="H79" s="178" t="s">
        <v>10</v>
      </c>
      <c r="I79" s="160" t="s">
        <v>6</v>
      </c>
      <c r="J79" s="11" t="s">
        <v>8</v>
      </c>
      <c r="K79" s="160" t="s">
        <v>9</v>
      </c>
      <c r="L79" s="160" t="s">
        <v>10</v>
      </c>
      <c r="M79" s="119" t="s">
        <v>6</v>
      </c>
      <c r="N79" s="14" t="s">
        <v>8</v>
      </c>
      <c r="O79" s="119" t="s">
        <v>9</v>
      </c>
      <c r="P79" s="12" t="s">
        <v>10</v>
      </c>
      <c r="Q79" s="245" t="s">
        <v>6</v>
      </c>
      <c r="R79" s="246" t="s">
        <v>8</v>
      </c>
      <c r="S79" s="245" t="s">
        <v>9</v>
      </c>
      <c r="T79" s="245" t="s">
        <v>10</v>
      </c>
      <c r="U79" s="120" t="s">
        <v>6</v>
      </c>
      <c r="V79" s="17" t="s">
        <v>8</v>
      </c>
      <c r="W79" s="120" t="s">
        <v>9</v>
      </c>
      <c r="X79" s="15" t="s">
        <v>10</v>
      </c>
      <c r="Y79" s="161" t="s">
        <v>6</v>
      </c>
      <c r="Z79" s="19" t="s">
        <v>8</v>
      </c>
      <c r="AA79" s="161" t="s">
        <v>9</v>
      </c>
      <c r="AB79" s="161" t="s">
        <v>10</v>
      </c>
      <c r="AC79" s="162" t="s">
        <v>6</v>
      </c>
      <c r="AD79" s="163" t="s">
        <v>8</v>
      </c>
      <c r="AE79" s="162" t="s">
        <v>9</v>
      </c>
      <c r="AF79" s="20" t="s">
        <v>10</v>
      </c>
      <c r="AG79" s="39" t="s">
        <v>6</v>
      </c>
      <c r="AH79" s="40" t="s">
        <v>8</v>
      </c>
      <c r="AI79" s="39" t="s">
        <v>9</v>
      </c>
      <c r="AJ79" s="41" t="s">
        <v>10</v>
      </c>
      <c r="AK79" s="42" t="s">
        <v>6</v>
      </c>
      <c r="AL79" s="43" t="s">
        <v>8</v>
      </c>
      <c r="AM79" s="42" t="s">
        <v>9</v>
      </c>
      <c r="AN79" s="42" t="s">
        <v>10</v>
      </c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s="300" customFormat="1" ht="12" customHeight="1" thickBot="1">
      <c r="A80" s="150">
        <v>1</v>
      </c>
      <c r="B80" s="205">
        <v>0</v>
      </c>
      <c r="C80" s="206">
        <v>1</v>
      </c>
      <c r="D80" s="153">
        <v>1</v>
      </c>
      <c r="E80" s="101">
        <v>1</v>
      </c>
      <c r="F80" s="207">
        <v>0</v>
      </c>
      <c r="G80" s="208">
        <v>1</v>
      </c>
      <c r="H80" s="154">
        <v>1</v>
      </c>
      <c r="I80" s="151">
        <v>1</v>
      </c>
      <c r="J80" s="209">
        <v>0</v>
      </c>
      <c r="K80" s="210">
        <v>1</v>
      </c>
      <c r="L80" s="211">
        <v>1</v>
      </c>
      <c r="M80" s="105">
        <v>1</v>
      </c>
      <c r="N80" s="212">
        <v>0</v>
      </c>
      <c r="O80" s="213">
        <v>1</v>
      </c>
      <c r="P80" s="155">
        <v>0</v>
      </c>
      <c r="Q80" s="232">
        <v>0</v>
      </c>
      <c r="R80" s="238">
        <v>0</v>
      </c>
      <c r="S80" s="239">
        <v>0</v>
      </c>
      <c r="T80" s="240">
        <v>0</v>
      </c>
      <c r="U80" s="762">
        <v>2</v>
      </c>
      <c r="V80" s="214">
        <v>0</v>
      </c>
      <c r="W80" s="760">
        <v>2</v>
      </c>
      <c r="X80" s="759">
        <v>2</v>
      </c>
      <c r="Y80" s="109">
        <v>1</v>
      </c>
      <c r="Z80" s="216">
        <v>0</v>
      </c>
      <c r="AA80" s="217">
        <v>1</v>
      </c>
      <c r="AB80" s="218">
        <v>1</v>
      </c>
      <c r="AC80" s="778">
        <v>4</v>
      </c>
      <c r="AD80" s="219">
        <v>0</v>
      </c>
      <c r="AE80" s="777">
        <v>4</v>
      </c>
      <c r="AF80" s="776">
        <v>3</v>
      </c>
      <c r="AG80" s="57">
        <v>1</v>
      </c>
      <c r="AH80" s="199">
        <v>0</v>
      </c>
      <c r="AI80" s="200">
        <v>1</v>
      </c>
      <c r="AJ80" s="201">
        <v>1</v>
      </c>
      <c r="AK80" s="687">
        <v>3</v>
      </c>
      <c r="AL80" s="202">
        <v>0</v>
      </c>
      <c r="AM80" s="752">
        <v>3</v>
      </c>
      <c r="AN80" s="751">
        <v>3</v>
      </c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2" customHeight="1" thickBot="1">
      <c r="A81" s="116" t="s">
        <v>17</v>
      </c>
      <c r="B81" s="7" t="s">
        <v>8</v>
      </c>
      <c r="C81" s="116" t="s">
        <v>9</v>
      </c>
      <c r="D81" s="116" t="s">
        <v>10</v>
      </c>
      <c r="E81" s="159" t="s">
        <v>17</v>
      </c>
      <c r="F81" s="9" t="s">
        <v>8</v>
      </c>
      <c r="G81" s="159" t="s">
        <v>9</v>
      </c>
      <c r="H81" s="178" t="s">
        <v>10</v>
      </c>
      <c r="I81" s="160" t="s">
        <v>17</v>
      </c>
      <c r="J81" s="11" t="s">
        <v>8</v>
      </c>
      <c r="K81" s="160" t="s">
        <v>9</v>
      </c>
      <c r="L81" s="160" t="s">
        <v>10</v>
      </c>
      <c r="M81" s="119" t="s">
        <v>17</v>
      </c>
      <c r="N81" s="14" t="s">
        <v>8</v>
      </c>
      <c r="O81" s="119" t="s">
        <v>9</v>
      </c>
      <c r="P81" s="12" t="s">
        <v>10</v>
      </c>
      <c r="Q81" s="245" t="s">
        <v>17</v>
      </c>
      <c r="R81" s="246" t="s">
        <v>8</v>
      </c>
      <c r="S81" s="245" t="s">
        <v>9</v>
      </c>
      <c r="T81" s="245" t="s">
        <v>10</v>
      </c>
      <c r="U81" s="120" t="s">
        <v>17</v>
      </c>
      <c r="V81" s="17" t="s">
        <v>8</v>
      </c>
      <c r="W81" s="120" t="s">
        <v>9</v>
      </c>
      <c r="X81" s="15" t="s">
        <v>10</v>
      </c>
      <c r="Y81" s="161" t="s">
        <v>17</v>
      </c>
      <c r="Z81" s="19" t="s">
        <v>8</v>
      </c>
      <c r="AA81" s="161" t="s">
        <v>9</v>
      </c>
      <c r="AB81" s="161" t="s">
        <v>10</v>
      </c>
      <c r="AC81" s="162" t="s">
        <v>17</v>
      </c>
      <c r="AD81" s="163" t="s">
        <v>8</v>
      </c>
      <c r="AE81" s="162" t="s">
        <v>9</v>
      </c>
      <c r="AF81" s="20" t="s">
        <v>10</v>
      </c>
      <c r="AG81" s="39" t="s">
        <v>17</v>
      </c>
      <c r="AH81" s="40" t="s">
        <v>8</v>
      </c>
      <c r="AI81" s="39" t="s">
        <v>9</v>
      </c>
      <c r="AJ81" s="41" t="s">
        <v>10</v>
      </c>
      <c r="AK81" s="42" t="s">
        <v>17</v>
      </c>
      <c r="AL81" s="43" t="s">
        <v>8</v>
      </c>
      <c r="AM81" s="42" t="s">
        <v>9</v>
      </c>
      <c r="AN81" s="42" t="s">
        <v>10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s="300" customFormat="1" ht="12" customHeight="1" thickBot="1">
      <c r="A82" s="785">
        <f>A70+A72+A74+A76+A78+A80</f>
        <v>10</v>
      </c>
      <c r="B82" s="791">
        <f aca="true" t="shared" si="29" ref="B82:AN82">B70+B72+B74+B76+B78+B80</f>
        <v>6</v>
      </c>
      <c r="C82" s="323">
        <f t="shared" si="29"/>
        <v>3</v>
      </c>
      <c r="D82" s="301">
        <f t="shared" si="29"/>
        <v>6</v>
      </c>
      <c r="E82" s="775">
        <f t="shared" si="29"/>
        <v>10</v>
      </c>
      <c r="F82" s="280">
        <f t="shared" si="29"/>
        <v>3</v>
      </c>
      <c r="G82" s="324">
        <f t="shared" si="29"/>
        <v>3</v>
      </c>
      <c r="H82" s="799">
        <f t="shared" si="29"/>
        <v>9</v>
      </c>
      <c r="I82" s="151">
        <f t="shared" si="29"/>
        <v>5</v>
      </c>
      <c r="J82" s="282">
        <f t="shared" si="29"/>
        <v>2</v>
      </c>
      <c r="K82" s="325">
        <f t="shared" si="29"/>
        <v>3</v>
      </c>
      <c r="L82" s="302">
        <f t="shared" si="29"/>
        <v>4</v>
      </c>
      <c r="M82" s="152">
        <f t="shared" si="29"/>
        <v>5</v>
      </c>
      <c r="N82" s="326">
        <f t="shared" si="29"/>
        <v>2</v>
      </c>
      <c r="O82" s="327">
        <f t="shared" si="29"/>
        <v>4</v>
      </c>
      <c r="P82" s="328">
        <f t="shared" si="29"/>
        <v>4</v>
      </c>
      <c r="Q82" s="232">
        <f t="shared" si="29"/>
        <v>6</v>
      </c>
      <c r="R82" s="303">
        <f t="shared" si="29"/>
        <v>3</v>
      </c>
      <c r="S82" s="329">
        <f t="shared" si="29"/>
        <v>2</v>
      </c>
      <c r="T82" s="304">
        <f t="shared" si="29"/>
        <v>5</v>
      </c>
      <c r="U82" s="107">
        <f t="shared" si="29"/>
        <v>9</v>
      </c>
      <c r="V82" s="305">
        <f t="shared" si="29"/>
        <v>2</v>
      </c>
      <c r="W82" s="330">
        <f t="shared" si="29"/>
        <v>4</v>
      </c>
      <c r="X82" s="798">
        <f t="shared" si="29"/>
        <v>9</v>
      </c>
      <c r="Y82" s="758">
        <f t="shared" si="29"/>
        <v>10</v>
      </c>
      <c r="Z82" s="790">
        <f t="shared" si="29"/>
        <v>4</v>
      </c>
      <c r="AA82" s="792">
        <f t="shared" si="29"/>
        <v>5</v>
      </c>
      <c r="AB82" s="797">
        <f t="shared" si="29"/>
        <v>9</v>
      </c>
      <c r="AC82" s="778">
        <f t="shared" si="29"/>
        <v>11</v>
      </c>
      <c r="AD82" s="288">
        <f t="shared" si="29"/>
        <v>3</v>
      </c>
      <c r="AE82" s="793">
        <f t="shared" si="29"/>
        <v>7</v>
      </c>
      <c r="AF82" s="796">
        <f t="shared" si="29"/>
        <v>9</v>
      </c>
      <c r="AG82" s="221">
        <f t="shared" si="29"/>
        <v>8</v>
      </c>
      <c r="AH82" s="789">
        <f t="shared" si="29"/>
        <v>4</v>
      </c>
      <c r="AI82" s="512">
        <f t="shared" si="29"/>
        <v>4</v>
      </c>
      <c r="AJ82" s="511">
        <f t="shared" si="29"/>
        <v>6</v>
      </c>
      <c r="AK82" s="222">
        <f t="shared" si="29"/>
        <v>9</v>
      </c>
      <c r="AL82" s="788">
        <f t="shared" si="29"/>
        <v>4</v>
      </c>
      <c r="AM82" s="794">
        <f t="shared" si="29"/>
        <v>7</v>
      </c>
      <c r="AN82" s="795">
        <f t="shared" si="29"/>
        <v>8</v>
      </c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s="283" customFormat="1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s="283" customFormat="1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s="283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s="283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s="283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="283" customFormat="1" ht="12.75"/>
    <row r="116" s="283" customFormat="1" ht="12.75"/>
  </sheetData>
  <mergeCells count="10">
    <mergeCell ref="A2:D2"/>
    <mergeCell ref="AK2:AN2"/>
    <mergeCell ref="E2:H2"/>
    <mergeCell ref="AG2:AJ2"/>
    <mergeCell ref="M2:P2"/>
    <mergeCell ref="Q2:T2"/>
    <mergeCell ref="I2:L2"/>
    <mergeCell ref="Y2:AB2"/>
    <mergeCell ref="U2:X2"/>
    <mergeCell ref="AC2:A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PongoIlCane</cp:lastModifiedBy>
  <dcterms:created xsi:type="dcterms:W3CDTF">2006-06-06T10:08:24Z</dcterms:created>
  <dcterms:modified xsi:type="dcterms:W3CDTF">2008-07-19T15:18:18Z</dcterms:modified>
  <cp:category/>
  <cp:version/>
  <cp:contentType/>
  <cp:contentStatus/>
</cp:coreProperties>
</file>