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9870" windowHeight="11640" tabRatio="638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<sst xmlns="http://schemas.openxmlformats.org/spreadsheetml/2006/main" count="1363" uniqueCount="452">
  <si>
    <t>In Trasferta</t>
  </si>
  <si>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</si>
  <si>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</si>
  <si>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</si>
  <si>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</si>
  <si>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</si>
  <si>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</si>
  <si>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</si>
  <si>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</si>
  <si>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</si>
  <si>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</si>
  <si>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</si>
  <si>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</si>
  <si>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Totale</t>
  </si>
  <si>
    <t>Sottolineato = giocatore in media</t>
  </si>
  <si>
    <t>Corsivo = uno dei tre migliori del ruolo</t>
  </si>
  <si>
    <t>Grassetto = uno dei migliori del ruolo</t>
  </si>
  <si>
    <t>Maiuscolo = il migliore del suo ruolo</t>
  </si>
  <si>
    <t>Il Geko (SA)</t>
  </si>
  <si>
    <t>Athletic Angloma</t>
  </si>
  <si>
    <t>-</t>
  </si>
  <si>
    <t>Stella Rossa</t>
  </si>
  <si>
    <t>ProPongo B.A.O.</t>
  </si>
  <si>
    <t>Schizzo</t>
  </si>
  <si>
    <t>Zeru Tituli</t>
  </si>
  <si>
    <t>Zanna4ever</t>
  </si>
  <si>
    <t>SP Alex&amp;Dusty 79</t>
  </si>
  <si>
    <t>Losbar-One</t>
  </si>
  <si>
    <t>Gnammi Gnammi</t>
  </si>
  <si>
    <t>Buffon</t>
  </si>
  <si>
    <t>Marchetti</t>
  </si>
  <si>
    <t>Manninger</t>
  </si>
  <si>
    <t>Lupatelli</t>
  </si>
  <si>
    <t>Handanovic</t>
  </si>
  <si>
    <t>Abbiati</t>
  </si>
  <si>
    <t>Belardi</t>
  </si>
  <si>
    <t>Storari</t>
  </si>
  <si>
    <t>Fiorillo</t>
  </si>
  <si>
    <t>Avramov</t>
  </si>
  <si>
    <t>De Sanctis</t>
  </si>
  <si>
    <t>Consigli</t>
  </si>
  <si>
    <t>Iezzo</t>
  </si>
  <si>
    <t>Muslera</t>
  </si>
  <si>
    <t>Curci</t>
  </si>
  <si>
    <t>Bizzarri</t>
  </si>
  <si>
    <t>Cesar</t>
  </si>
  <si>
    <t>De Lucia</t>
  </si>
  <si>
    <t>Gillet</t>
  </si>
  <si>
    <t>Toldo</t>
  </si>
  <si>
    <t>Amelia</t>
  </si>
  <si>
    <t>Viviano</t>
  </si>
  <si>
    <t>Scarpi</t>
  </si>
  <si>
    <t>Mirante</t>
  </si>
  <si>
    <t>Pavarini</t>
  </si>
  <si>
    <t>Sorrentino</t>
  </si>
  <si>
    <t>Squizzi</t>
  </si>
  <si>
    <t>Rubinho</t>
  </si>
  <si>
    <t>Castellazzi</t>
  </si>
  <si>
    <t>Andujar</t>
  </si>
  <si>
    <t>Sirigu</t>
  </si>
  <si>
    <t>Guidolin</t>
  </si>
  <si>
    <t>Gasperini</t>
  </si>
  <si>
    <t>Mourinho</t>
  </si>
  <si>
    <t>Ventura</t>
  </si>
  <si>
    <t>Prandelli</t>
  </si>
  <si>
    <t>Di Carlo</t>
  </si>
  <si>
    <t>Del Neri</t>
  </si>
  <si>
    <t>Leonardo</t>
  </si>
  <si>
    <t>Kolarov</t>
  </si>
  <si>
    <t>Paci</t>
  </si>
  <si>
    <t>Garics</t>
  </si>
  <si>
    <t>Papastathopoulos</t>
  </si>
  <si>
    <t>Kaladze</t>
  </si>
  <si>
    <t>Astori</t>
  </si>
  <si>
    <t>Canini</t>
  </si>
  <si>
    <t>Diniz Plonio</t>
  </si>
  <si>
    <t>Domizzi</t>
  </si>
  <si>
    <t>Marzoratti</t>
  </si>
  <si>
    <t>Perticone</t>
  </si>
  <si>
    <t>Biabiany</t>
  </si>
  <si>
    <t>Kharja</t>
  </si>
  <si>
    <t>Foggia</t>
  </si>
  <si>
    <t>Simplicio</t>
  </si>
  <si>
    <t>Cigarini</t>
  </si>
  <si>
    <t>D'Agostino</t>
  </si>
  <si>
    <t>Mannini</t>
  </si>
  <si>
    <t>Ambrosini</t>
  </si>
  <si>
    <t>Barreto</t>
  </si>
  <si>
    <t>Alvarez</t>
  </si>
  <si>
    <t>Guana</t>
  </si>
  <si>
    <t>Pato</t>
  </si>
  <si>
    <t>Huntelaar</t>
  </si>
  <si>
    <t>Lucarelli C.</t>
  </si>
  <si>
    <t>Nenè</t>
  </si>
  <si>
    <t>Calaiò</t>
  </si>
  <si>
    <t>Trezeguet</t>
  </si>
  <si>
    <t>Sanchez</t>
  </si>
  <si>
    <t>Kutuzov</t>
  </si>
  <si>
    <t>Amoruso</t>
  </si>
  <si>
    <t>Panucci</t>
  </si>
  <si>
    <t>Stankevicius</t>
  </si>
  <si>
    <t>Balzaretti</t>
  </si>
  <si>
    <t>Cannavaro P.</t>
  </si>
  <si>
    <t>Agostini</t>
  </si>
  <si>
    <t>Felipe</t>
  </si>
  <si>
    <t>Lukovic</t>
  </si>
  <si>
    <t>Pasquale</t>
  </si>
  <si>
    <t>Potenza</t>
  </si>
  <si>
    <t>Rossettini</t>
  </si>
  <si>
    <t>Spolli</t>
  </si>
  <si>
    <t>Tissone</t>
  </si>
  <si>
    <t>Perrotta</t>
  </si>
  <si>
    <t>Padoin</t>
  </si>
  <si>
    <t>Donati</t>
  </si>
  <si>
    <t>Ledesma C.</t>
  </si>
  <si>
    <t>Caserta</t>
  </si>
  <si>
    <t>Ferreira Pinto</t>
  </si>
  <si>
    <t>Isla</t>
  </si>
  <si>
    <t>Mesto</t>
  </si>
  <si>
    <t>Floccari</t>
  </si>
  <si>
    <t>Di Vaio</t>
  </si>
  <si>
    <t>Zarate</t>
  </si>
  <si>
    <t>Maccarone</t>
  </si>
  <si>
    <t>Tavano</t>
  </si>
  <si>
    <t>Borriello</t>
  </si>
  <si>
    <t>Inzaghi F.</t>
  </si>
  <si>
    <t>Pozzi</t>
  </si>
  <si>
    <t>Michelidze</t>
  </si>
  <si>
    <t>Zigoni</t>
  </si>
  <si>
    <t>Kjaer</t>
  </si>
  <si>
    <t>Zapata</t>
  </si>
  <si>
    <t>Criscito</t>
  </si>
  <si>
    <t>Dainelli</t>
  </si>
  <si>
    <t>Natali</t>
  </si>
  <si>
    <t>Oddo</t>
  </si>
  <si>
    <t>Pisano F.</t>
  </si>
  <si>
    <t>Raggi</t>
  </si>
  <si>
    <t>Zambrotta</t>
  </si>
  <si>
    <t>Doni</t>
  </si>
  <si>
    <t>Jovetic</t>
  </si>
  <si>
    <t>Lanzafame</t>
  </si>
  <si>
    <t>Lodi</t>
  </si>
  <si>
    <t>Abate</t>
  </si>
  <si>
    <t>Cerci</t>
  </si>
  <si>
    <t>Padalino</t>
  </si>
  <si>
    <t>Pinzi</t>
  </si>
  <si>
    <t>Dessena</t>
  </si>
  <si>
    <t>Santana</t>
  </si>
  <si>
    <t>Vigiani</t>
  </si>
  <si>
    <t>Paloschi</t>
  </si>
  <si>
    <t>Rocchi</t>
  </si>
  <si>
    <t>Osvaldo</t>
  </si>
  <si>
    <t>Floro Flores</t>
  </si>
  <si>
    <t>Matri</t>
  </si>
  <si>
    <t>Abbruscato</t>
  </si>
  <si>
    <t>Hoffer</t>
  </si>
  <si>
    <t>Corradi</t>
  </si>
  <si>
    <t>Okaka Chuka</t>
  </si>
  <si>
    <t>Grosso</t>
  </si>
  <si>
    <t>Burdisso</t>
  </si>
  <si>
    <t>Bovo</t>
  </si>
  <si>
    <t>Lucarelli A.</t>
  </si>
  <si>
    <t>Mantovani</t>
  </si>
  <si>
    <t>Contini</t>
  </si>
  <si>
    <t>Diakite</t>
  </si>
  <si>
    <t>Masiello A.</t>
  </si>
  <si>
    <t>Pieri</t>
  </si>
  <si>
    <t>Zenoni D.</t>
  </si>
  <si>
    <t>Marchionni</t>
  </si>
  <si>
    <t>Candreva</t>
  </si>
  <si>
    <t>Guberti</t>
  </si>
  <si>
    <t>Inler</t>
  </si>
  <si>
    <t>Sculli</t>
  </si>
  <si>
    <t>Montolivo</t>
  </si>
  <si>
    <t>Cossu</t>
  </si>
  <si>
    <t>Camoranesi</t>
  </si>
  <si>
    <t>Jorgensen</t>
  </si>
  <si>
    <t>Juric</t>
  </si>
  <si>
    <t>Nocerino</t>
  </si>
  <si>
    <t>Amauri</t>
  </si>
  <si>
    <t>Mutu</t>
  </si>
  <si>
    <t>Lavezzi</t>
  </si>
  <si>
    <t>Jeda</t>
  </si>
  <si>
    <t>Larrivey</t>
  </si>
  <si>
    <t>Paolucci</t>
  </si>
  <si>
    <t>Budan</t>
  </si>
  <si>
    <t>Martinez</t>
  </si>
  <si>
    <t>De Paula</t>
  </si>
  <si>
    <t>Chiellini</t>
  </si>
  <si>
    <t>Cannavaro F.</t>
  </si>
  <si>
    <t>Portanova</t>
  </si>
  <si>
    <t>Brandao</t>
  </si>
  <si>
    <t>Siviglia</t>
  </si>
  <si>
    <t>Zauri</t>
  </si>
  <si>
    <t>Ariaudo</t>
  </si>
  <si>
    <t>Caceres</t>
  </si>
  <si>
    <t>Melinte</t>
  </si>
  <si>
    <t>Rossi M.</t>
  </si>
  <si>
    <t>Talamonti</t>
  </si>
  <si>
    <t>Diego</t>
  </si>
  <si>
    <t>Vargas</t>
  </si>
  <si>
    <t>Palombo</t>
  </si>
  <si>
    <t>Taddei</t>
  </si>
  <si>
    <t>Mauri</t>
  </si>
  <si>
    <t>Codrea</t>
  </si>
  <si>
    <t>Barone</t>
  </si>
  <si>
    <t>Barrientos</t>
  </si>
  <si>
    <t>Ekdal</t>
  </si>
  <si>
    <t>Marcolini</t>
  </si>
  <si>
    <t>Tiago</t>
  </si>
  <si>
    <t>Yago</t>
  </si>
  <si>
    <t>Gilardino</t>
  </si>
  <si>
    <t>Pazzini</t>
  </si>
  <si>
    <t>Vucinic</t>
  </si>
  <si>
    <t>Bojinov</t>
  </si>
  <si>
    <t>Morimoto</t>
  </si>
  <si>
    <t>Ceravolo</t>
  </si>
  <si>
    <t>Zalayeta</t>
  </si>
  <si>
    <t>Mexes</t>
  </si>
  <si>
    <t>Juan</t>
  </si>
  <si>
    <t>Parisi</t>
  </si>
  <si>
    <t>Samuel</t>
  </si>
  <si>
    <t>Bellini</t>
  </si>
  <si>
    <t>Manfredini T.</t>
  </si>
  <si>
    <t>Santacroce</t>
  </si>
  <si>
    <t>Cordoba</t>
  </si>
  <si>
    <t>Rivas</t>
  </si>
  <si>
    <t>De Rossi</t>
  </si>
  <si>
    <t>Stankovic</t>
  </si>
  <si>
    <t>Del Vecchio</t>
  </si>
  <si>
    <t>Matuzalem</t>
  </si>
  <si>
    <t>Gargano</t>
  </si>
  <si>
    <t>Morrone</t>
  </si>
  <si>
    <t>Savio</t>
  </si>
  <si>
    <t>Langella</t>
  </si>
  <si>
    <t>Quaresma</t>
  </si>
  <si>
    <t>Miccoli</t>
  </si>
  <si>
    <t>Del Piero</t>
  </si>
  <si>
    <t>Balotelli</t>
  </si>
  <si>
    <t>Mascara</t>
  </si>
  <si>
    <t>Ricchiuti</t>
  </si>
  <si>
    <t>Suazo</t>
  </si>
  <si>
    <t>Castillo</t>
  </si>
  <si>
    <t>Granoche</t>
  </si>
  <si>
    <t>Sforzini</t>
  </si>
  <si>
    <t>Maicon</t>
  </si>
  <si>
    <t>Campagnaro</t>
  </si>
  <si>
    <t>Zuniga</t>
  </si>
  <si>
    <t>Gamberini</t>
  </si>
  <si>
    <t>Moretti</t>
  </si>
  <si>
    <t>Bocchetti</t>
  </si>
  <si>
    <t>Pasqual</t>
  </si>
  <si>
    <t>Bonucci</t>
  </si>
  <si>
    <t>Capuano</t>
  </si>
  <si>
    <t>Pastore</t>
  </si>
  <si>
    <t>Pirlo</t>
  </si>
  <si>
    <t>Zapater</t>
  </si>
  <si>
    <t>Asamoah</t>
  </si>
  <si>
    <t>Mariga</t>
  </si>
  <si>
    <t>Brighi</t>
  </si>
  <si>
    <t>Guarente</t>
  </si>
  <si>
    <t>Biondini</t>
  </si>
  <si>
    <t>Gazzi</t>
  </si>
  <si>
    <t>Lazzari</t>
  </si>
  <si>
    <t>Ledesma P.</t>
  </si>
  <si>
    <t>Sciacca</t>
  </si>
  <si>
    <t>Totti</t>
  </si>
  <si>
    <t>Cassano</t>
  </si>
  <si>
    <t>Palacio</t>
  </si>
  <si>
    <t>Baptista</t>
  </si>
  <si>
    <t>Meggiorini</t>
  </si>
  <si>
    <t>Ghezzal</t>
  </si>
  <si>
    <t>Bellucci</t>
  </si>
  <si>
    <t>Denis</t>
  </si>
  <si>
    <t>Riise</t>
  </si>
  <si>
    <t>De Silvestri</t>
  </si>
  <si>
    <t>Santon</t>
  </si>
  <si>
    <t>Cassani</t>
  </si>
  <si>
    <t>Gastaldello</t>
  </si>
  <si>
    <t>Materazzi</t>
  </si>
  <si>
    <t>Cribari</t>
  </si>
  <si>
    <t>Jankulovski</t>
  </si>
  <si>
    <t>Legrottaglie</t>
  </si>
  <si>
    <t>Onyewu</t>
  </si>
  <si>
    <t>Menez</t>
  </si>
  <si>
    <t>Dzemaili</t>
  </si>
  <si>
    <t>Seedorf</t>
  </si>
  <si>
    <t>Gattuso</t>
  </si>
  <si>
    <t>Fini</t>
  </si>
  <si>
    <t>Flamini</t>
  </si>
  <si>
    <t>Palladino</t>
  </si>
  <si>
    <t>Luciano</t>
  </si>
  <si>
    <t>Muntari</t>
  </si>
  <si>
    <t>Baronio</t>
  </si>
  <si>
    <t>Eto'o</t>
  </si>
  <si>
    <t>Pellissier</t>
  </si>
  <si>
    <t>Cruz</t>
  </si>
  <si>
    <t>Pandev</t>
  </si>
  <si>
    <t>Crespo</t>
  </si>
  <si>
    <t>Bogdani</t>
  </si>
  <si>
    <t>Succi</t>
  </si>
  <si>
    <t>Makinwa</t>
  </si>
  <si>
    <t>Inzaghi S.</t>
  </si>
  <si>
    <t>Zaccardo</t>
  </si>
  <si>
    <t>Biava</t>
  </si>
  <si>
    <t>Comotto</t>
  </si>
  <si>
    <t>Del Grosso</t>
  </si>
  <si>
    <t>Ficagna</t>
  </si>
  <si>
    <t>Lichtsteiner</t>
  </si>
  <si>
    <t>Lopez</t>
  </si>
  <si>
    <t>Morero</t>
  </si>
  <si>
    <t>Silvestre</t>
  </si>
  <si>
    <t>Tomovic</t>
  </si>
  <si>
    <t>Maggio</t>
  </si>
  <si>
    <t>Semioli</t>
  </si>
  <si>
    <t>Pizarro</t>
  </si>
  <si>
    <t>Conti</t>
  </si>
  <si>
    <t>Vergassola</t>
  </si>
  <si>
    <t>Bergvold</t>
  </si>
  <si>
    <t>Bertolo</t>
  </si>
  <si>
    <t>Biagianti</t>
  </si>
  <si>
    <t>Bresciano</t>
  </si>
  <si>
    <t>Pulzetti</t>
  </si>
  <si>
    <t>Milito</t>
  </si>
  <si>
    <t>Quagliarella</t>
  </si>
  <si>
    <t>Cavani</t>
  </si>
  <si>
    <t>Tiribocchi</t>
  </si>
  <si>
    <t>Danilevicius</t>
  </si>
  <si>
    <t>Pià</t>
  </si>
  <si>
    <t>Plasmati</t>
  </si>
  <si>
    <t>Tiboni</t>
  </si>
  <si>
    <t>Lucio</t>
  </si>
  <si>
    <t>Chivu</t>
  </si>
  <si>
    <t>Ranocchia</t>
  </si>
  <si>
    <t>Yepes</t>
  </si>
  <si>
    <t>De Ceglie</t>
  </si>
  <si>
    <t>Kroldrup</t>
  </si>
  <si>
    <t>Cassetti</t>
  </si>
  <si>
    <t>Dellafiore</t>
  </si>
  <si>
    <t>Hamsik</t>
  </si>
  <si>
    <t>Cambiasso</t>
  </si>
  <si>
    <t>Marchisio</t>
  </si>
  <si>
    <t>Galloppa</t>
  </si>
  <si>
    <t>Melo</t>
  </si>
  <si>
    <t>Sissoko</t>
  </si>
  <si>
    <t>Zanetti J.</t>
  </si>
  <si>
    <t>Blasi</t>
  </si>
  <si>
    <t>Madonna</t>
  </si>
  <si>
    <t>Vieirà</t>
  </si>
  <si>
    <t>Acquafresca</t>
  </si>
  <si>
    <t>Iaquinta</t>
  </si>
  <si>
    <t>Ronaldinho</t>
  </si>
  <si>
    <t>Figueroa</t>
  </si>
  <si>
    <t>Pepe</t>
  </si>
  <si>
    <t>Reginaldo</t>
  </si>
  <si>
    <t>Hernandez</t>
  </si>
  <si>
    <t>Arnautovic</t>
  </si>
  <si>
    <t>Artur</t>
  </si>
  <si>
    <t>Motta T.</t>
  </si>
  <si>
    <t>Silva T.</t>
  </si>
  <si>
    <t>Zanetti C.</t>
  </si>
  <si>
    <t>Terzi</t>
  </si>
  <si>
    <t>Mozart</t>
  </si>
  <si>
    <t>Mazzarri</t>
  </si>
  <si>
    <t>Donadoni (Es.)</t>
  </si>
  <si>
    <t>Sneijder</t>
  </si>
  <si>
    <t>Stellini</t>
  </si>
  <si>
    <t>Colomba</t>
  </si>
  <si>
    <t>Papadopulo (Es.)</t>
  </si>
  <si>
    <t>Giampaolo (Es.)</t>
  </si>
  <si>
    <t>Frey N.</t>
  </si>
  <si>
    <t>Frey S.</t>
  </si>
  <si>
    <t>Motta M.</t>
  </si>
  <si>
    <t>Atzori (Es.)</t>
  </si>
  <si>
    <t>Mihajlovic</t>
  </si>
  <si>
    <t>Rossi D.</t>
  </si>
  <si>
    <t>Zenga (Es.)</t>
  </si>
  <si>
    <t>Malesani</t>
  </si>
  <si>
    <t>Marino (Es.)</t>
  </si>
  <si>
    <t>Zaccheroni</t>
  </si>
  <si>
    <t>Ferrara (Es.)</t>
  </si>
  <si>
    <t>Agazzi</t>
  </si>
  <si>
    <t>Padelli</t>
  </si>
  <si>
    <t>Romo</t>
  </si>
  <si>
    <t>Gianello</t>
  </si>
  <si>
    <t>Degrè</t>
  </si>
  <si>
    <t>Orlandoni</t>
  </si>
  <si>
    <t>Russo</t>
  </si>
  <si>
    <t>Lobont</t>
  </si>
  <si>
    <t>Brichetto</t>
  </si>
  <si>
    <t>Diamoutene</t>
  </si>
  <si>
    <t>Stendardo</t>
  </si>
  <si>
    <t>Antonini</t>
  </si>
  <si>
    <t>Aronica</t>
  </si>
  <si>
    <t>Coda</t>
  </si>
  <si>
    <t>Dias</t>
  </si>
  <si>
    <t>Pisano M.</t>
  </si>
  <si>
    <t>Grava</t>
  </si>
  <si>
    <t>Augustyn</t>
  </si>
  <si>
    <t>Sardo</t>
  </si>
  <si>
    <t>Pratali</t>
  </si>
  <si>
    <t>Ziegler</t>
  </si>
  <si>
    <t>Accardi</t>
  </si>
  <si>
    <t>Castellini</t>
  </si>
  <si>
    <t>Lanna</t>
  </si>
  <si>
    <t>Goian</t>
  </si>
  <si>
    <t>Jankovic</t>
  </si>
  <si>
    <t>Beckham</t>
  </si>
  <si>
    <t>Mancini</t>
  </si>
  <si>
    <t>Di Gennaro</t>
  </si>
  <si>
    <t>Sestu</t>
  </si>
  <si>
    <t>Llama</t>
  </si>
  <si>
    <t>Tziolis</t>
  </si>
  <si>
    <t>Volpi</t>
  </si>
  <si>
    <t>Jimenez</t>
  </si>
  <si>
    <t>Giovinco</t>
  </si>
  <si>
    <t>Hitzlsperger</t>
  </si>
  <si>
    <t>Ljajic</t>
  </si>
  <si>
    <t>Dossena</t>
  </si>
  <si>
    <t>Poli</t>
  </si>
  <si>
    <t>Basta</t>
  </si>
  <si>
    <t>Bolatti</t>
  </si>
  <si>
    <t>Donadel</t>
  </si>
  <si>
    <t>Pazienza</t>
  </si>
  <si>
    <t>Mutti</t>
  </si>
  <si>
    <t>Gimenez</t>
  </si>
  <si>
    <t>Keirrison</t>
  </si>
  <si>
    <t>Adailton</t>
  </si>
  <si>
    <t>Toni</t>
  </si>
  <si>
    <t>Lopez M.</t>
  </si>
  <si>
    <t>Chevanton</t>
  </si>
  <si>
    <t>Pisanu</t>
  </si>
  <si>
    <t>Reja</t>
  </si>
  <si>
    <t>Ballardini (Es.)</t>
  </si>
  <si>
    <r>
      <t xml:space="preserve">Leonardo </t>
    </r>
    <r>
      <rPr>
        <sz val="10"/>
        <color indexed="13"/>
        <rFont val="Arial"/>
        <family val="2"/>
      </rPr>
      <t>(S)</t>
    </r>
  </si>
  <si>
    <r>
      <rPr>
        <sz val="10"/>
        <color indexed="13"/>
        <rFont val="Arial"/>
        <family val="2"/>
      </rPr>
      <t>Di Carlo</t>
    </r>
    <r>
      <rPr>
        <sz val="10"/>
        <color indexed="11"/>
        <rFont val="Arial"/>
        <family val="2"/>
      </rPr>
      <t xml:space="preserve"> (S)</t>
    </r>
  </si>
  <si>
    <t>Rivas N.</t>
  </si>
  <si>
    <t>Cosmi (Es.)</t>
  </si>
  <si>
    <t>Ruotolo</t>
  </si>
  <si>
    <t>Allegri (Es.)</t>
  </si>
  <si>
    <t>De Biasi (Es.)</t>
  </si>
  <si>
    <t>Melis</t>
  </si>
  <si>
    <r>
      <t xml:space="preserve">Rocchi </t>
    </r>
    <r>
      <rPr>
        <sz val="10"/>
        <color indexed="11"/>
        <rFont val="Arial"/>
        <family val="2"/>
      </rPr>
      <t>(S)</t>
    </r>
  </si>
  <si>
    <r>
      <t xml:space="preserve">Acquafresca </t>
    </r>
    <r>
      <rPr>
        <u val="single"/>
        <sz val="10"/>
        <color indexed="46"/>
        <rFont val="Arial"/>
        <family val="2"/>
      </rPr>
      <t>(S)</t>
    </r>
  </si>
  <si>
    <t>TRASFERTA</t>
  </si>
  <si>
    <t>IN CASA</t>
  </si>
  <si>
    <t>GENERALE</t>
  </si>
  <si>
    <t>DI NATALE</t>
  </si>
  <si>
    <t>ALMIRON</t>
  </si>
  <si>
    <t>SERGIO</t>
  </si>
  <si>
    <t>NESTA</t>
  </si>
  <si>
    <t>RANIERI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</si>
</sst>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46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60"/>
      <name val="Arial"/>
      <family val="2"/>
    </font>
    <font>
      <u val="single"/>
      <sz val="10"/>
      <color indexed="46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46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i/>
      <u val="single"/>
      <sz val="10"/>
      <color indexed="15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15"/>
      <name val="Arial"/>
      <family val="2"/>
    </font>
    <font>
      <b/>
      <sz val="10"/>
      <color indexed="60"/>
      <name val="Arial"/>
      <family val="2"/>
    </font>
    <font>
      <b/>
      <i/>
      <sz val="10"/>
      <color indexed="46"/>
      <name val="Arial"/>
      <family val="2"/>
    </font>
    <font>
      <i/>
      <sz val="10"/>
      <color indexed="46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sz val="10"/>
      <color indexed="13"/>
      <name val="Arial"/>
      <family val="2"/>
    </font>
    <font>
      <b/>
      <i/>
      <u val="single"/>
      <sz val="10"/>
      <color indexed="60"/>
      <name val="Arial"/>
      <family val="2"/>
    </font>
    <font>
      <b/>
      <i/>
      <u val="single"/>
      <sz val="10"/>
      <color indexed="9"/>
      <name val="Arial"/>
      <family val="2"/>
    </font>
    <font>
      <i/>
      <u val="single"/>
      <sz val="10"/>
      <color indexed="9"/>
      <name val="Arial"/>
      <family val="2"/>
    </font>
    <font>
      <b/>
      <i/>
      <u val="single"/>
      <sz val="10"/>
      <color indexed="13"/>
      <name val="Arial"/>
      <family val="2"/>
    </font>
    <font>
      <i/>
      <u val="single"/>
      <sz val="10"/>
      <color indexed="13"/>
      <name val="Arial"/>
      <family val="2"/>
    </font>
    <font>
      <b/>
      <i/>
      <u val="single"/>
      <sz val="10"/>
      <color indexed="4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color indexed="11"/>
      <name val="Arial"/>
      <family val="2"/>
    </font>
    <font>
      <i/>
      <u val="single"/>
      <sz val="10"/>
      <color indexed="11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15"/>
      <name val="Arial"/>
      <family val="2"/>
    </font>
    <font>
      <b/>
      <sz val="10"/>
      <color indexed="10"/>
      <name val="Arial"/>
      <family val="2"/>
    </font>
    <font>
      <i/>
      <u val="single"/>
      <sz val="10"/>
      <color indexed="46"/>
      <name val="Arial"/>
      <family val="2"/>
    </font>
    <font>
      <b/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Arial"/>
      <family val="2"/>
    </font>
    <font>
      <sz val="10"/>
      <color rgb="FFCC99FF"/>
      <name val="Arial"/>
      <family val="2"/>
    </font>
    <font>
      <sz val="10"/>
      <color rgb="FF00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7" borderId="0" applyNumberFormat="0" applyBorder="0" applyAlignment="0" applyProtection="0"/>
    <xf numFmtId="0" fontId="87" fillId="10" borderId="0" applyNumberFormat="0" applyBorder="0" applyAlignment="0" applyProtection="0"/>
    <xf numFmtId="0" fontId="87" fillId="3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3" borderId="0" applyNumberFormat="0" applyBorder="0" applyAlignment="0" applyProtection="0"/>
    <xf numFmtId="0" fontId="89" fillId="2" borderId="1" applyNumberFormat="0" applyAlignment="0" applyProtection="0"/>
    <xf numFmtId="0" fontId="90" fillId="0" borderId="2" applyNumberFormat="0" applyFill="0" applyAlignment="0" applyProtection="0"/>
    <xf numFmtId="0" fontId="91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11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178" fontId="0" fillId="0" borderId="0" applyFont="0" applyFill="0" applyBorder="0" applyAlignment="0" applyProtection="0"/>
    <xf numFmtId="0" fontId="9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21" borderId="0" applyNumberFormat="0" applyBorder="0" applyAlignment="0" applyProtection="0"/>
    <xf numFmtId="0" fontId="0" fillId="22" borderId="4" applyNumberFormat="0" applyFont="0" applyAlignment="0" applyProtection="0"/>
    <xf numFmtId="0" fontId="94" fillId="2" borderId="5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23" borderId="0" applyNumberFormat="0" applyBorder="0" applyAlignment="0" applyProtection="0"/>
    <xf numFmtId="0" fontId="9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2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3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31" borderId="22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9" fillId="31" borderId="22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3" fillId="31" borderId="25" xfId="0" applyFont="1" applyFill="1" applyBorder="1" applyAlignment="1">
      <alignment horizontal="center"/>
    </xf>
    <xf numFmtId="0" fontId="9" fillId="31" borderId="25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9" fillId="31" borderId="26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0" fontId="6" fillId="31" borderId="26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3" fillId="31" borderId="26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12" fillId="31" borderId="26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9" fillId="31" borderId="24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9" fillId="31" borderId="28" xfId="0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29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9" fillId="31" borderId="23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3" fillId="31" borderId="20" xfId="0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0" fillId="31" borderId="31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/>
    </xf>
    <xf numFmtId="0" fontId="6" fillId="31" borderId="31" xfId="0" applyFont="1" applyFill="1" applyBorder="1" applyAlignment="1">
      <alignment horizontal="center"/>
    </xf>
    <xf numFmtId="0" fontId="9" fillId="31" borderId="30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31" borderId="30" xfId="0" applyFont="1" applyFill="1" applyBorder="1" applyAlignment="1">
      <alignment horizontal="center"/>
    </xf>
    <xf numFmtId="0" fontId="3" fillId="31" borderId="23" xfId="0" applyFont="1" applyFill="1" applyBorder="1" applyAlignment="1">
      <alignment horizontal="center"/>
    </xf>
    <xf numFmtId="0" fontId="3" fillId="31" borderId="30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0" fillId="31" borderId="2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14" fillId="31" borderId="23" xfId="0" applyFont="1" applyFill="1" applyBorder="1" applyAlignment="1">
      <alignment horizontal="center"/>
    </xf>
    <xf numFmtId="0" fontId="14" fillId="31" borderId="25" xfId="0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0" fontId="14" fillId="31" borderId="29" xfId="0" applyFont="1" applyFill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15" fillId="30" borderId="25" xfId="0" applyFont="1" applyFill="1" applyBorder="1" applyAlignment="1">
      <alignment horizontal="center"/>
    </xf>
    <xf numFmtId="0" fontId="15" fillId="30" borderId="18" xfId="0" applyFont="1" applyFill="1" applyBorder="1" applyAlignment="1">
      <alignment horizontal="center"/>
    </xf>
    <xf numFmtId="0" fontId="15" fillId="30" borderId="23" xfId="0" applyFont="1" applyFill="1" applyBorder="1" applyAlignment="1">
      <alignment horizontal="center"/>
    </xf>
    <xf numFmtId="0" fontId="15" fillId="30" borderId="17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1" borderId="24" xfId="0" applyFont="1" applyFill="1" applyBorder="1" applyAlignment="1">
      <alignment horizontal="center"/>
    </xf>
    <xf numFmtId="0" fontId="10" fillId="31" borderId="28" xfId="0" applyFont="1" applyFill="1" applyBorder="1" applyAlignment="1">
      <alignment horizontal="center"/>
    </xf>
    <xf numFmtId="0" fontId="15" fillId="30" borderId="26" xfId="0" applyFont="1" applyFill="1" applyBorder="1" applyAlignment="1">
      <alignment horizontal="center"/>
    </xf>
    <xf numFmtId="0" fontId="15" fillId="30" borderId="24" xfId="0" applyFont="1" applyFill="1" applyBorder="1" applyAlignment="1">
      <alignment horizontal="center"/>
    </xf>
    <xf numFmtId="0" fontId="14" fillId="31" borderId="17" xfId="0" applyFont="1" applyFill="1" applyBorder="1" applyAlignment="1">
      <alignment horizontal="center"/>
    </xf>
    <xf numFmtId="0" fontId="14" fillId="31" borderId="22" xfId="0" applyFont="1" applyFill="1" applyBorder="1" applyAlignment="1">
      <alignment horizontal="center"/>
    </xf>
    <xf numFmtId="0" fontId="14" fillId="31" borderId="24" xfId="0" applyFont="1" applyFill="1" applyBorder="1" applyAlignment="1">
      <alignment horizontal="center"/>
    </xf>
    <xf numFmtId="0" fontId="6" fillId="31" borderId="24" xfId="0" applyFont="1" applyFill="1" applyBorder="1" applyAlignment="1">
      <alignment horizontal="center"/>
    </xf>
    <xf numFmtId="0" fontId="14" fillId="31" borderId="26" xfId="0" applyFont="1" applyFill="1" applyBorder="1" applyAlignment="1">
      <alignment horizontal="center"/>
    </xf>
    <xf numFmtId="0" fontId="11" fillId="31" borderId="25" xfId="0" applyFont="1" applyFill="1" applyBorder="1" applyAlignment="1">
      <alignment horizontal="center"/>
    </xf>
    <xf numFmtId="0" fontId="11" fillId="31" borderId="26" xfId="0" applyFont="1" applyFill="1" applyBorder="1" applyAlignment="1">
      <alignment horizontal="center"/>
    </xf>
    <xf numFmtId="0" fontId="11" fillId="31" borderId="24" xfId="0" applyFont="1" applyFill="1" applyBorder="1" applyAlignment="1">
      <alignment horizontal="center"/>
    </xf>
    <xf numFmtId="0" fontId="11" fillId="31" borderId="17" xfId="0" applyFont="1" applyFill="1" applyBorder="1" applyAlignment="1">
      <alignment horizontal="center"/>
    </xf>
    <xf numFmtId="0" fontId="11" fillId="31" borderId="22" xfId="0" applyFont="1" applyFill="1" applyBorder="1" applyAlignment="1">
      <alignment horizontal="center"/>
    </xf>
    <xf numFmtId="0" fontId="11" fillId="31" borderId="23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1" fillId="31" borderId="28" xfId="0" applyFont="1" applyFill="1" applyBorder="1" applyAlignment="1">
      <alignment horizontal="center"/>
    </xf>
    <xf numFmtId="0" fontId="11" fillId="31" borderId="30" xfId="0" applyFont="1" applyFill="1" applyBorder="1" applyAlignment="1">
      <alignment horizontal="center"/>
    </xf>
    <xf numFmtId="0" fontId="11" fillId="31" borderId="20" xfId="0" applyFont="1" applyFill="1" applyBorder="1" applyAlignment="1">
      <alignment horizontal="center"/>
    </xf>
    <xf numFmtId="0" fontId="11" fillId="31" borderId="21" xfId="0" applyFont="1" applyFill="1" applyBorder="1" applyAlignment="1">
      <alignment horizontal="center"/>
    </xf>
    <xf numFmtId="0" fontId="11" fillId="31" borderId="19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2" fillId="31" borderId="25" xfId="0" applyFont="1" applyFill="1" applyBorder="1" applyAlignment="1">
      <alignment horizontal="center"/>
    </xf>
    <xf numFmtId="0" fontId="0" fillId="31" borderId="32" xfId="0" applyFont="1" applyFill="1" applyBorder="1" applyAlignment="1">
      <alignment horizontal="center"/>
    </xf>
    <xf numFmtId="0" fontId="0" fillId="31" borderId="33" xfId="0" applyFont="1" applyFill="1" applyBorder="1" applyAlignment="1">
      <alignment horizontal="center"/>
    </xf>
    <xf numFmtId="0" fontId="6" fillId="31" borderId="32" xfId="0" applyFont="1" applyFill="1" applyBorder="1" applyAlignment="1">
      <alignment horizontal="center"/>
    </xf>
    <xf numFmtId="0" fontId="6" fillId="31" borderId="33" xfId="0" applyFont="1" applyFill="1" applyBorder="1" applyAlignment="1">
      <alignment horizontal="center"/>
    </xf>
    <xf numFmtId="0" fontId="14" fillId="31" borderId="32" xfId="0" applyFont="1" applyFill="1" applyBorder="1" applyAlignment="1">
      <alignment horizontal="center"/>
    </xf>
    <xf numFmtId="0" fontId="14" fillId="31" borderId="33" xfId="0" applyFont="1" applyFill="1" applyBorder="1" applyAlignment="1">
      <alignment horizontal="center"/>
    </xf>
    <xf numFmtId="0" fontId="15" fillId="30" borderId="32" xfId="0" applyFont="1" applyFill="1" applyBorder="1" applyAlignment="1">
      <alignment horizontal="center"/>
    </xf>
    <xf numFmtId="0" fontId="15" fillId="30" borderId="33" xfId="0" applyFont="1" applyFill="1" applyBorder="1" applyAlignment="1">
      <alignment horizontal="center"/>
    </xf>
    <xf numFmtId="0" fontId="3" fillId="31" borderId="34" xfId="0" applyFont="1" applyFill="1" applyBorder="1" applyAlignment="1">
      <alignment horizontal="center"/>
    </xf>
    <xf numFmtId="0" fontId="0" fillId="31" borderId="34" xfId="0" applyFont="1" applyFill="1" applyBorder="1" applyAlignment="1">
      <alignment horizontal="center"/>
    </xf>
    <xf numFmtId="0" fontId="11" fillId="31" borderId="34" xfId="0" applyFont="1" applyFill="1" applyBorder="1" applyAlignment="1">
      <alignment horizontal="center"/>
    </xf>
    <xf numFmtId="0" fontId="6" fillId="31" borderId="34" xfId="0" applyFont="1" applyFill="1" applyBorder="1" applyAlignment="1">
      <alignment horizontal="center"/>
    </xf>
    <xf numFmtId="0" fontId="10" fillId="31" borderId="34" xfId="0" applyFont="1" applyFill="1" applyBorder="1" applyAlignment="1">
      <alignment horizontal="center"/>
    </xf>
    <xf numFmtId="0" fontId="14" fillId="31" borderId="34" xfId="0" applyFont="1" applyFill="1" applyBorder="1" applyAlignment="1">
      <alignment horizontal="center"/>
    </xf>
    <xf numFmtId="0" fontId="9" fillId="31" borderId="35" xfId="0" applyFont="1" applyFill="1" applyBorder="1" applyAlignment="1">
      <alignment horizontal="center"/>
    </xf>
    <xf numFmtId="0" fontId="3" fillId="31" borderId="36" xfId="0" applyFont="1" applyFill="1" applyBorder="1" applyAlignment="1">
      <alignment horizontal="center"/>
    </xf>
    <xf numFmtId="0" fontId="3" fillId="31" borderId="35" xfId="0" applyFont="1" applyFill="1" applyBorder="1" applyAlignment="1">
      <alignment horizontal="center"/>
    </xf>
    <xf numFmtId="0" fontId="4" fillId="31" borderId="28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14" fillId="31" borderId="35" xfId="0" applyFont="1" applyFill="1" applyBorder="1" applyAlignment="1">
      <alignment horizontal="center"/>
    </xf>
    <xf numFmtId="0" fontId="10" fillId="31" borderId="35" xfId="0" applyFont="1" applyFill="1" applyBorder="1" applyAlignment="1">
      <alignment horizontal="center"/>
    </xf>
    <xf numFmtId="0" fontId="6" fillId="31" borderId="35" xfId="0" applyFont="1" applyFill="1" applyBorder="1" applyAlignment="1">
      <alignment horizontal="center"/>
    </xf>
    <xf numFmtId="0" fontId="12" fillId="31" borderId="37" xfId="0" applyFont="1" applyFill="1" applyBorder="1" applyAlignment="1">
      <alignment horizontal="center"/>
    </xf>
    <xf numFmtId="0" fontId="12" fillId="31" borderId="35" xfId="0" applyFont="1" applyFill="1" applyBorder="1" applyAlignment="1">
      <alignment horizontal="center"/>
    </xf>
    <xf numFmtId="0" fontId="4" fillId="31" borderId="35" xfId="0" applyFont="1" applyFill="1" applyBorder="1" applyAlignment="1">
      <alignment horizontal="center"/>
    </xf>
    <xf numFmtId="0" fontId="12" fillId="31" borderId="38" xfId="0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11" fillId="31" borderId="32" xfId="0" applyFont="1" applyFill="1" applyBorder="1" applyAlignment="1">
      <alignment horizontal="center"/>
    </xf>
    <xf numFmtId="0" fontId="11" fillId="31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1" borderId="38" xfId="0" applyFont="1" applyFill="1" applyBorder="1" applyAlignment="1">
      <alignment horizontal="center"/>
    </xf>
    <xf numFmtId="0" fontId="14" fillId="31" borderId="37" xfId="0" applyFont="1" applyFill="1" applyBorder="1" applyAlignment="1">
      <alignment horizontal="center"/>
    </xf>
    <xf numFmtId="0" fontId="15" fillId="30" borderId="35" xfId="0" applyFont="1" applyFill="1" applyBorder="1" applyAlignment="1">
      <alignment horizontal="center"/>
    </xf>
    <xf numFmtId="0" fontId="15" fillId="30" borderId="38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center"/>
    </xf>
    <xf numFmtId="0" fontId="15" fillId="30" borderId="34" xfId="0" applyFont="1" applyFill="1" applyBorder="1" applyAlignment="1">
      <alignment horizontal="center"/>
    </xf>
    <xf numFmtId="0" fontId="15" fillId="30" borderId="30" xfId="0" applyFont="1" applyFill="1" applyBorder="1" applyAlignment="1">
      <alignment horizontal="center"/>
    </xf>
    <xf numFmtId="0" fontId="12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12" fillId="31" borderId="17" xfId="0" applyFont="1" applyFill="1" applyBorder="1" applyAlignment="1">
      <alignment horizontal="center"/>
    </xf>
    <xf numFmtId="0" fontId="14" fillId="31" borderId="40" xfId="0" applyFont="1" applyFill="1" applyBorder="1" applyAlignment="1">
      <alignment horizontal="center"/>
    </xf>
    <xf numFmtId="0" fontId="14" fillId="31" borderId="41" xfId="0" applyFont="1" applyFill="1" applyBorder="1" applyAlignment="1">
      <alignment horizontal="center"/>
    </xf>
    <xf numFmtId="171" fontId="8" fillId="29" borderId="13" xfId="0" applyNumberFormat="1" applyFont="1" applyFill="1" applyBorder="1" applyAlignment="1">
      <alignment horizontal="center"/>
    </xf>
    <xf numFmtId="0" fontId="15" fillId="30" borderId="28" xfId="0" applyFont="1" applyFill="1" applyBorder="1" applyAlignment="1">
      <alignment horizontal="center"/>
    </xf>
    <xf numFmtId="0" fontId="3" fillId="31" borderId="42" xfId="0" applyFont="1" applyFill="1" applyBorder="1" applyAlignment="1">
      <alignment horizontal="center"/>
    </xf>
    <xf numFmtId="0" fontId="3" fillId="31" borderId="43" xfId="0" applyFont="1" applyFill="1" applyBorder="1" applyAlignment="1">
      <alignment horizontal="center"/>
    </xf>
    <xf numFmtId="0" fontId="9" fillId="31" borderId="43" xfId="0" applyFont="1" applyFill="1" applyBorder="1" applyAlignment="1">
      <alignment horizontal="center"/>
    </xf>
    <xf numFmtId="0" fontId="4" fillId="31" borderId="43" xfId="0" applyFont="1" applyFill="1" applyBorder="1" applyAlignment="1">
      <alignment horizontal="center"/>
    </xf>
    <xf numFmtId="0" fontId="14" fillId="31" borderId="44" xfId="0" applyFont="1" applyFill="1" applyBorder="1" applyAlignment="1">
      <alignment horizontal="center"/>
    </xf>
    <xf numFmtId="0" fontId="15" fillId="30" borderId="43" xfId="0" applyFont="1" applyFill="1" applyBorder="1" applyAlignment="1">
      <alignment horizontal="center"/>
    </xf>
    <xf numFmtId="0" fontId="11" fillId="31" borderId="43" xfId="0" applyFont="1" applyFill="1" applyBorder="1" applyAlignment="1">
      <alignment horizontal="center"/>
    </xf>
    <xf numFmtId="0" fontId="3" fillId="31" borderId="38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15" fillId="30" borderId="37" xfId="0" applyFont="1" applyFill="1" applyBorder="1" applyAlignment="1">
      <alignment horizontal="center"/>
    </xf>
    <xf numFmtId="0" fontId="12" fillId="31" borderId="32" xfId="0" applyFont="1" applyFill="1" applyBorder="1" applyAlignment="1">
      <alignment horizontal="center"/>
    </xf>
    <xf numFmtId="0" fontId="12" fillId="31" borderId="22" xfId="0" applyFont="1" applyFill="1" applyBorder="1" applyAlignment="1">
      <alignment horizontal="center"/>
    </xf>
    <xf numFmtId="0" fontId="12" fillId="31" borderId="34" xfId="0" applyFont="1" applyFill="1" applyBorder="1" applyAlignment="1">
      <alignment horizontal="center"/>
    </xf>
    <xf numFmtId="0" fontId="9" fillId="31" borderId="42" xfId="0" applyFont="1" applyFill="1" applyBorder="1" applyAlignment="1">
      <alignment horizontal="center"/>
    </xf>
    <xf numFmtId="0" fontId="0" fillId="31" borderId="42" xfId="0" applyFont="1" applyFill="1" applyBorder="1" applyAlignment="1">
      <alignment horizontal="center"/>
    </xf>
    <xf numFmtId="0" fontId="6" fillId="31" borderId="42" xfId="0" applyFont="1" applyFill="1" applyBorder="1" applyAlignment="1">
      <alignment horizontal="center"/>
    </xf>
    <xf numFmtId="0" fontId="10" fillId="31" borderId="42" xfId="0" applyFont="1" applyFill="1" applyBorder="1" applyAlignment="1">
      <alignment horizontal="center"/>
    </xf>
    <xf numFmtId="0" fontId="14" fillId="31" borderId="42" xfId="0" applyFont="1" applyFill="1" applyBorder="1" applyAlignment="1">
      <alignment horizontal="center"/>
    </xf>
    <xf numFmtId="0" fontId="11" fillId="31" borderId="42" xfId="0" applyFont="1" applyFill="1" applyBorder="1" applyAlignment="1">
      <alignment horizontal="center"/>
    </xf>
    <xf numFmtId="0" fontId="12" fillId="31" borderId="10" xfId="0" applyFont="1" applyFill="1" applyBorder="1" applyAlignment="1">
      <alignment horizontal="center"/>
    </xf>
    <xf numFmtId="0" fontId="15" fillId="30" borderId="40" xfId="0" applyFont="1" applyFill="1" applyBorder="1" applyAlignment="1">
      <alignment horizontal="center"/>
    </xf>
    <xf numFmtId="0" fontId="4" fillId="31" borderId="32" xfId="0" applyFont="1" applyFill="1" applyBorder="1" applyAlignment="1">
      <alignment horizontal="center"/>
    </xf>
    <xf numFmtId="0" fontId="4" fillId="31" borderId="34" xfId="0" applyFont="1" applyFill="1" applyBorder="1" applyAlignment="1">
      <alignment horizontal="center"/>
    </xf>
    <xf numFmtId="0" fontId="4" fillId="31" borderId="42" xfId="0" applyFont="1" applyFill="1" applyBorder="1" applyAlignment="1">
      <alignment horizontal="center"/>
    </xf>
    <xf numFmtId="0" fontId="15" fillId="30" borderId="42" xfId="0" applyFont="1" applyFill="1" applyBorder="1" applyAlignment="1">
      <alignment horizontal="center"/>
    </xf>
    <xf numFmtId="0" fontId="15" fillId="30" borderId="27" xfId="0" applyFont="1" applyFill="1" applyBorder="1" applyAlignment="1">
      <alignment horizontal="center"/>
    </xf>
    <xf numFmtId="0" fontId="9" fillId="31" borderId="45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14" fillId="31" borderId="36" xfId="0" applyFont="1" applyFill="1" applyBorder="1" applyAlignment="1">
      <alignment horizontal="center"/>
    </xf>
    <xf numFmtId="0" fontId="9" fillId="31" borderId="36" xfId="0" applyFont="1" applyFill="1" applyBorder="1" applyAlignment="1">
      <alignment horizontal="center"/>
    </xf>
    <xf numFmtId="0" fontId="4" fillId="31" borderId="36" xfId="0" applyFont="1" applyFill="1" applyBorder="1" applyAlignment="1">
      <alignment horizontal="center"/>
    </xf>
    <xf numFmtId="0" fontId="4" fillId="31" borderId="45" xfId="0" applyFont="1" applyFill="1" applyBorder="1" applyAlignment="1">
      <alignment horizontal="center"/>
    </xf>
    <xf numFmtId="1" fontId="0" fillId="31" borderId="27" xfId="0" applyNumberFormat="1" applyFont="1" applyFill="1" applyBorder="1" applyAlignment="1">
      <alignment horizontal="center"/>
    </xf>
    <xf numFmtId="0" fontId="12" fillId="31" borderId="4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6" fillId="31" borderId="25" xfId="0" applyFont="1" applyFill="1" applyBorder="1" applyAlignment="1">
      <alignment horizontal="center"/>
    </xf>
    <xf numFmtId="0" fontId="16" fillId="31" borderId="24" xfId="0" applyFont="1" applyFill="1" applyBorder="1" applyAlignment="1">
      <alignment horizontal="center"/>
    </xf>
    <xf numFmtId="0" fontId="16" fillId="31" borderId="34" xfId="0" applyFont="1" applyFill="1" applyBorder="1" applyAlignment="1">
      <alignment horizontal="center"/>
    </xf>
    <xf numFmtId="0" fontId="16" fillId="31" borderId="23" xfId="0" applyFont="1" applyFill="1" applyBorder="1" applyAlignment="1">
      <alignment horizontal="center"/>
    </xf>
    <xf numFmtId="0" fontId="16" fillId="31" borderId="18" xfId="0" applyFont="1" applyFill="1" applyBorder="1" applyAlignment="1">
      <alignment horizontal="center"/>
    </xf>
    <xf numFmtId="0" fontId="16" fillId="31" borderId="26" xfId="0" applyFont="1" applyFill="1" applyBorder="1" applyAlignment="1">
      <alignment horizontal="center"/>
    </xf>
    <xf numFmtId="0" fontId="16" fillId="31" borderId="42" xfId="0" applyFont="1" applyFill="1" applyBorder="1" applyAlignment="1">
      <alignment horizontal="center"/>
    </xf>
    <xf numFmtId="0" fontId="16" fillId="31" borderId="17" xfId="0" applyFont="1" applyFill="1" applyBorder="1" applyAlignment="1">
      <alignment horizontal="center"/>
    </xf>
    <xf numFmtId="0" fontId="16" fillId="31" borderId="22" xfId="0" applyFont="1" applyFill="1" applyBorder="1" applyAlignment="1">
      <alignment horizontal="center"/>
    </xf>
    <xf numFmtId="0" fontId="16" fillId="31" borderId="43" xfId="0" applyFont="1" applyFill="1" applyBorder="1" applyAlignment="1">
      <alignment horizontal="center"/>
    </xf>
    <xf numFmtId="0" fontId="16" fillId="31" borderId="10" xfId="0" applyFont="1" applyFill="1" applyBorder="1" applyAlignment="1">
      <alignment horizontal="center"/>
    </xf>
    <xf numFmtId="0" fontId="16" fillId="31" borderId="28" xfId="0" applyFont="1" applyFill="1" applyBorder="1" applyAlignment="1">
      <alignment horizontal="center"/>
    </xf>
    <xf numFmtId="0" fontId="16" fillId="31" borderId="37" xfId="0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0" fontId="16" fillId="31" borderId="19" xfId="0" applyFont="1" applyFill="1" applyBorder="1" applyAlignment="1">
      <alignment horizontal="center"/>
    </xf>
    <xf numFmtId="0" fontId="16" fillId="31" borderId="30" xfId="0" applyFont="1" applyFill="1" applyBorder="1" applyAlignment="1">
      <alignment horizontal="center"/>
    </xf>
    <xf numFmtId="0" fontId="16" fillId="31" borderId="20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14" fillId="31" borderId="10" xfId="0" applyFon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0" fontId="11" fillId="31" borderId="11" xfId="0" applyFont="1" applyFill="1" applyBorder="1" applyAlignment="1">
      <alignment horizontal="center"/>
    </xf>
    <xf numFmtId="0" fontId="9" fillId="31" borderId="12" xfId="0" applyFont="1" applyFill="1" applyBorder="1" applyAlignment="1">
      <alignment horizontal="center"/>
    </xf>
    <xf numFmtId="0" fontId="9" fillId="31" borderId="46" xfId="0" applyFont="1" applyFill="1" applyBorder="1" applyAlignment="1">
      <alignment horizontal="center"/>
    </xf>
    <xf numFmtId="0" fontId="9" fillId="31" borderId="38" xfId="0" applyFont="1" applyFill="1" applyBorder="1" applyAlignment="1">
      <alignment horizontal="center"/>
    </xf>
    <xf numFmtId="0" fontId="9" fillId="31" borderId="37" xfId="0" applyFont="1" applyFill="1" applyBorder="1" applyAlignment="1">
      <alignment horizontal="center"/>
    </xf>
    <xf numFmtId="0" fontId="10" fillId="31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9" fillId="31" borderId="19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6" fillId="31" borderId="47" xfId="0" applyFont="1" applyFill="1" applyBorder="1" applyAlignment="1">
      <alignment horizontal="center"/>
    </xf>
    <xf numFmtId="0" fontId="6" fillId="31" borderId="48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0" fontId="3" fillId="31" borderId="49" xfId="0" applyFont="1" applyFill="1" applyBorder="1" applyAlignment="1">
      <alignment horizontal="center"/>
    </xf>
    <xf numFmtId="173" fontId="16" fillId="31" borderId="50" xfId="0" applyNumberFormat="1" applyFont="1" applyFill="1" applyBorder="1" applyAlignment="1">
      <alignment horizontal="center"/>
    </xf>
    <xf numFmtId="173" fontId="16" fillId="31" borderId="27" xfId="0" applyNumberFormat="1" applyFont="1" applyFill="1" applyBorder="1" applyAlignment="1">
      <alignment horizontal="center"/>
    </xf>
    <xf numFmtId="173" fontId="16" fillId="31" borderId="41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6" fillId="31" borderId="47" xfId="0" applyFont="1" applyFill="1" applyBorder="1" applyAlignment="1">
      <alignment horizontal="center"/>
    </xf>
    <xf numFmtId="173" fontId="16" fillId="31" borderId="47" xfId="0" applyNumberFormat="1" applyFont="1" applyFill="1" applyBorder="1" applyAlignment="1">
      <alignment horizontal="center"/>
    </xf>
    <xf numFmtId="0" fontId="16" fillId="31" borderId="40" xfId="0" applyFont="1" applyFill="1" applyBorder="1" applyAlignment="1">
      <alignment horizontal="center"/>
    </xf>
    <xf numFmtId="0" fontId="16" fillId="31" borderId="41" xfId="0" applyFont="1" applyFill="1" applyBorder="1" applyAlignment="1">
      <alignment horizontal="center"/>
    </xf>
    <xf numFmtId="1" fontId="16" fillId="31" borderId="47" xfId="0" applyNumberFormat="1" applyFont="1" applyFill="1" applyBorder="1" applyAlignment="1">
      <alignment horizontal="center"/>
    </xf>
    <xf numFmtId="173" fontId="16" fillId="31" borderId="40" xfId="0" applyNumberFormat="1" applyFont="1" applyFill="1" applyBorder="1" applyAlignment="1">
      <alignment horizontal="center"/>
    </xf>
    <xf numFmtId="0" fontId="16" fillId="31" borderId="44" xfId="0" applyFont="1" applyFill="1" applyBorder="1" applyAlignment="1">
      <alignment horizontal="center"/>
    </xf>
    <xf numFmtId="171" fontId="16" fillId="31" borderId="10" xfId="0" applyNumberFormat="1" applyFont="1" applyFill="1" applyBorder="1" applyAlignment="1">
      <alignment horizontal="center"/>
    </xf>
    <xf numFmtId="171" fontId="16" fillId="31" borderId="51" xfId="0" applyNumberFormat="1" applyFont="1" applyFill="1" applyBorder="1" applyAlignment="1">
      <alignment horizontal="center"/>
    </xf>
    <xf numFmtId="171" fontId="16" fillId="31" borderId="52" xfId="0" applyNumberFormat="1" applyFont="1" applyFill="1" applyBorder="1" applyAlignment="1">
      <alignment horizontal="center"/>
    </xf>
    <xf numFmtId="171" fontId="16" fillId="31" borderId="53" xfId="0" applyNumberFormat="1" applyFont="1" applyFill="1" applyBorder="1" applyAlignment="1">
      <alignment horizontal="center"/>
    </xf>
    <xf numFmtId="171" fontId="16" fillId="31" borderId="54" xfId="0" applyNumberFormat="1" applyFont="1" applyFill="1" applyBorder="1" applyAlignment="1">
      <alignment horizontal="center"/>
    </xf>
    <xf numFmtId="0" fontId="16" fillId="31" borderId="54" xfId="0" applyFont="1" applyFill="1" applyBorder="1" applyAlignment="1">
      <alignment horizontal="center"/>
    </xf>
    <xf numFmtId="0" fontId="16" fillId="31" borderId="51" xfId="0" applyFont="1" applyFill="1" applyBorder="1" applyAlignment="1">
      <alignment horizontal="center"/>
    </xf>
    <xf numFmtId="170" fontId="16" fillId="31" borderId="10" xfId="0" applyNumberFormat="1" applyFont="1" applyFill="1" applyBorder="1" applyAlignment="1">
      <alignment horizontal="center"/>
    </xf>
    <xf numFmtId="170" fontId="16" fillId="31" borderId="51" xfId="0" applyNumberFormat="1" applyFont="1" applyFill="1" applyBorder="1" applyAlignment="1">
      <alignment horizontal="center"/>
    </xf>
    <xf numFmtId="173" fontId="11" fillId="31" borderId="50" xfId="0" applyNumberFormat="1" applyFont="1" applyFill="1" applyBorder="1" applyAlignment="1">
      <alignment horizontal="center"/>
    </xf>
    <xf numFmtId="173" fontId="11" fillId="31" borderId="27" xfId="0" applyNumberFormat="1" applyFont="1" applyFill="1" applyBorder="1" applyAlignment="1">
      <alignment horizontal="center"/>
    </xf>
    <xf numFmtId="0" fontId="11" fillId="31" borderId="29" xfId="0" applyFont="1" applyFill="1" applyBorder="1" applyAlignment="1">
      <alignment horizontal="center"/>
    </xf>
    <xf numFmtId="0" fontId="11" fillId="31" borderId="41" xfId="0" applyFont="1" applyFill="1" applyBorder="1" applyAlignment="1">
      <alignment horizontal="center"/>
    </xf>
    <xf numFmtId="173" fontId="11" fillId="31" borderId="47" xfId="0" applyNumberFormat="1" applyFont="1" applyFill="1" applyBorder="1" applyAlignment="1">
      <alignment horizontal="center"/>
    </xf>
    <xf numFmtId="1" fontId="11" fillId="31" borderId="47" xfId="0" applyNumberFormat="1" applyFont="1" applyFill="1" applyBorder="1" applyAlignment="1">
      <alignment horizontal="center"/>
    </xf>
    <xf numFmtId="0" fontId="11" fillId="31" borderId="40" xfId="0" applyFont="1" applyFill="1" applyBorder="1" applyAlignment="1">
      <alignment horizontal="center"/>
    </xf>
    <xf numFmtId="173" fontId="11" fillId="31" borderId="40" xfId="0" applyNumberFormat="1" applyFont="1" applyFill="1" applyBorder="1" applyAlignment="1">
      <alignment horizontal="center"/>
    </xf>
    <xf numFmtId="0" fontId="11" fillId="31" borderId="44" xfId="0" applyFont="1" applyFill="1" applyBorder="1" applyAlignment="1">
      <alignment horizontal="center"/>
    </xf>
    <xf numFmtId="171" fontId="11" fillId="31" borderId="51" xfId="0" applyNumberFormat="1" applyFont="1" applyFill="1" applyBorder="1" applyAlignment="1">
      <alignment horizontal="center"/>
    </xf>
    <xf numFmtId="1" fontId="11" fillId="31" borderId="51" xfId="0" applyNumberFormat="1" applyFont="1" applyFill="1" applyBorder="1" applyAlignment="1">
      <alignment horizontal="center"/>
    </xf>
    <xf numFmtId="171" fontId="11" fillId="31" borderId="52" xfId="0" applyNumberFormat="1" applyFont="1" applyFill="1" applyBorder="1" applyAlignment="1">
      <alignment horizontal="center"/>
    </xf>
    <xf numFmtId="171" fontId="11" fillId="31" borderId="55" xfId="0" applyNumberFormat="1" applyFont="1" applyFill="1" applyBorder="1" applyAlignment="1">
      <alignment horizontal="center"/>
    </xf>
    <xf numFmtId="0" fontId="11" fillId="31" borderId="55" xfId="0" applyFont="1" applyFill="1" applyBorder="1" applyAlignment="1">
      <alignment horizontal="center"/>
    </xf>
    <xf numFmtId="171" fontId="11" fillId="31" borderId="36" xfId="0" applyNumberFormat="1" applyFont="1" applyFill="1" applyBorder="1" applyAlignment="1">
      <alignment horizontal="center"/>
    </xf>
    <xf numFmtId="1" fontId="11" fillId="31" borderId="55" xfId="0" applyNumberFormat="1" applyFont="1" applyFill="1" applyBorder="1" applyAlignment="1">
      <alignment horizontal="center"/>
    </xf>
    <xf numFmtId="171" fontId="11" fillId="31" borderId="26" xfId="0" applyNumberFormat="1" applyFont="1" applyFill="1" applyBorder="1" applyAlignment="1">
      <alignment horizontal="center"/>
    </xf>
    <xf numFmtId="171" fontId="11" fillId="31" borderId="54" xfId="0" applyNumberFormat="1" applyFont="1" applyFill="1" applyBorder="1" applyAlignment="1">
      <alignment horizontal="center"/>
    </xf>
    <xf numFmtId="0" fontId="11" fillId="31" borderId="54" xfId="0" applyFont="1" applyFill="1" applyBorder="1" applyAlignment="1">
      <alignment horizontal="center"/>
    </xf>
    <xf numFmtId="0" fontId="11" fillId="31" borderId="36" xfId="0" applyFont="1" applyFill="1" applyBorder="1" applyAlignment="1">
      <alignment horizontal="center"/>
    </xf>
    <xf numFmtId="173" fontId="15" fillId="30" borderId="50" xfId="0" applyNumberFormat="1" applyFont="1" applyFill="1" applyBorder="1" applyAlignment="1">
      <alignment horizontal="center"/>
    </xf>
    <xf numFmtId="0" fontId="15" fillId="30" borderId="47" xfId="0" applyFont="1" applyFill="1" applyBorder="1" applyAlignment="1">
      <alignment horizontal="center"/>
    </xf>
    <xf numFmtId="0" fontId="15" fillId="30" borderId="3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3" fontId="15" fillId="30" borderId="47" xfId="0" applyNumberFormat="1" applyFont="1" applyFill="1" applyBorder="1" applyAlignment="1">
      <alignment horizontal="center"/>
    </xf>
    <xf numFmtId="0" fontId="15" fillId="30" borderId="41" xfId="0" applyFont="1" applyFill="1" applyBorder="1" applyAlignment="1">
      <alignment horizontal="center"/>
    </xf>
    <xf numFmtId="173" fontId="15" fillId="30" borderId="56" xfId="0" applyNumberFormat="1" applyFont="1" applyFill="1" applyBorder="1" applyAlignment="1">
      <alignment horizontal="center"/>
    </xf>
    <xf numFmtId="173" fontId="15" fillId="30" borderId="44" xfId="0" applyNumberFormat="1" applyFont="1" applyFill="1" applyBorder="1" applyAlignment="1">
      <alignment horizontal="center"/>
    </xf>
    <xf numFmtId="173" fontId="15" fillId="30" borderId="27" xfId="0" applyNumberFormat="1" applyFont="1" applyFill="1" applyBorder="1" applyAlignment="1">
      <alignment horizontal="center"/>
    </xf>
    <xf numFmtId="1" fontId="15" fillId="30" borderId="54" xfId="0" applyNumberFormat="1" applyFont="1" applyFill="1" applyBorder="1" applyAlignment="1">
      <alignment horizontal="center"/>
    </xf>
    <xf numFmtId="171" fontId="15" fillId="30" borderId="26" xfId="0" applyNumberFormat="1" applyFont="1" applyFill="1" applyBorder="1" applyAlignment="1">
      <alignment horizontal="center"/>
    </xf>
    <xf numFmtId="171" fontId="15" fillId="30" borderId="55" xfId="0" applyNumberFormat="1" applyFont="1" applyFill="1" applyBorder="1" applyAlignment="1">
      <alignment horizontal="center"/>
    </xf>
    <xf numFmtId="171" fontId="15" fillId="30" borderId="36" xfId="0" applyNumberFormat="1" applyFont="1" applyFill="1" applyBorder="1" applyAlignment="1">
      <alignment horizontal="center"/>
    </xf>
    <xf numFmtId="0" fontId="15" fillId="30" borderId="54" xfId="0" applyFont="1" applyFill="1" applyBorder="1" applyAlignment="1">
      <alignment horizontal="center"/>
    </xf>
    <xf numFmtId="171" fontId="15" fillId="30" borderId="54" xfId="0" applyNumberFormat="1" applyFont="1" applyFill="1" applyBorder="1" applyAlignment="1">
      <alignment horizontal="center"/>
    </xf>
    <xf numFmtId="171" fontId="15" fillId="30" borderId="25" xfId="0" applyNumberFormat="1" applyFont="1" applyFill="1" applyBorder="1" applyAlignment="1">
      <alignment horizontal="center"/>
    </xf>
    <xf numFmtId="170" fontId="15" fillId="30" borderId="54" xfId="0" applyNumberFormat="1" applyFont="1" applyFill="1" applyBorder="1" applyAlignment="1">
      <alignment horizontal="center"/>
    </xf>
    <xf numFmtId="173" fontId="14" fillId="31" borderId="27" xfId="0" applyNumberFormat="1" applyFont="1" applyFill="1" applyBorder="1" applyAlignment="1">
      <alignment horizontal="center"/>
    </xf>
    <xf numFmtId="173" fontId="14" fillId="31" borderId="47" xfId="0" applyNumberFormat="1" applyFont="1" applyFill="1" applyBorder="1" applyAlignment="1">
      <alignment horizontal="center"/>
    </xf>
    <xf numFmtId="1" fontId="14" fillId="31" borderId="47" xfId="0" applyNumberFormat="1" applyFont="1" applyFill="1" applyBorder="1" applyAlignment="1">
      <alignment horizontal="center"/>
    </xf>
    <xf numFmtId="173" fontId="14" fillId="31" borderId="40" xfId="0" applyNumberFormat="1" applyFont="1" applyFill="1" applyBorder="1" applyAlignment="1">
      <alignment horizontal="center"/>
    </xf>
    <xf numFmtId="173" fontId="14" fillId="31" borderId="41" xfId="0" applyNumberFormat="1" applyFont="1" applyFill="1" applyBorder="1" applyAlignment="1">
      <alignment horizontal="center"/>
    </xf>
    <xf numFmtId="173" fontId="14" fillId="31" borderId="4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1" fontId="14" fillId="31" borderId="54" xfId="0" applyNumberFormat="1" applyFont="1" applyFill="1" applyBorder="1" applyAlignment="1">
      <alignment horizontal="center"/>
    </xf>
    <xf numFmtId="171" fontId="14" fillId="31" borderId="55" xfId="0" applyNumberFormat="1" applyFont="1" applyFill="1" applyBorder="1" applyAlignment="1">
      <alignment horizontal="center"/>
    </xf>
    <xf numFmtId="171" fontId="14" fillId="31" borderId="36" xfId="0" applyNumberFormat="1" applyFont="1" applyFill="1" applyBorder="1" applyAlignment="1">
      <alignment horizontal="center"/>
    </xf>
    <xf numFmtId="1" fontId="14" fillId="31" borderId="55" xfId="0" applyNumberFormat="1" applyFont="1" applyFill="1" applyBorder="1" applyAlignment="1">
      <alignment horizontal="center"/>
    </xf>
    <xf numFmtId="1" fontId="14" fillId="31" borderId="54" xfId="0" applyNumberFormat="1" applyFont="1" applyFill="1" applyBorder="1" applyAlignment="1">
      <alignment horizontal="center"/>
    </xf>
    <xf numFmtId="170" fontId="14" fillId="31" borderId="55" xfId="0" applyNumberFormat="1" applyFont="1" applyFill="1" applyBorder="1" applyAlignment="1">
      <alignment horizontal="center"/>
    </xf>
    <xf numFmtId="173" fontId="10" fillId="31" borderId="50" xfId="0" applyNumberFormat="1" applyFont="1" applyFill="1" applyBorder="1" applyAlignment="1">
      <alignment horizontal="center"/>
    </xf>
    <xf numFmtId="173" fontId="10" fillId="31" borderId="27" xfId="0" applyNumberFormat="1" applyFont="1" applyFill="1" applyBorder="1" applyAlignment="1">
      <alignment horizontal="center"/>
    </xf>
    <xf numFmtId="0" fontId="10" fillId="31" borderId="29" xfId="0" applyFont="1" applyFill="1" applyBorder="1" applyAlignment="1">
      <alignment horizontal="center"/>
    </xf>
    <xf numFmtId="0" fontId="10" fillId="31" borderId="41" xfId="0" applyFont="1" applyFill="1" applyBorder="1" applyAlignment="1">
      <alignment horizontal="center"/>
    </xf>
    <xf numFmtId="0" fontId="10" fillId="31" borderId="47" xfId="0" applyFont="1" applyFill="1" applyBorder="1" applyAlignment="1">
      <alignment horizontal="center"/>
    </xf>
    <xf numFmtId="173" fontId="10" fillId="31" borderId="47" xfId="0" applyNumberFormat="1" applyFont="1" applyFill="1" applyBorder="1" applyAlignment="1">
      <alignment horizontal="center"/>
    </xf>
    <xf numFmtId="0" fontId="10" fillId="31" borderId="40" xfId="0" applyFont="1" applyFill="1" applyBorder="1" applyAlignment="1">
      <alignment horizontal="center"/>
    </xf>
    <xf numFmtId="173" fontId="10" fillId="31" borderId="40" xfId="0" applyNumberFormat="1" applyFont="1" applyFill="1" applyBorder="1" applyAlignment="1">
      <alignment horizontal="center"/>
    </xf>
    <xf numFmtId="0" fontId="10" fillId="31" borderId="44" xfId="0" applyFont="1" applyFill="1" applyBorder="1" applyAlignment="1">
      <alignment horizontal="center"/>
    </xf>
    <xf numFmtId="173" fontId="10" fillId="31" borderId="44" xfId="0" applyNumberFormat="1" applyFont="1" applyFill="1" applyBorder="1" applyAlignment="1">
      <alignment horizontal="center"/>
    </xf>
    <xf numFmtId="171" fontId="10" fillId="31" borderId="51" xfId="0" applyNumberFormat="1" applyFont="1" applyFill="1" applyBorder="1" applyAlignment="1">
      <alignment horizontal="center"/>
    </xf>
    <xf numFmtId="1" fontId="10" fillId="31" borderId="51" xfId="0" applyNumberFormat="1" applyFont="1" applyFill="1" applyBorder="1" applyAlignment="1">
      <alignment horizontal="center"/>
    </xf>
    <xf numFmtId="171" fontId="10" fillId="31" borderId="53" xfId="0" applyNumberFormat="1" applyFont="1" applyFill="1" applyBorder="1" applyAlignment="1">
      <alignment horizontal="center"/>
    </xf>
    <xf numFmtId="171" fontId="10" fillId="31" borderId="54" xfId="0" applyNumberFormat="1" applyFont="1" applyFill="1" applyBorder="1" applyAlignment="1">
      <alignment horizontal="center"/>
    </xf>
    <xf numFmtId="171" fontId="10" fillId="31" borderId="25" xfId="0" applyNumberFormat="1" applyFont="1" applyFill="1" applyBorder="1" applyAlignment="1">
      <alignment horizontal="center"/>
    </xf>
    <xf numFmtId="171" fontId="10" fillId="31" borderId="26" xfId="0" applyNumberFormat="1" applyFont="1" applyFill="1" applyBorder="1" applyAlignment="1">
      <alignment horizontal="center"/>
    </xf>
    <xf numFmtId="171" fontId="5" fillId="29" borderId="13" xfId="0" applyNumberFormat="1" applyFont="1" applyFill="1" applyBorder="1" applyAlignment="1">
      <alignment horizontal="center"/>
    </xf>
    <xf numFmtId="170" fontId="10" fillId="31" borderId="51" xfId="0" applyNumberFormat="1" applyFont="1" applyFill="1" applyBorder="1" applyAlignment="1">
      <alignment horizontal="center"/>
    </xf>
    <xf numFmtId="173" fontId="6" fillId="31" borderId="27" xfId="0" applyNumberFormat="1" applyFont="1" applyFill="1" applyBorder="1" applyAlignment="1">
      <alignment horizontal="center"/>
    </xf>
    <xf numFmtId="173" fontId="6" fillId="31" borderId="29" xfId="0" applyNumberFormat="1" applyFont="1" applyFill="1" applyBorder="1" applyAlignment="1">
      <alignment horizontal="center"/>
    </xf>
    <xf numFmtId="0" fontId="6" fillId="31" borderId="41" xfId="0" applyFont="1" applyFill="1" applyBorder="1" applyAlignment="1">
      <alignment horizontal="center"/>
    </xf>
    <xf numFmtId="173" fontId="6" fillId="31" borderId="47" xfId="0" applyNumberFormat="1" applyFont="1" applyFill="1" applyBorder="1" applyAlignment="1">
      <alignment horizontal="center"/>
    </xf>
    <xf numFmtId="0" fontId="6" fillId="31" borderId="40" xfId="0" applyFont="1" applyFill="1" applyBorder="1" applyAlignment="1">
      <alignment horizontal="center"/>
    </xf>
    <xf numFmtId="173" fontId="6" fillId="31" borderId="40" xfId="0" applyNumberFormat="1" applyFont="1" applyFill="1" applyBorder="1" applyAlignment="1">
      <alignment horizontal="center"/>
    </xf>
    <xf numFmtId="1" fontId="6" fillId="31" borderId="47" xfId="0" applyNumberFormat="1" applyFont="1" applyFill="1" applyBorder="1" applyAlignment="1">
      <alignment horizontal="center"/>
    </xf>
    <xf numFmtId="0" fontId="6" fillId="31" borderId="44" xfId="0" applyFont="1" applyFill="1" applyBorder="1" applyAlignment="1">
      <alignment horizontal="center"/>
    </xf>
    <xf numFmtId="173" fontId="6" fillId="31" borderId="44" xfId="0" applyNumberFormat="1" applyFont="1" applyFill="1" applyBorder="1" applyAlignment="1">
      <alignment horizontal="center"/>
    </xf>
    <xf numFmtId="171" fontId="6" fillId="31" borderId="57" xfId="0" applyNumberFormat="1" applyFont="1" applyFill="1" applyBorder="1" applyAlignment="1">
      <alignment horizontal="center"/>
    </xf>
    <xf numFmtId="171" fontId="6" fillId="31" borderId="58" xfId="0" applyNumberFormat="1" applyFont="1" applyFill="1" applyBorder="1" applyAlignment="1">
      <alignment horizontal="center"/>
    </xf>
    <xf numFmtId="0" fontId="6" fillId="31" borderId="55" xfId="0" applyFont="1" applyFill="1" applyBorder="1" applyAlignment="1">
      <alignment horizontal="center"/>
    </xf>
    <xf numFmtId="171" fontId="6" fillId="31" borderId="55" xfId="0" applyNumberFormat="1" applyFont="1" applyFill="1" applyBorder="1" applyAlignment="1">
      <alignment horizontal="center"/>
    </xf>
    <xf numFmtId="171" fontId="6" fillId="31" borderId="36" xfId="0" applyNumberFormat="1" applyFont="1" applyFill="1" applyBorder="1" applyAlignment="1">
      <alignment horizontal="center"/>
    </xf>
    <xf numFmtId="0" fontId="6" fillId="31" borderId="36" xfId="0" applyFont="1" applyFill="1" applyBorder="1" applyAlignment="1">
      <alignment horizontal="center"/>
    </xf>
    <xf numFmtId="0" fontId="6" fillId="31" borderId="57" xfId="0" applyFont="1" applyFill="1" applyBorder="1" applyAlignment="1">
      <alignment horizontal="center"/>
    </xf>
    <xf numFmtId="170" fontId="6" fillId="31" borderId="12" xfId="0" applyNumberFormat="1" applyFont="1" applyFill="1" applyBorder="1" applyAlignment="1">
      <alignment horizontal="center"/>
    </xf>
    <xf numFmtId="170" fontId="6" fillId="31" borderId="57" xfId="0" applyNumberFormat="1" applyFont="1" applyFill="1" applyBorder="1" applyAlignment="1">
      <alignment horizontal="center"/>
    </xf>
    <xf numFmtId="173" fontId="0" fillId="31" borderId="50" xfId="0" applyNumberFormat="1" applyFont="1" applyFill="1" applyBorder="1" applyAlignment="1">
      <alignment horizontal="center"/>
    </xf>
    <xf numFmtId="173" fontId="0" fillId="31" borderId="27" xfId="0" applyNumberFormat="1" applyFont="1" applyFill="1" applyBorder="1" applyAlignment="1">
      <alignment horizontal="center"/>
    </xf>
    <xf numFmtId="1" fontId="0" fillId="31" borderId="29" xfId="0" applyNumberFormat="1" applyFont="1" applyFill="1" applyBorder="1" applyAlignment="1">
      <alignment horizontal="center"/>
    </xf>
    <xf numFmtId="2" fontId="0" fillId="31" borderId="41" xfId="0" applyNumberFormat="1" applyFont="1" applyFill="1" applyBorder="1" applyAlignment="1">
      <alignment horizontal="center"/>
    </xf>
    <xf numFmtId="173" fontId="0" fillId="31" borderId="47" xfId="0" applyNumberFormat="1" applyFont="1" applyFill="1" applyBorder="1" applyAlignment="1">
      <alignment horizontal="center"/>
    </xf>
    <xf numFmtId="173" fontId="0" fillId="31" borderId="40" xfId="0" applyNumberFormat="1" applyFont="1" applyFill="1" applyBorder="1" applyAlignment="1">
      <alignment horizontal="center"/>
    </xf>
    <xf numFmtId="0" fontId="0" fillId="31" borderId="40" xfId="0" applyFont="1" applyFill="1" applyBorder="1" applyAlignment="1">
      <alignment horizontal="center"/>
    </xf>
    <xf numFmtId="0" fontId="0" fillId="31" borderId="41" xfId="0" applyFont="1" applyFill="1" applyBorder="1" applyAlignment="1">
      <alignment horizontal="center"/>
    </xf>
    <xf numFmtId="0" fontId="0" fillId="31" borderId="47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173" fontId="12" fillId="31" borderId="47" xfId="0" applyNumberFormat="1" applyFont="1" applyFill="1" applyBorder="1" applyAlignment="1">
      <alignment horizontal="center"/>
    </xf>
    <xf numFmtId="0" fontId="12" fillId="31" borderId="40" xfId="0" applyFont="1" applyFill="1" applyBorder="1" applyAlignment="1">
      <alignment horizontal="center"/>
    </xf>
    <xf numFmtId="173" fontId="12" fillId="31" borderId="41" xfId="0" applyNumberFormat="1" applyFont="1" applyFill="1" applyBorder="1" applyAlignment="1">
      <alignment horizontal="center"/>
    </xf>
    <xf numFmtId="171" fontId="0" fillId="31" borderId="51" xfId="0" applyNumberFormat="1" applyFont="1" applyFill="1" applyBorder="1" applyAlignment="1">
      <alignment horizontal="center"/>
    </xf>
    <xf numFmtId="1" fontId="0" fillId="31" borderId="51" xfId="0" applyNumberFormat="1" applyFont="1" applyFill="1" applyBorder="1" applyAlignment="1">
      <alignment horizontal="center"/>
    </xf>
    <xf numFmtId="171" fontId="0" fillId="31" borderId="52" xfId="0" applyNumberFormat="1" applyFont="1" applyFill="1" applyBorder="1" applyAlignment="1">
      <alignment horizontal="center"/>
    </xf>
    <xf numFmtId="171" fontId="0" fillId="31" borderId="59" xfId="0" applyNumberFormat="1" applyFont="1" applyFill="1" applyBorder="1" applyAlignment="1">
      <alignment horizontal="center"/>
    </xf>
    <xf numFmtId="0" fontId="12" fillId="31" borderId="55" xfId="0" applyFont="1" applyFill="1" applyBorder="1" applyAlignment="1">
      <alignment horizontal="center"/>
    </xf>
    <xf numFmtId="171" fontId="0" fillId="31" borderId="55" xfId="0" applyNumberFormat="1" applyFont="1" applyFill="1" applyBorder="1" applyAlignment="1">
      <alignment horizontal="center"/>
    </xf>
    <xf numFmtId="171" fontId="0" fillId="31" borderId="36" xfId="0" applyNumberFormat="1" applyFont="1" applyFill="1" applyBorder="1" applyAlignment="1">
      <alignment horizontal="center"/>
    </xf>
    <xf numFmtId="171" fontId="12" fillId="31" borderId="55" xfId="0" applyNumberFormat="1" applyFont="1" applyFill="1" applyBorder="1" applyAlignment="1">
      <alignment horizontal="center"/>
    </xf>
    <xf numFmtId="1" fontId="0" fillId="31" borderId="55" xfId="0" applyNumberFormat="1" applyFont="1" applyFill="1" applyBorder="1" applyAlignment="1">
      <alignment horizontal="center"/>
    </xf>
    <xf numFmtId="171" fontId="0" fillId="31" borderId="26" xfId="0" applyNumberFormat="1" applyFont="1" applyFill="1" applyBorder="1" applyAlignment="1">
      <alignment horizontal="center"/>
    </xf>
    <xf numFmtId="170" fontId="0" fillId="31" borderId="12" xfId="0" applyNumberFormat="1" applyFont="1" applyFill="1" applyBorder="1" applyAlignment="1">
      <alignment horizontal="center"/>
    </xf>
    <xf numFmtId="170" fontId="0" fillId="31" borderId="51" xfId="0" applyNumberFormat="1" applyFont="1" applyFill="1" applyBorder="1" applyAlignment="1">
      <alignment horizontal="center"/>
    </xf>
    <xf numFmtId="173" fontId="4" fillId="31" borderId="50" xfId="0" applyNumberFormat="1" applyFont="1" applyFill="1" applyBorder="1" applyAlignment="1">
      <alignment horizontal="center"/>
    </xf>
    <xf numFmtId="173" fontId="4" fillId="31" borderId="41" xfId="0" applyNumberFormat="1" applyFont="1" applyFill="1" applyBorder="1" applyAlignment="1">
      <alignment horizontal="center"/>
    </xf>
    <xf numFmtId="173" fontId="4" fillId="31" borderId="47" xfId="0" applyNumberFormat="1" applyFont="1" applyFill="1" applyBorder="1" applyAlignment="1">
      <alignment horizontal="center"/>
    </xf>
    <xf numFmtId="0" fontId="4" fillId="31" borderId="47" xfId="0" applyFont="1" applyFill="1" applyBorder="1" applyAlignment="1">
      <alignment horizontal="center"/>
    </xf>
    <xf numFmtId="173" fontId="4" fillId="31" borderId="40" xfId="0" applyNumberFormat="1" applyFont="1" applyFill="1" applyBorder="1" applyAlignment="1">
      <alignment horizontal="center"/>
    </xf>
    <xf numFmtId="1" fontId="4" fillId="31" borderId="47" xfId="0" applyNumberFormat="1" applyFont="1" applyFill="1" applyBorder="1" applyAlignment="1">
      <alignment horizontal="center"/>
    </xf>
    <xf numFmtId="173" fontId="4" fillId="31" borderId="44" xfId="0" applyNumberFormat="1" applyFont="1" applyFill="1" applyBorder="1" applyAlignment="1">
      <alignment horizontal="center"/>
    </xf>
    <xf numFmtId="171" fontId="4" fillId="31" borderId="53" xfId="0" applyNumberFormat="1" applyFont="1" applyFill="1" applyBorder="1" applyAlignment="1">
      <alignment horizontal="center"/>
    </xf>
    <xf numFmtId="0" fontId="4" fillId="31" borderId="51" xfId="0" applyFont="1" applyFill="1" applyBorder="1" applyAlignment="1">
      <alignment horizontal="center"/>
    </xf>
    <xf numFmtId="0" fontId="4" fillId="31" borderId="52" xfId="0" applyFont="1" applyFill="1" applyBorder="1" applyAlignment="1">
      <alignment horizontal="center"/>
    </xf>
    <xf numFmtId="171" fontId="4" fillId="31" borderId="55" xfId="0" applyNumberFormat="1" applyFont="1" applyFill="1" applyBorder="1" applyAlignment="1">
      <alignment horizontal="center"/>
    </xf>
    <xf numFmtId="1" fontId="4" fillId="31" borderId="55" xfId="0" applyNumberFormat="1" applyFont="1" applyFill="1" applyBorder="1" applyAlignment="1">
      <alignment horizontal="center"/>
    </xf>
    <xf numFmtId="171" fontId="4" fillId="31" borderId="36" xfId="0" applyNumberFormat="1" applyFont="1" applyFill="1" applyBorder="1" applyAlignment="1">
      <alignment horizontal="center"/>
    </xf>
    <xf numFmtId="171" fontId="4" fillId="31" borderId="26" xfId="0" applyNumberFormat="1" applyFont="1" applyFill="1" applyBorder="1" applyAlignment="1">
      <alignment horizontal="center"/>
    </xf>
    <xf numFmtId="171" fontId="4" fillId="31" borderId="54" xfId="0" applyNumberFormat="1" applyFont="1" applyFill="1" applyBorder="1" applyAlignment="1">
      <alignment horizontal="center"/>
    </xf>
    <xf numFmtId="1" fontId="4" fillId="31" borderId="51" xfId="0" applyNumberFormat="1" applyFont="1" applyFill="1" applyBorder="1" applyAlignment="1">
      <alignment horizontal="center"/>
    </xf>
    <xf numFmtId="173" fontId="9" fillId="31" borderId="50" xfId="0" applyNumberFormat="1" applyFont="1" applyFill="1" applyBorder="1" applyAlignment="1">
      <alignment horizontal="center"/>
    </xf>
    <xf numFmtId="173" fontId="9" fillId="31" borderId="27" xfId="0" applyNumberFormat="1" applyFont="1" applyFill="1" applyBorder="1" applyAlignment="1">
      <alignment horizontal="center"/>
    </xf>
    <xf numFmtId="0" fontId="9" fillId="31" borderId="41" xfId="0" applyFont="1" applyFill="1" applyBorder="1" applyAlignment="1">
      <alignment horizontal="center"/>
    </xf>
    <xf numFmtId="173" fontId="9" fillId="31" borderId="47" xfId="0" applyNumberFormat="1" applyFont="1" applyFill="1" applyBorder="1" applyAlignment="1">
      <alignment horizontal="center"/>
    </xf>
    <xf numFmtId="0" fontId="9" fillId="31" borderId="40" xfId="0" applyFont="1" applyFill="1" applyBorder="1" applyAlignment="1">
      <alignment horizontal="center"/>
    </xf>
    <xf numFmtId="173" fontId="9" fillId="31" borderId="41" xfId="0" applyNumberFormat="1" applyFont="1" applyFill="1" applyBorder="1" applyAlignment="1">
      <alignment horizontal="center"/>
    </xf>
    <xf numFmtId="173" fontId="9" fillId="31" borderId="40" xfId="0" applyNumberFormat="1" applyFont="1" applyFill="1" applyBorder="1" applyAlignment="1">
      <alignment horizontal="center"/>
    </xf>
    <xf numFmtId="0" fontId="9" fillId="31" borderId="44" xfId="0" applyFont="1" applyFill="1" applyBorder="1" applyAlignment="1">
      <alignment horizontal="center"/>
    </xf>
    <xf numFmtId="171" fontId="9" fillId="31" borderId="51" xfId="0" applyNumberFormat="1" applyFont="1" applyFill="1" applyBorder="1" applyAlignment="1">
      <alignment horizontal="center"/>
    </xf>
    <xf numFmtId="171" fontId="9" fillId="31" borderId="52" xfId="0" applyNumberFormat="1" applyFont="1" applyFill="1" applyBorder="1" applyAlignment="1">
      <alignment horizontal="center"/>
    </xf>
    <xf numFmtId="171" fontId="9" fillId="31" borderId="54" xfId="0" applyNumberFormat="1" applyFont="1" applyFill="1" applyBorder="1" applyAlignment="1">
      <alignment horizontal="center"/>
    </xf>
    <xf numFmtId="1" fontId="9" fillId="31" borderId="54" xfId="0" applyNumberFormat="1" applyFont="1" applyFill="1" applyBorder="1" applyAlignment="1">
      <alignment horizontal="center"/>
    </xf>
    <xf numFmtId="171" fontId="9" fillId="31" borderId="26" xfId="0" applyNumberFormat="1" applyFont="1" applyFill="1" applyBorder="1" applyAlignment="1">
      <alignment horizontal="center"/>
    </xf>
    <xf numFmtId="171" fontId="9" fillId="31" borderId="53" xfId="0" applyNumberFormat="1" applyFont="1" applyFill="1" applyBorder="1" applyAlignment="1">
      <alignment horizontal="center"/>
    </xf>
    <xf numFmtId="170" fontId="9" fillId="31" borderId="10" xfId="0" applyNumberFormat="1" applyFont="1" applyFill="1" applyBorder="1" applyAlignment="1">
      <alignment horizontal="center"/>
    </xf>
    <xf numFmtId="170" fontId="9" fillId="31" borderId="51" xfId="0" applyNumberFormat="1" applyFont="1" applyFill="1" applyBorder="1" applyAlignment="1">
      <alignment horizontal="center"/>
    </xf>
    <xf numFmtId="173" fontId="3" fillId="31" borderId="50" xfId="0" applyNumberFormat="1" applyFont="1" applyFill="1" applyBorder="1" applyAlignment="1">
      <alignment horizontal="center"/>
    </xf>
    <xf numFmtId="0" fontId="3" fillId="31" borderId="27" xfId="0" applyFont="1" applyFill="1" applyBorder="1" applyAlignment="1">
      <alignment horizontal="center"/>
    </xf>
    <xf numFmtId="0" fontId="3" fillId="31" borderId="29" xfId="0" applyFont="1" applyFill="1" applyBorder="1" applyAlignment="1">
      <alignment horizontal="center"/>
    </xf>
    <xf numFmtId="0" fontId="3" fillId="31" borderId="41" xfId="0" applyFont="1" applyFill="1" applyBorder="1" applyAlignment="1">
      <alignment horizontal="center"/>
    </xf>
    <xf numFmtId="173" fontId="3" fillId="31" borderId="47" xfId="0" applyNumberFormat="1" applyFont="1" applyFill="1" applyBorder="1" applyAlignment="1">
      <alignment horizontal="center"/>
    </xf>
    <xf numFmtId="173" fontId="3" fillId="31" borderId="40" xfId="0" applyNumberFormat="1" applyFont="1" applyFill="1" applyBorder="1" applyAlignment="1">
      <alignment horizontal="center"/>
    </xf>
    <xf numFmtId="173" fontId="3" fillId="31" borderId="56" xfId="0" applyNumberFormat="1" applyFont="1" applyFill="1" applyBorder="1" applyAlignment="1">
      <alignment horizontal="center"/>
    </xf>
    <xf numFmtId="173" fontId="3" fillId="31" borderId="44" xfId="0" applyNumberFormat="1" applyFont="1" applyFill="1" applyBorder="1" applyAlignment="1">
      <alignment horizontal="center"/>
    </xf>
    <xf numFmtId="1" fontId="3" fillId="31" borderId="41" xfId="0" applyNumberFormat="1" applyFont="1" applyFill="1" applyBorder="1" applyAlignment="1">
      <alignment horizontal="center"/>
    </xf>
    <xf numFmtId="171" fontId="3" fillId="31" borderId="51" xfId="0" applyNumberFormat="1" applyFont="1" applyFill="1" applyBorder="1" applyAlignment="1">
      <alignment horizontal="center"/>
    </xf>
    <xf numFmtId="171" fontId="3" fillId="31" borderId="52" xfId="0" applyNumberFormat="1" applyFont="1" applyFill="1" applyBorder="1" applyAlignment="1">
      <alignment horizontal="center"/>
    </xf>
    <xf numFmtId="171" fontId="3" fillId="31" borderId="53" xfId="0" applyNumberFormat="1" applyFont="1" applyFill="1" applyBorder="1" applyAlignment="1">
      <alignment horizontal="center"/>
    </xf>
    <xf numFmtId="171" fontId="3" fillId="31" borderId="54" xfId="0" applyNumberFormat="1" applyFont="1" applyFill="1" applyBorder="1" applyAlignment="1">
      <alignment horizontal="center"/>
    </xf>
    <xf numFmtId="171" fontId="3" fillId="31" borderId="25" xfId="0" applyNumberFormat="1" applyFont="1" applyFill="1" applyBorder="1" applyAlignment="1">
      <alignment horizontal="center"/>
    </xf>
    <xf numFmtId="171" fontId="3" fillId="31" borderId="26" xfId="0" applyNumberFormat="1" applyFont="1" applyFill="1" applyBorder="1" applyAlignment="1">
      <alignment horizontal="center"/>
    </xf>
    <xf numFmtId="171" fontId="3" fillId="31" borderId="60" xfId="0" applyNumberFormat="1" applyFont="1" applyFill="1" applyBorder="1" applyAlignment="1">
      <alignment horizontal="center"/>
    </xf>
    <xf numFmtId="1" fontId="3" fillId="31" borderId="25" xfId="0" applyNumberFormat="1" applyFont="1" applyFill="1" applyBorder="1" applyAlignment="1">
      <alignment horizontal="center"/>
    </xf>
    <xf numFmtId="170" fontId="3" fillId="31" borderId="53" xfId="0" applyNumberFormat="1" applyFont="1" applyFill="1" applyBorder="1" applyAlignment="1">
      <alignment horizontal="center"/>
    </xf>
    <xf numFmtId="170" fontId="3" fillId="31" borderId="51" xfId="0" applyNumberFormat="1" applyFont="1" applyFill="1" applyBorder="1" applyAlignment="1">
      <alignment horizontal="center"/>
    </xf>
    <xf numFmtId="171" fontId="11" fillId="31" borderId="53" xfId="0" applyNumberFormat="1" applyFont="1" applyFill="1" applyBorder="1" applyAlignment="1">
      <alignment horizontal="center"/>
    </xf>
    <xf numFmtId="171" fontId="15" fillId="30" borderId="53" xfId="0" applyNumberFormat="1" applyFont="1" applyFill="1" applyBorder="1" applyAlignment="1">
      <alignment horizontal="center"/>
    </xf>
    <xf numFmtId="173" fontId="4" fillId="31" borderId="27" xfId="0" applyNumberFormat="1" applyFont="1" applyFill="1" applyBorder="1" applyAlignment="1">
      <alignment horizontal="center"/>
    </xf>
    <xf numFmtId="171" fontId="4" fillId="31" borderId="51" xfId="0" applyNumberFormat="1" applyFont="1" applyFill="1" applyBorder="1" applyAlignment="1">
      <alignment horizontal="center"/>
    </xf>
    <xf numFmtId="173" fontId="6" fillId="31" borderId="41" xfId="0" applyNumberFormat="1" applyFont="1" applyFill="1" applyBorder="1" applyAlignment="1">
      <alignment horizontal="center"/>
    </xf>
    <xf numFmtId="173" fontId="3" fillId="31" borderId="41" xfId="0" applyNumberFormat="1" applyFont="1" applyFill="1" applyBorder="1" applyAlignment="1">
      <alignment horizontal="center"/>
    </xf>
    <xf numFmtId="171" fontId="9" fillId="31" borderId="25" xfId="0" applyNumberFormat="1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173" fontId="3" fillId="31" borderId="27" xfId="0" applyNumberFormat="1" applyFont="1" applyFill="1" applyBorder="1" applyAlignment="1">
      <alignment horizontal="center"/>
    </xf>
    <xf numFmtId="0" fontId="14" fillId="31" borderId="61" xfId="0" applyFont="1" applyFill="1" applyBorder="1" applyAlignment="1">
      <alignment horizontal="center"/>
    </xf>
    <xf numFmtId="1" fontId="6" fillId="31" borderId="55" xfId="0" applyNumberFormat="1" applyFont="1" applyFill="1" applyBorder="1" applyAlignment="1">
      <alignment horizontal="center"/>
    </xf>
    <xf numFmtId="1" fontId="6" fillId="31" borderId="27" xfId="0" applyNumberFormat="1" applyFont="1" applyFill="1" applyBorder="1" applyAlignment="1">
      <alignment horizontal="center"/>
    </xf>
    <xf numFmtId="173" fontId="12" fillId="31" borderId="40" xfId="0" applyNumberFormat="1" applyFont="1" applyFill="1" applyBorder="1" applyAlignment="1">
      <alignment horizontal="center"/>
    </xf>
    <xf numFmtId="173" fontId="4" fillId="31" borderId="29" xfId="0" applyNumberFormat="1" applyFont="1" applyFill="1" applyBorder="1" applyAlignment="1">
      <alignment horizontal="center"/>
    </xf>
    <xf numFmtId="1" fontId="9" fillId="31" borderId="51" xfId="0" applyNumberFormat="1" applyFont="1" applyFill="1" applyBorder="1" applyAlignment="1">
      <alignment horizontal="center"/>
    </xf>
    <xf numFmtId="1" fontId="9" fillId="31" borderId="29" xfId="0" applyNumberFormat="1" applyFont="1" applyFill="1" applyBorder="1" applyAlignment="1">
      <alignment horizontal="center"/>
    </xf>
    <xf numFmtId="1" fontId="9" fillId="31" borderId="60" xfId="0" applyNumberFormat="1" applyFont="1" applyFill="1" applyBorder="1" applyAlignment="1">
      <alignment horizontal="center"/>
    </xf>
    <xf numFmtId="171" fontId="4" fillId="31" borderId="60" xfId="0" applyNumberFormat="1" applyFont="1" applyFill="1" applyBorder="1" applyAlignment="1">
      <alignment horizontal="center"/>
    </xf>
    <xf numFmtId="1" fontId="0" fillId="31" borderId="60" xfId="0" applyNumberFormat="1" applyFont="1" applyFill="1" applyBorder="1" applyAlignment="1">
      <alignment horizontal="center"/>
    </xf>
    <xf numFmtId="171" fontId="6" fillId="31" borderId="62" xfId="0" applyNumberFormat="1" applyFont="1" applyFill="1" applyBorder="1" applyAlignment="1">
      <alignment horizontal="center"/>
    </xf>
    <xf numFmtId="1" fontId="10" fillId="31" borderId="60" xfId="0" applyNumberFormat="1" applyFont="1" applyFill="1" applyBorder="1" applyAlignment="1">
      <alignment horizontal="center"/>
    </xf>
    <xf numFmtId="1" fontId="11" fillId="31" borderId="60" xfId="0" applyNumberFormat="1" applyFont="1" applyFill="1" applyBorder="1" applyAlignment="1">
      <alignment horizontal="center"/>
    </xf>
    <xf numFmtId="0" fontId="3" fillId="31" borderId="63" xfId="0" applyFont="1" applyFill="1" applyBorder="1" applyAlignment="1">
      <alignment horizontal="center"/>
    </xf>
    <xf numFmtId="173" fontId="4" fillId="31" borderId="63" xfId="0" applyNumberFormat="1" applyFont="1" applyFill="1" applyBorder="1" applyAlignment="1">
      <alignment horizontal="center"/>
    </xf>
    <xf numFmtId="1" fontId="0" fillId="31" borderId="63" xfId="0" applyNumberFormat="1" applyFont="1" applyFill="1" applyBorder="1" applyAlignment="1">
      <alignment horizontal="center"/>
    </xf>
    <xf numFmtId="0" fontId="10" fillId="31" borderId="63" xfId="0" applyFont="1" applyFill="1" applyBorder="1" applyAlignment="1">
      <alignment horizontal="center"/>
    </xf>
    <xf numFmtId="0" fontId="14" fillId="31" borderId="63" xfId="0" applyFont="1" applyFill="1" applyBorder="1" applyAlignment="1">
      <alignment horizontal="center"/>
    </xf>
    <xf numFmtId="0" fontId="15" fillId="30" borderId="63" xfId="0" applyFont="1" applyFill="1" applyBorder="1" applyAlignment="1">
      <alignment horizontal="center"/>
    </xf>
    <xf numFmtId="1" fontId="15" fillId="30" borderId="51" xfId="0" applyNumberFormat="1" applyFont="1" applyFill="1" applyBorder="1" applyAlignment="1">
      <alignment horizontal="center"/>
    </xf>
    <xf numFmtId="171" fontId="14" fillId="31" borderId="51" xfId="0" applyNumberFormat="1" applyFont="1" applyFill="1" applyBorder="1" applyAlignment="1">
      <alignment horizontal="center"/>
    </xf>
    <xf numFmtId="173" fontId="16" fillId="31" borderId="63" xfId="0" applyNumberFormat="1" applyFont="1" applyFill="1" applyBorder="1" applyAlignment="1">
      <alignment horizontal="center"/>
    </xf>
    <xf numFmtId="0" fontId="11" fillId="31" borderId="63" xfId="0" applyFont="1" applyFill="1" applyBorder="1" applyAlignment="1">
      <alignment horizontal="center"/>
    </xf>
    <xf numFmtId="1" fontId="16" fillId="31" borderId="60" xfId="0" applyNumberFormat="1" applyFont="1" applyFill="1" applyBorder="1" applyAlignment="1">
      <alignment horizontal="center"/>
    </xf>
    <xf numFmtId="1" fontId="16" fillId="31" borderId="29" xfId="0" applyNumberFormat="1" applyFont="1" applyFill="1" applyBorder="1" applyAlignment="1">
      <alignment horizontal="center"/>
    </xf>
    <xf numFmtId="173" fontId="15" fillId="30" borderId="29" xfId="0" applyNumberFormat="1" applyFont="1" applyFill="1" applyBorder="1" applyAlignment="1">
      <alignment horizontal="center"/>
    </xf>
    <xf numFmtId="171" fontId="0" fillId="31" borderId="54" xfId="0" applyNumberFormat="1" applyFont="1" applyFill="1" applyBorder="1" applyAlignment="1">
      <alignment horizontal="center"/>
    </xf>
    <xf numFmtId="171" fontId="6" fillId="31" borderId="51" xfId="0" applyNumberFormat="1" applyFont="1" applyFill="1" applyBorder="1" applyAlignment="1">
      <alignment horizontal="center"/>
    </xf>
    <xf numFmtId="171" fontId="15" fillId="30" borderId="51" xfId="0" applyNumberFormat="1" applyFont="1" applyFill="1" applyBorder="1" applyAlignment="1">
      <alignment horizontal="center"/>
    </xf>
    <xf numFmtId="173" fontId="15" fillId="30" borderId="64" xfId="0" applyNumberFormat="1" applyFont="1" applyFill="1" applyBorder="1" applyAlignment="1">
      <alignment horizontal="center"/>
    </xf>
    <xf numFmtId="0" fontId="15" fillId="30" borderId="39" xfId="0" applyFont="1" applyFill="1" applyBorder="1" applyAlignment="1">
      <alignment horizontal="center"/>
    </xf>
    <xf numFmtId="1" fontId="14" fillId="31" borderId="40" xfId="0" applyNumberFormat="1" applyFont="1" applyFill="1" applyBorder="1" applyAlignment="1">
      <alignment horizontal="center"/>
    </xf>
    <xf numFmtId="1" fontId="15" fillId="30" borderId="63" xfId="0" applyNumberFormat="1" applyFont="1" applyFill="1" applyBorder="1" applyAlignment="1">
      <alignment horizontal="center"/>
    </xf>
    <xf numFmtId="1" fontId="11" fillId="31" borderId="40" xfId="0" applyNumberFormat="1" applyFont="1" applyFill="1" applyBorder="1" applyAlignment="1">
      <alignment horizontal="center"/>
    </xf>
    <xf numFmtId="0" fontId="3" fillId="31" borderId="45" xfId="0" applyFont="1" applyFill="1" applyBorder="1" applyAlignment="1">
      <alignment horizontal="center"/>
    </xf>
    <xf numFmtId="173" fontId="3" fillId="31" borderId="65" xfId="0" applyNumberFormat="1" applyFont="1" applyFill="1" applyBorder="1" applyAlignment="1">
      <alignment horizontal="center"/>
    </xf>
    <xf numFmtId="173" fontId="9" fillId="31" borderId="65" xfId="0" applyNumberFormat="1" applyFont="1" applyFill="1" applyBorder="1" applyAlignment="1">
      <alignment horizontal="center"/>
    </xf>
    <xf numFmtId="173" fontId="4" fillId="31" borderId="65" xfId="0" applyNumberFormat="1" applyFont="1" applyFill="1" applyBorder="1" applyAlignment="1">
      <alignment horizontal="center"/>
    </xf>
    <xf numFmtId="0" fontId="0" fillId="31" borderId="45" xfId="0" applyFont="1" applyFill="1" applyBorder="1" applyAlignment="1">
      <alignment horizontal="center"/>
    </xf>
    <xf numFmtId="173" fontId="0" fillId="31" borderId="65" xfId="0" applyNumberFormat="1" applyFont="1" applyFill="1" applyBorder="1" applyAlignment="1">
      <alignment horizontal="center"/>
    </xf>
    <xf numFmtId="0" fontId="6" fillId="31" borderId="45" xfId="0" applyFont="1" applyFill="1" applyBorder="1" applyAlignment="1">
      <alignment horizontal="center"/>
    </xf>
    <xf numFmtId="173" fontId="6" fillId="31" borderId="65" xfId="0" applyNumberFormat="1" applyFont="1" applyFill="1" applyBorder="1" applyAlignment="1">
      <alignment horizontal="center"/>
    </xf>
    <xf numFmtId="0" fontId="10" fillId="31" borderId="45" xfId="0" applyFont="1" applyFill="1" applyBorder="1" applyAlignment="1">
      <alignment horizontal="center"/>
    </xf>
    <xf numFmtId="0" fontId="10" fillId="31" borderId="65" xfId="0" applyFont="1" applyFill="1" applyBorder="1" applyAlignment="1">
      <alignment horizontal="center"/>
    </xf>
    <xf numFmtId="0" fontId="14" fillId="31" borderId="45" xfId="0" applyFont="1" applyFill="1" applyBorder="1" applyAlignment="1">
      <alignment horizontal="center"/>
    </xf>
    <xf numFmtId="173" fontId="14" fillId="31" borderId="65" xfId="0" applyNumberFormat="1" applyFont="1" applyFill="1" applyBorder="1" applyAlignment="1">
      <alignment horizontal="center"/>
    </xf>
    <xf numFmtId="0" fontId="15" fillId="30" borderId="22" xfId="0" applyFont="1" applyFill="1" applyBorder="1" applyAlignment="1">
      <alignment horizontal="center"/>
    </xf>
    <xf numFmtId="173" fontId="15" fillId="30" borderId="65" xfId="0" applyNumberFormat="1" applyFont="1" applyFill="1" applyBorder="1" applyAlignment="1">
      <alignment horizontal="center"/>
    </xf>
    <xf numFmtId="0" fontId="11" fillId="31" borderId="65" xfId="0" applyFont="1" applyFill="1" applyBorder="1" applyAlignment="1">
      <alignment horizontal="center"/>
    </xf>
    <xf numFmtId="0" fontId="16" fillId="31" borderId="45" xfId="0" applyFont="1" applyFill="1" applyBorder="1" applyAlignment="1">
      <alignment horizontal="center"/>
    </xf>
    <xf numFmtId="1" fontId="14" fillId="31" borderId="65" xfId="0" applyNumberFormat="1" applyFont="1" applyFill="1" applyBorder="1" applyAlignment="1">
      <alignment horizontal="center"/>
    </xf>
    <xf numFmtId="1" fontId="14" fillId="31" borderId="51" xfId="0" applyNumberFormat="1" applyFont="1" applyFill="1" applyBorder="1" applyAlignment="1">
      <alignment horizontal="center"/>
    </xf>
    <xf numFmtId="1" fontId="6" fillId="31" borderId="57" xfId="0" applyNumberFormat="1" applyFont="1" applyFill="1" applyBorder="1" applyAlignment="1">
      <alignment horizontal="center"/>
    </xf>
    <xf numFmtId="1" fontId="6" fillId="31" borderId="56" xfId="0" applyNumberFormat="1" applyFont="1" applyFill="1" applyBorder="1" applyAlignment="1">
      <alignment horizontal="center"/>
    </xf>
    <xf numFmtId="1" fontId="16" fillId="31" borderId="40" xfId="0" applyNumberFormat="1" applyFont="1" applyFill="1" applyBorder="1" applyAlignment="1">
      <alignment horizontal="center"/>
    </xf>
    <xf numFmtId="1" fontId="16" fillId="31" borderId="54" xfId="0" applyNumberFormat="1" applyFont="1" applyFill="1" applyBorder="1" applyAlignment="1">
      <alignment horizontal="center"/>
    </xf>
    <xf numFmtId="1" fontId="4" fillId="31" borderId="65" xfId="0" applyNumberFormat="1" applyFont="1" applyFill="1" applyBorder="1" applyAlignment="1">
      <alignment horizontal="center"/>
    </xf>
    <xf numFmtId="1" fontId="3" fillId="31" borderId="54" xfId="0" applyNumberFormat="1" applyFont="1" applyFill="1" applyBorder="1" applyAlignment="1">
      <alignment horizontal="center"/>
    </xf>
    <xf numFmtId="1" fontId="3" fillId="31" borderId="40" xfId="0" applyNumberFormat="1" applyFont="1" applyFill="1" applyBorder="1" applyAlignment="1">
      <alignment horizontal="center"/>
    </xf>
    <xf numFmtId="1" fontId="11" fillId="31" borderId="54" xfId="0" applyNumberFormat="1" applyFont="1" applyFill="1" applyBorder="1" applyAlignment="1">
      <alignment horizontal="center"/>
    </xf>
    <xf numFmtId="0" fontId="12" fillId="31" borderId="45" xfId="0" applyFont="1" applyFill="1" applyBorder="1" applyAlignment="1">
      <alignment horizontal="center"/>
    </xf>
    <xf numFmtId="0" fontId="14" fillId="31" borderId="65" xfId="0" applyFont="1" applyFill="1" applyBorder="1" applyAlignment="1">
      <alignment horizontal="center"/>
    </xf>
    <xf numFmtId="0" fontId="15" fillId="30" borderId="45" xfId="0" applyFont="1" applyFill="1" applyBorder="1" applyAlignment="1">
      <alignment horizontal="center"/>
    </xf>
    <xf numFmtId="0" fontId="15" fillId="30" borderId="65" xfId="0" applyFont="1" applyFill="1" applyBorder="1" applyAlignment="1">
      <alignment horizontal="center"/>
    </xf>
    <xf numFmtId="0" fontId="16" fillId="31" borderId="65" xfId="0" applyFont="1" applyFill="1" applyBorder="1" applyAlignment="1">
      <alignment horizontal="center"/>
    </xf>
    <xf numFmtId="0" fontId="11" fillId="31" borderId="51" xfId="0" applyFont="1" applyFill="1" applyBorder="1" applyAlignment="1">
      <alignment horizontal="center"/>
    </xf>
    <xf numFmtId="0" fontId="6" fillId="31" borderId="51" xfId="0" applyFont="1" applyFill="1" applyBorder="1" applyAlignment="1">
      <alignment horizontal="center"/>
    </xf>
    <xf numFmtId="1" fontId="4" fillId="31" borderId="40" xfId="0" applyNumberFormat="1" applyFont="1" applyFill="1" applyBorder="1" applyAlignment="1">
      <alignment horizontal="center"/>
    </xf>
    <xf numFmtId="1" fontId="4" fillId="31" borderId="54" xfId="0" applyNumberFormat="1" applyFont="1" applyFill="1" applyBorder="1" applyAlignment="1">
      <alignment horizontal="center"/>
    </xf>
    <xf numFmtId="173" fontId="10" fillId="31" borderId="65" xfId="0" applyNumberFormat="1" applyFont="1" applyFill="1" applyBorder="1" applyAlignment="1">
      <alignment horizontal="center"/>
    </xf>
    <xf numFmtId="0" fontId="100" fillId="31" borderId="32" xfId="0" applyFont="1" applyFill="1" applyBorder="1" applyAlignment="1">
      <alignment horizontal="center"/>
    </xf>
    <xf numFmtId="0" fontId="100" fillId="31" borderId="24" xfId="0" applyFont="1" applyFill="1" applyBorder="1" applyAlignment="1">
      <alignment horizontal="center"/>
    </xf>
    <xf numFmtId="1" fontId="100" fillId="31" borderId="54" xfId="0" applyNumberFormat="1" applyFont="1" applyFill="1" applyBorder="1" applyAlignment="1">
      <alignment horizontal="center"/>
    </xf>
    <xf numFmtId="1" fontId="100" fillId="31" borderId="27" xfId="0" applyNumberFormat="1" applyFont="1" applyFill="1" applyBorder="1" applyAlignment="1">
      <alignment horizontal="center"/>
    </xf>
    <xf numFmtId="171" fontId="12" fillId="31" borderId="36" xfId="0" applyNumberFormat="1" applyFont="1" applyFill="1" applyBorder="1" applyAlignment="1">
      <alignment horizontal="center"/>
    </xf>
    <xf numFmtId="173" fontId="11" fillId="31" borderId="56" xfId="0" applyNumberFormat="1" applyFont="1" applyFill="1" applyBorder="1" applyAlignment="1">
      <alignment horizontal="center"/>
    </xf>
    <xf numFmtId="171" fontId="12" fillId="31" borderId="51" xfId="0" applyNumberFormat="1" applyFont="1" applyFill="1" applyBorder="1" applyAlignment="1">
      <alignment horizontal="center"/>
    </xf>
    <xf numFmtId="0" fontId="17" fillId="31" borderId="10" xfId="0" applyFont="1" applyFill="1" applyBorder="1" applyAlignment="1">
      <alignment horizontal="center"/>
    </xf>
    <xf numFmtId="0" fontId="17" fillId="31" borderId="28" xfId="0" applyFont="1" applyFill="1" applyBorder="1" applyAlignment="1">
      <alignment horizontal="center"/>
    </xf>
    <xf numFmtId="173" fontId="17" fillId="31" borderId="50" xfId="0" applyNumberFormat="1" applyFont="1" applyFill="1" applyBorder="1" applyAlignment="1">
      <alignment horizontal="center"/>
    </xf>
    <xf numFmtId="171" fontId="17" fillId="31" borderId="10" xfId="0" applyNumberFormat="1" applyFont="1" applyFill="1" applyBorder="1" applyAlignment="1">
      <alignment horizontal="center"/>
    </xf>
    <xf numFmtId="173" fontId="18" fillId="31" borderId="50" xfId="0" applyNumberFormat="1" applyFont="1" applyFill="1" applyBorder="1" applyAlignment="1">
      <alignment horizontal="center"/>
    </xf>
    <xf numFmtId="0" fontId="19" fillId="31" borderId="28" xfId="0" applyFont="1" applyFill="1" applyBorder="1" applyAlignment="1">
      <alignment horizontal="center"/>
    </xf>
    <xf numFmtId="173" fontId="19" fillId="31" borderId="50" xfId="0" applyNumberFormat="1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31" borderId="28" xfId="0" applyFont="1" applyFill="1" applyBorder="1" applyAlignment="1">
      <alignment horizontal="center"/>
    </xf>
    <xf numFmtId="173" fontId="1" fillId="31" borderId="50" xfId="0" applyNumberFormat="1" applyFont="1" applyFill="1" applyBorder="1" applyAlignment="1">
      <alignment horizontal="center"/>
    </xf>
    <xf numFmtId="171" fontId="1" fillId="31" borderId="12" xfId="0" applyNumberFormat="1" applyFont="1" applyFill="1" applyBorder="1" applyAlignment="1">
      <alignment horizontal="center"/>
    </xf>
    <xf numFmtId="0" fontId="20" fillId="31" borderId="28" xfId="0" applyFont="1" applyFill="1" applyBorder="1" applyAlignment="1">
      <alignment horizontal="center"/>
    </xf>
    <xf numFmtId="173" fontId="20" fillId="31" borderId="50" xfId="0" applyNumberFormat="1" applyFont="1" applyFill="1" applyBorder="1" applyAlignment="1">
      <alignment horizontal="center"/>
    </xf>
    <xf numFmtId="171" fontId="20" fillId="31" borderId="10" xfId="0" applyNumberFormat="1" applyFont="1" applyFill="1" applyBorder="1" applyAlignment="1">
      <alignment horizontal="center"/>
    </xf>
    <xf numFmtId="171" fontId="21" fillId="30" borderId="54" xfId="0" applyNumberFormat="1" applyFont="1" applyFill="1" applyBorder="1" applyAlignment="1">
      <alignment horizontal="center"/>
    </xf>
    <xf numFmtId="0" fontId="22" fillId="31" borderId="11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173" fontId="22" fillId="31" borderId="50" xfId="0" applyNumberFormat="1" applyFont="1" applyFill="1" applyBorder="1" applyAlignment="1">
      <alignment horizontal="center"/>
    </xf>
    <xf numFmtId="171" fontId="22" fillId="31" borderId="10" xfId="0" applyNumberFormat="1" applyFont="1" applyFill="1" applyBorder="1" applyAlignment="1">
      <alignment horizontal="center"/>
    </xf>
    <xf numFmtId="0" fontId="23" fillId="31" borderId="25" xfId="0" applyFont="1" applyFill="1" applyBorder="1" applyAlignment="1">
      <alignment horizontal="center"/>
    </xf>
    <xf numFmtId="0" fontId="23" fillId="31" borderId="17" xfId="0" applyFont="1" applyFill="1" applyBorder="1" applyAlignment="1">
      <alignment horizontal="center"/>
    </xf>
    <xf numFmtId="173" fontId="23" fillId="31" borderId="47" xfId="0" applyNumberFormat="1" applyFont="1" applyFill="1" applyBorder="1" applyAlignment="1">
      <alignment horizontal="center"/>
    </xf>
    <xf numFmtId="171" fontId="23" fillId="31" borderId="54" xfId="0" applyNumberFormat="1" applyFont="1" applyFill="1" applyBorder="1" applyAlignment="1">
      <alignment horizontal="center"/>
    </xf>
    <xf numFmtId="171" fontId="23" fillId="31" borderId="53" xfId="0" applyNumberFormat="1" applyFont="1" applyFill="1" applyBorder="1" applyAlignment="1">
      <alignment horizontal="center"/>
    </xf>
    <xf numFmtId="0" fontId="22" fillId="31" borderId="25" xfId="0" applyFont="1" applyFill="1" applyBorder="1" applyAlignment="1">
      <alignment horizontal="center"/>
    </xf>
    <xf numFmtId="0" fontId="22" fillId="31" borderId="17" xfId="0" applyFont="1" applyFill="1" applyBorder="1" applyAlignment="1">
      <alignment horizontal="center"/>
    </xf>
    <xf numFmtId="173" fontId="22" fillId="31" borderId="47" xfId="0" applyNumberFormat="1" applyFont="1" applyFill="1" applyBorder="1" applyAlignment="1">
      <alignment horizontal="center"/>
    </xf>
    <xf numFmtId="171" fontId="22" fillId="31" borderId="55" xfId="0" applyNumberFormat="1" applyFont="1" applyFill="1" applyBorder="1" applyAlignment="1">
      <alignment horizontal="center"/>
    </xf>
    <xf numFmtId="171" fontId="21" fillId="30" borderId="59" xfId="0" applyNumberFormat="1" applyFont="1" applyFill="1" applyBorder="1" applyAlignment="1">
      <alignment horizontal="center"/>
    </xf>
    <xf numFmtId="173" fontId="21" fillId="30" borderId="50" xfId="0" applyNumberFormat="1" applyFont="1" applyFill="1" applyBorder="1" applyAlignment="1">
      <alignment horizontal="center"/>
    </xf>
    <xf numFmtId="0" fontId="21" fillId="30" borderId="28" xfId="0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1" fillId="30" borderId="25" xfId="0" applyFont="1" applyFill="1" applyBorder="1" applyAlignment="1">
      <alignment horizontal="center"/>
    </xf>
    <xf numFmtId="0" fontId="21" fillId="30" borderId="17" xfId="0" applyFont="1" applyFill="1" applyBorder="1" applyAlignment="1">
      <alignment horizontal="center"/>
    </xf>
    <xf numFmtId="173" fontId="21" fillId="30" borderId="47" xfId="0" applyNumberFormat="1" applyFont="1" applyFill="1" applyBorder="1" applyAlignment="1">
      <alignment horizontal="center"/>
    </xf>
    <xf numFmtId="171" fontId="21" fillId="30" borderId="55" xfId="0" applyNumberFormat="1" applyFont="1" applyFill="1" applyBorder="1" applyAlignment="1">
      <alignment horizontal="center"/>
    </xf>
    <xf numFmtId="0" fontId="24" fillId="31" borderId="28" xfId="0" applyFont="1" applyFill="1" applyBorder="1" applyAlignment="1">
      <alignment horizontal="center"/>
    </xf>
    <xf numFmtId="173" fontId="24" fillId="31" borderId="50" xfId="0" applyNumberFormat="1" applyFont="1" applyFill="1" applyBorder="1" applyAlignment="1">
      <alignment horizontal="center"/>
    </xf>
    <xf numFmtId="171" fontId="1" fillId="31" borderId="59" xfId="0" applyNumberFormat="1" applyFont="1" applyFill="1" applyBorder="1" applyAlignment="1">
      <alignment horizontal="center"/>
    </xf>
    <xf numFmtId="171" fontId="1" fillId="31" borderId="55" xfId="0" applyNumberFormat="1" applyFont="1" applyFill="1" applyBorder="1" applyAlignment="1">
      <alignment horizontal="center"/>
    </xf>
    <xf numFmtId="173" fontId="1" fillId="31" borderId="47" xfId="0" applyNumberFormat="1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/>
    </xf>
    <xf numFmtId="0" fontId="1" fillId="31" borderId="25" xfId="0" applyFont="1" applyFill="1" applyBorder="1" applyAlignment="1">
      <alignment horizontal="center"/>
    </xf>
    <xf numFmtId="0" fontId="20" fillId="31" borderId="25" xfId="0" applyFont="1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173" fontId="20" fillId="31" borderId="47" xfId="0" applyNumberFormat="1" applyFont="1" applyFill="1" applyBorder="1" applyAlignment="1">
      <alignment horizontal="center"/>
    </xf>
    <xf numFmtId="171" fontId="20" fillId="31" borderId="54" xfId="0" applyNumberFormat="1" applyFont="1" applyFill="1" applyBorder="1" applyAlignment="1">
      <alignment horizontal="center"/>
    </xf>
    <xf numFmtId="0" fontId="18" fillId="31" borderId="25" xfId="0" applyFont="1" applyFill="1" applyBorder="1" applyAlignment="1">
      <alignment horizontal="center"/>
    </xf>
    <xf numFmtId="0" fontId="18" fillId="31" borderId="17" xfId="0" applyFont="1" applyFill="1" applyBorder="1" applyAlignment="1">
      <alignment horizontal="center"/>
    </xf>
    <xf numFmtId="173" fontId="18" fillId="31" borderId="47" xfId="0" applyNumberFormat="1" applyFont="1" applyFill="1" applyBorder="1" applyAlignment="1">
      <alignment horizontal="center"/>
    </xf>
    <xf numFmtId="171" fontId="18" fillId="31" borderId="55" xfId="0" applyNumberFormat="1" applyFont="1" applyFill="1" applyBorder="1" applyAlignment="1">
      <alignment horizontal="center"/>
    </xf>
    <xf numFmtId="171" fontId="18" fillId="31" borderId="59" xfId="0" applyNumberFormat="1" applyFont="1" applyFill="1" applyBorder="1" applyAlignment="1">
      <alignment horizontal="center"/>
    </xf>
    <xf numFmtId="171" fontId="25" fillId="31" borderId="53" xfId="0" applyNumberFormat="1" applyFont="1" applyFill="1" applyBorder="1" applyAlignment="1">
      <alignment horizontal="center"/>
    </xf>
    <xf numFmtId="173" fontId="25" fillId="31" borderId="50" xfId="0" applyNumberFormat="1" applyFont="1" applyFill="1" applyBorder="1" applyAlignment="1">
      <alignment horizontal="center"/>
    </xf>
    <xf numFmtId="0" fontId="25" fillId="31" borderId="28" xfId="0" applyFont="1" applyFill="1" applyBorder="1" applyAlignment="1">
      <alignment horizontal="center"/>
    </xf>
    <xf numFmtId="0" fontId="25" fillId="31" borderId="25" xfId="0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/>
    </xf>
    <xf numFmtId="173" fontId="25" fillId="31" borderId="47" xfId="0" applyNumberFormat="1" applyFont="1" applyFill="1" applyBorder="1" applyAlignment="1">
      <alignment horizontal="center"/>
    </xf>
    <xf numFmtId="171" fontId="25" fillId="31" borderId="54" xfId="0" applyNumberFormat="1" applyFont="1" applyFill="1" applyBorder="1" applyAlignment="1">
      <alignment horizontal="center"/>
    </xf>
    <xf numFmtId="0" fontId="17" fillId="31" borderId="36" xfId="0" applyFont="1" applyFill="1" applyBorder="1" applyAlignment="1">
      <alignment horizontal="center"/>
    </xf>
    <xf numFmtId="0" fontId="17" fillId="31" borderId="34" xfId="0" applyFont="1" applyFill="1" applyBorder="1" applyAlignment="1">
      <alignment horizontal="center"/>
    </xf>
    <xf numFmtId="173" fontId="17" fillId="31" borderId="47" xfId="0" applyNumberFormat="1" applyFont="1" applyFill="1" applyBorder="1" applyAlignment="1">
      <alignment horizontal="center"/>
    </xf>
    <xf numFmtId="171" fontId="17" fillId="31" borderId="54" xfId="0" applyNumberFormat="1" applyFont="1" applyFill="1" applyBorder="1" applyAlignment="1">
      <alignment horizontal="center"/>
    </xf>
    <xf numFmtId="0" fontId="26" fillId="31" borderId="25" xfId="0" applyFont="1" applyFill="1" applyBorder="1" applyAlignment="1">
      <alignment horizontal="center"/>
    </xf>
    <xf numFmtId="0" fontId="26" fillId="31" borderId="17" xfId="0" applyFont="1" applyFill="1" applyBorder="1" applyAlignment="1">
      <alignment horizontal="center"/>
    </xf>
    <xf numFmtId="173" fontId="26" fillId="31" borderId="47" xfId="0" applyNumberFormat="1" applyFont="1" applyFill="1" applyBorder="1" applyAlignment="1">
      <alignment horizontal="center"/>
    </xf>
    <xf numFmtId="171" fontId="26" fillId="31" borderId="55" xfId="0" applyNumberFormat="1" applyFont="1" applyFill="1" applyBorder="1" applyAlignment="1">
      <alignment horizontal="center"/>
    </xf>
    <xf numFmtId="171" fontId="19" fillId="31" borderId="55" xfId="0" applyNumberFormat="1" applyFont="1" applyFill="1" applyBorder="1" applyAlignment="1">
      <alignment horizontal="center"/>
    </xf>
    <xf numFmtId="173" fontId="19" fillId="31" borderId="47" xfId="0" applyNumberFormat="1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/>
    </xf>
    <xf numFmtId="0" fontId="24" fillId="31" borderId="36" xfId="0" applyFont="1" applyFill="1" applyBorder="1" applyAlignment="1">
      <alignment horizontal="center"/>
    </xf>
    <xf numFmtId="0" fontId="24" fillId="31" borderId="34" xfId="0" applyFont="1" applyFill="1" applyBorder="1" applyAlignment="1">
      <alignment horizontal="center"/>
    </xf>
    <xf numFmtId="173" fontId="24" fillId="31" borderId="47" xfId="0" applyNumberFormat="1" applyFont="1" applyFill="1" applyBorder="1" applyAlignment="1">
      <alignment horizontal="center"/>
    </xf>
    <xf numFmtId="171" fontId="24" fillId="31" borderId="55" xfId="0" applyNumberFormat="1" applyFont="1" applyFill="1" applyBorder="1" applyAlignment="1">
      <alignment horizontal="center"/>
    </xf>
    <xf numFmtId="171" fontId="22" fillId="31" borderId="54" xfId="0" applyNumberFormat="1" applyFont="1" applyFill="1" applyBorder="1" applyAlignment="1">
      <alignment horizontal="center"/>
    </xf>
    <xf numFmtId="171" fontId="18" fillId="31" borderId="54" xfId="0" applyNumberFormat="1" applyFont="1" applyFill="1" applyBorder="1" applyAlignment="1">
      <alignment horizontal="center"/>
    </xf>
    <xf numFmtId="0" fontId="24" fillId="31" borderId="46" xfId="0" applyFont="1" applyFill="1" applyBorder="1" applyAlignment="1">
      <alignment horizontal="center"/>
    </xf>
    <xf numFmtId="0" fontId="18" fillId="31" borderId="34" xfId="0" applyFont="1" applyFill="1" applyBorder="1" applyAlignment="1">
      <alignment horizontal="center"/>
    </xf>
    <xf numFmtId="171" fontId="24" fillId="31" borderId="53" xfId="0" applyNumberFormat="1" applyFont="1" applyFill="1" applyBorder="1" applyAlignment="1">
      <alignment horizontal="center"/>
    </xf>
    <xf numFmtId="0" fontId="24" fillId="31" borderId="11" xfId="0" applyFont="1" applyFill="1" applyBorder="1" applyAlignment="1">
      <alignment horizontal="center"/>
    </xf>
    <xf numFmtId="173" fontId="17" fillId="31" borderId="40" xfId="0" applyNumberFormat="1" applyFont="1" applyFill="1" applyBorder="1" applyAlignment="1">
      <alignment horizontal="center"/>
    </xf>
    <xf numFmtId="0" fontId="17" fillId="31" borderId="45" xfId="0" applyFont="1" applyFill="1" applyBorder="1" applyAlignment="1">
      <alignment horizontal="center"/>
    </xf>
    <xf numFmtId="0" fontId="17" fillId="31" borderId="17" xfId="0" applyFont="1" applyFill="1" applyBorder="1" applyAlignment="1">
      <alignment horizontal="center"/>
    </xf>
    <xf numFmtId="0" fontId="17" fillId="31" borderId="25" xfId="0" applyFont="1" applyFill="1" applyBorder="1" applyAlignment="1">
      <alignment horizontal="center"/>
    </xf>
    <xf numFmtId="1" fontId="11" fillId="31" borderId="27" xfId="0" applyNumberFormat="1" applyFont="1" applyFill="1" applyBorder="1" applyAlignment="1">
      <alignment horizontal="center"/>
    </xf>
    <xf numFmtId="0" fontId="18" fillId="31" borderId="12" xfId="0" applyFont="1" applyFill="1" applyBorder="1" applyAlignment="1">
      <alignment horizontal="center"/>
    </xf>
    <xf numFmtId="0" fontId="18" fillId="31" borderId="46" xfId="0" applyFont="1" applyFill="1" applyBorder="1" applyAlignment="1">
      <alignment horizontal="center"/>
    </xf>
    <xf numFmtId="171" fontId="17" fillId="31" borderId="53" xfId="0" applyNumberFormat="1" applyFont="1" applyFill="1" applyBorder="1" applyAlignment="1">
      <alignment horizontal="center"/>
    </xf>
    <xf numFmtId="1" fontId="3" fillId="31" borderId="27" xfId="0" applyNumberFormat="1" applyFont="1" applyFill="1" applyBorder="1" applyAlignment="1">
      <alignment horizontal="center"/>
    </xf>
    <xf numFmtId="0" fontId="101" fillId="31" borderId="25" xfId="0" applyFont="1" applyFill="1" applyBorder="1" applyAlignment="1">
      <alignment horizontal="center"/>
    </xf>
    <xf numFmtId="0" fontId="101" fillId="31" borderId="17" xfId="0" applyFont="1" applyFill="1" applyBorder="1" applyAlignment="1">
      <alignment horizontal="center"/>
    </xf>
    <xf numFmtId="173" fontId="101" fillId="31" borderId="47" xfId="0" applyNumberFormat="1" applyFont="1" applyFill="1" applyBorder="1" applyAlignment="1">
      <alignment horizontal="center"/>
    </xf>
    <xf numFmtId="171" fontId="101" fillId="31" borderId="54" xfId="0" applyNumberFormat="1" applyFont="1" applyFill="1" applyBorder="1" applyAlignment="1">
      <alignment horizontal="center"/>
    </xf>
    <xf numFmtId="0" fontId="102" fillId="31" borderId="10" xfId="0" applyFont="1" applyFill="1" applyBorder="1" applyAlignment="1">
      <alignment horizontal="center"/>
    </xf>
    <xf numFmtId="0" fontId="102" fillId="31" borderId="28" xfId="0" applyFont="1" applyFill="1" applyBorder="1" applyAlignment="1">
      <alignment horizontal="center"/>
    </xf>
    <xf numFmtId="173" fontId="102" fillId="31" borderId="50" xfId="0" applyNumberFormat="1" applyFont="1" applyFill="1" applyBorder="1" applyAlignment="1">
      <alignment horizontal="center"/>
    </xf>
    <xf numFmtId="171" fontId="102" fillId="31" borderId="53" xfId="0" applyNumberFormat="1" applyFont="1" applyFill="1" applyBorder="1" applyAlignment="1">
      <alignment horizontal="center"/>
    </xf>
    <xf numFmtId="171" fontId="19" fillId="31" borderId="59" xfId="0" applyNumberFormat="1" applyFont="1" applyFill="1" applyBorder="1" applyAlignment="1">
      <alignment horizontal="center"/>
    </xf>
    <xf numFmtId="0" fontId="26" fillId="31" borderId="10" xfId="0" applyFont="1" applyFill="1" applyBorder="1" applyAlignment="1">
      <alignment horizontal="center"/>
    </xf>
    <xf numFmtId="173" fontId="16" fillId="31" borderId="65" xfId="0" applyNumberFormat="1" applyFont="1" applyFill="1" applyBorder="1" applyAlignment="1">
      <alignment horizontal="center"/>
    </xf>
    <xf numFmtId="0" fontId="25" fillId="31" borderId="46" xfId="0" applyFont="1" applyFill="1" applyBorder="1" applyAlignment="1">
      <alignment horizontal="center"/>
    </xf>
    <xf numFmtId="0" fontId="25" fillId="31" borderId="12" xfId="0" applyFont="1" applyFill="1" applyBorder="1" applyAlignment="1">
      <alignment horizontal="center"/>
    </xf>
    <xf numFmtId="1" fontId="3" fillId="31" borderId="51" xfId="0" applyNumberFormat="1" applyFont="1" applyFill="1" applyBorder="1" applyAlignment="1">
      <alignment horizontal="center"/>
    </xf>
    <xf numFmtId="1" fontId="3" fillId="31" borderId="65" xfId="0" applyNumberFormat="1" applyFont="1" applyFill="1" applyBorder="1" applyAlignment="1">
      <alignment horizontal="center"/>
    </xf>
    <xf numFmtId="1" fontId="6" fillId="31" borderId="40" xfId="0" applyNumberFormat="1" applyFont="1" applyFill="1" applyBorder="1" applyAlignment="1">
      <alignment horizontal="center"/>
    </xf>
    <xf numFmtId="1" fontId="6" fillId="31" borderId="65" xfId="0" applyNumberFormat="1" applyFont="1" applyFill="1" applyBorder="1" applyAlignment="1">
      <alignment horizontal="center"/>
    </xf>
    <xf numFmtId="1" fontId="6" fillId="31" borderId="51" xfId="0" applyNumberFormat="1" applyFont="1" applyFill="1" applyBorder="1" applyAlignment="1">
      <alignment horizontal="center"/>
    </xf>
    <xf numFmtId="1" fontId="6" fillId="31" borderId="63" xfId="0" applyNumberFormat="1" applyFont="1" applyFill="1" applyBorder="1" applyAlignment="1">
      <alignment horizontal="center"/>
    </xf>
    <xf numFmtId="1" fontId="16" fillId="31" borderId="27" xfId="0" applyNumberFormat="1" applyFont="1" applyFill="1" applyBorder="1" applyAlignment="1">
      <alignment horizontal="center"/>
    </xf>
    <xf numFmtId="1" fontId="12" fillId="31" borderId="47" xfId="0" applyNumberFormat="1" applyFont="1" applyFill="1" applyBorder="1" applyAlignment="1">
      <alignment horizontal="center"/>
    </xf>
    <xf numFmtId="1" fontId="12" fillId="31" borderId="55" xfId="0" applyNumberFormat="1" applyFont="1" applyFill="1" applyBorder="1" applyAlignment="1">
      <alignment horizontal="center"/>
    </xf>
    <xf numFmtId="1" fontId="0" fillId="31" borderId="54" xfId="0" applyNumberFormat="1" applyFont="1" applyFill="1" applyBorder="1" applyAlignment="1">
      <alignment horizontal="center"/>
    </xf>
    <xf numFmtId="1" fontId="0" fillId="31" borderId="65" xfId="0" applyNumberFormat="1" applyFont="1" applyFill="1" applyBorder="1" applyAlignment="1">
      <alignment horizontal="center"/>
    </xf>
    <xf numFmtId="1" fontId="9" fillId="31" borderId="27" xfId="0" applyNumberFormat="1" applyFont="1" applyFill="1" applyBorder="1" applyAlignment="1">
      <alignment horizontal="center"/>
    </xf>
    <xf numFmtId="173" fontId="9" fillId="31" borderId="63" xfId="0" applyNumberFormat="1" applyFont="1" applyFill="1" applyBorder="1" applyAlignment="1">
      <alignment horizontal="center"/>
    </xf>
    <xf numFmtId="1" fontId="15" fillId="30" borderId="65" xfId="0" applyNumberFormat="1" applyFont="1" applyFill="1" applyBorder="1" applyAlignment="1">
      <alignment horizontal="center"/>
    </xf>
    <xf numFmtId="1" fontId="15" fillId="30" borderId="27" xfId="0" applyNumberFormat="1" applyFont="1" applyFill="1" applyBorder="1" applyAlignment="1">
      <alignment horizontal="center"/>
    </xf>
    <xf numFmtId="1" fontId="10" fillId="31" borderId="54" xfId="0" applyNumberFormat="1" applyFont="1" applyFill="1" applyBorder="1" applyAlignment="1">
      <alignment horizontal="center"/>
    </xf>
    <xf numFmtId="1" fontId="10" fillId="31" borderId="52" xfId="0" applyNumberFormat="1" applyFont="1" applyFill="1" applyBorder="1" applyAlignment="1">
      <alignment horizontal="center"/>
    </xf>
    <xf numFmtId="171" fontId="18" fillId="31" borderId="36" xfId="0" applyNumberFormat="1" applyFont="1" applyFill="1" applyBorder="1" applyAlignment="1">
      <alignment horizontal="center"/>
    </xf>
    <xf numFmtId="173" fontId="18" fillId="31" borderId="41" xfId="0" applyNumberFormat="1" applyFont="1" applyFill="1" applyBorder="1" applyAlignment="1">
      <alignment horizontal="center"/>
    </xf>
    <xf numFmtId="0" fontId="18" fillId="31" borderId="43" xfId="0" applyFont="1" applyFill="1" applyBorder="1" applyAlignment="1">
      <alignment horizontal="center"/>
    </xf>
    <xf numFmtId="0" fontId="18" fillId="31" borderId="26" xfId="0" applyFont="1" applyFill="1" applyBorder="1" applyAlignment="1">
      <alignment horizontal="center"/>
    </xf>
    <xf numFmtId="0" fontId="29" fillId="31" borderId="28" xfId="0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0" fontId="30" fillId="31" borderId="10" xfId="0" applyFont="1" applyFill="1" applyBorder="1" applyAlignment="1">
      <alignment horizontal="center"/>
    </xf>
    <xf numFmtId="0" fontId="31" fillId="31" borderId="28" xfId="0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32" fillId="31" borderId="28" xfId="0" applyFont="1" applyFill="1" applyBorder="1" applyAlignment="1">
      <alignment horizontal="center"/>
    </xf>
    <xf numFmtId="0" fontId="32" fillId="31" borderId="17" xfId="0" applyFont="1" applyFill="1" applyBorder="1" applyAlignment="1">
      <alignment horizontal="center"/>
    </xf>
    <xf numFmtId="0" fontId="32" fillId="31" borderId="25" xfId="0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8" fillId="30" borderId="25" xfId="0" applyFont="1" applyFill="1" applyBorder="1" applyAlignment="1">
      <alignment horizontal="center"/>
    </xf>
    <xf numFmtId="0" fontId="28" fillId="30" borderId="17" xfId="0" applyFont="1" applyFill="1" applyBorder="1" applyAlignment="1">
      <alignment horizontal="center"/>
    </xf>
    <xf numFmtId="0" fontId="33" fillId="31" borderId="28" xfId="0" applyFont="1" applyFill="1" applyBorder="1" applyAlignment="1">
      <alignment horizontal="center"/>
    </xf>
    <xf numFmtId="0" fontId="33" fillId="31" borderId="10" xfId="0" applyFont="1" applyFill="1" applyBorder="1" applyAlignment="1">
      <alignment horizontal="center"/>
    </xf>
    <xf numFmtId="0" fontId="34" fillId="31" borderId="28" xfId="0" applyFont="1" applyFill="1" applyBorder="1" applyAlignment="1">
      <alignment horizontal="center"/>
    </xf>
    <xf numFmtId="0" fontId="34" fillId="31" borderId="10" xfId="0" applyFont="1" applyFill="1" applyBorder="1" applyAlignment="1">
      <alignment horizontal="center"/>
    </xf>
    <xf numFmtId="0" fontId="34" fillId="31" borderId="25" xfId="0" applyFont="1" applyFill="1" applyBorder="1" applyAlignment="1">
      <alignment horizontal="center"/>
    </xf>
    <xf numFmtId="0" fontId="34" fillId="31" borderId="17" xfId="0" applyFont="1" applyFill="1" applyBorder="1" applyAlignment="1">
      <alignment horizontal="center"/>
    </xf>
    <xf numFmtId="0" fontId="35" fillId="31" borderId="10" xfId="0" applyFont="1" applyFill="1" applyBorder="1" applyAlignment="1">
      <alignment horizontal="center"/>
    </xf>
    <xf numFmtId="0" fontId="35" fillId="31" borderId="28" xfId="0" applyFont="1" applyFill="1" applyBorder="1" applyAlignment="1">
      <alignment horizontal="center"/>
    </xf>
    <xf numFmtId="0" fontId="30" fillId="31" borderId="28" xfId="0" applyFont="1" applyFill="1" applyBorder="1" applyAlignment="1">
      <alignment horizontal="center"/>
    </xf>
    <xf numFmtId="173" fontId="31" fillId="31" borderId="50" xfId="0" applyNumberFormat="1" applyFont="1" applyFill="1" applyBorder="1" applyAlignment="1">
      <alignment horizontal="center"/>
    </xf>
    <xf numFmtId="173" fontId="31" fillId="31" borderId="47" xfId="0" applyNumberFormat="1" applyFont="1" applyFill="1" applyBorder="1" applyAlignment="1">
      <alignment horizontal="center"/>
    </xf>
    <xf numFmtId="0" fontId="31" fillId="31" borderId="17" xfId="0" applyFont="1" applyFill="1" applyBorder="1" applyAlignment="1">
      <alignment horizontal="center"/>
    </xf>
    <xf numFmtId="0" fontId="31" fillId="31" borderId="25" xfId="0" applyFont="1" applyFill="1" applyBorder="1" applyAlignment="1">
      <alignment horizontal="center"/>
    </xf>
    <xf numFmtId="173" fontId="32" fillId="31" borderId="47" xfId="0" applyNumberFormat="1" applyFont="1" applyFill="1" applyBorder="1" applyAlignment="1">
      <alignment horizontal="center"/>
    </xf>
    <xf numFmtId="173" fontId="32" fillId="31" borderId="50" xfId="0" applyNumberFormat="1" applyFont="1" applyFill="1" applyBorder="1" applyAlignment="1">
      <alignment horizontal="center"/>
    </xf>
    <xf numFmtId="173" fontId="28" fillId="30" borderId="50" xfId="0" applyNumberFormat="1" applyFont="1" applyFill="1" applyBorder="1" applyAlignment="1">
      <alignment horizontal="center"/>
    </xf>
    <xf numFmtId="173" fontId="28" fillId="30" borderId="47" xfId="0" applyNumberFormat="1" applyFont="1" applyFill="1" applyBorder="1" applyAlignment="1">
      <alignment horizontal="center"/>
    </xf>
    <xf numFmtId="173" fontId="33" fillId="31" borderId="50" xfId="0" applyNumberFormat="1" applyFont="1" applyFill="1" applyBorder="1" applyAlignment="1">
      <alignment horizontal="center"/>
    </xf>
    <xf numFmtId="173" fontId="34" fillId="31" borderId="47" xfId="0" applyNumberFormat="1" applyFont="1" applyFill="1" applyBorder="1" applyAlignment="1">
      <alignment horizontal="center"/>
    </xf>
    <xf numFmtId="173" fontId="34" fillId="31" borderId="50" xfId="0" applyNumberFormat="1" applyFont="1" applyFill="1" applyBorder="1" applyAlignment="1">
      <alignment horizontal="center"/>
    </xf>
    <xf numFmtId="173" fontId="30" fillId="31" borderId="50" xfId="0" applyNumberFormat="1" applyFont="1" applyFill="1" applyBorder="1" applyAlignment="1">
      <alignment horizontal="center"/>
    </xf>
    <xf numFmtId="173" fontId="30" fillId="31" borderId="47" xfId="0" applyNumberFormat="1" applyFont="1" applyFill="1" applyBorder="1" applyAlignment="1">
      <alignment horizontal="center"/>
    </xf>
    <xf numFmtId="0" fontId="30" fillId="31" borderId="25" xfId="0" applyFont="1" applyFill="1" applyBorder="1" applyAlignment="1">
      <alignment horizontal="center"/>
    </xf>
    <xf numFmtId="0" fontId="30" fillId="31" borderId="17" xfId="0" applyFont="1" applyFill="1" applyBorder="1" applyAlignment="1">
      <alignment horizontal="center"/>
    </xf>
    <xf numFmtId="173" fontId="35" fillId="31" borderId="50" xfId="0" applyNumberFormat="1" applyFont="1" applyFill="1" applyBorder="1" applyAlignment="1">
      <alignment horizontal="center"/>
    </xf>
    <xf numFmtId="171" fontId="31" fillId="31" borderId="54" xfId="0" applyNumberFormat="1" applyFont="1" applyFill="1" applyBorder="1" applyAlignment="1">
      <alignment horizontal="center"/>
    </xf>
    <xf numFmtId="171" fontId="32" fillId="31" borderId="55" xfId="0" applyNumberFormat="1" applyFont="1" applyFill="1" applyBorder="1" applyAlignment="1">
      <alignment horizontal="center"/>
    </xf>
    <xf numFmtId="171" fontId="32" fillId="31" borderId="59" xfId="0" applyNumberFormat="1" applyFont="1" applyFill="1" applyBorder="1" applyAlignment="1">
      <alignment horizontal="center"/>
    </xf>
    <xf numFmtId="171" fontId="33" fillId="31" borderId="59" xfId="0" applyNumberFormat="1" applyFont="1" applyFill="1" applyBorder="1" applyAlignment="1">
      <alignment horizontal="center"/>
    </xf>
    <xf numFmtId="171" fontId="29" fillId="31" borderId="54" xfId="0" applyNumberFormat="1" applyFont="1" applyFill="1" applyBorder="1" applyAlignment="1">
      <alignment horizontal="center"/>
    </xf>
    <xf numFmtId="0" fontId="29" fillId="31" borderId="25" xfId="0" applyFont="1" applyFill="1" applyBorder="1" applyAlignment="1">
      <alignment horizontal="center"/>
    </xf>
    <xf numFmtId="171" fontId="34" fillId="31" borderId="59" xfId="0" applyNumberFormat="1" applyFont="1" applyFill="1" applyBorder="1" applyAlignment="1">
      <alignment horizontal="center"/>
    </xf>
    <xf numFmtId="171" fontId="30" fillId="31" borderId="59" xfId="0" applyNumberFormat="1" applyFont="1" applyFill="1" applyBorder="1" applyAlignment="1">
      <alignment horizontal="center"/>
    </xf>
    <xf numFmtId="171" fontId="37" fillId="31" borderId="54" xfId="0" applyNumberFormat="1" applyFont="1" applyFill="1" applyBorder="1" applyAlignment="1">
      <alignment horizontal="center"/>
    </xf>
    <xf numFmtId="0" fontId="37" fillId="31" borderId="25" xfId="0" applyFont="1" applyFill="1" applyBorder="1" applyAlignment="1">
      <alignment horizontal="center"/>
    </xf>
    <xf numFmtId="0" fontId="33" fillId="31" borderId="34" xfId="0" applyFont="1" applyFill="1" applyBorder="1" applyAlignment="1">
      <alignment horizontal="center"/>
    </xf>
    <xf numFmtId="0" fontId="33" fillId="31" borderId="36" xfId="0" applyFont="1" applyFill="1" applyBorder="1" applyAlignment="1">
      <alignment horizontal="center"/>
    </xf>
    <xf numFmtId="0" fontId="29" fillId="31" borderId="17" xfId="0" applyFont="1" applyFill="1" applyBorder="1" applyAlignment="1">
      <alignment horizontal="center"/>
    </xf>
    <xf numFmtId="0" fontId="38" fillId="31" borderId="25" xfId="0" applyFont="1" applyFill="1" applyBorder="1" applyAlignment="1">
      <alignment horizontal="center"/>
    </xf>
    <xf numFmtId="0" fontId="27" fillId="31" borderId="17" xfId="0" applyFont="1" applyFill="1" applyBorder="1" applyAlignment="1">
      <alignment horizontal="center"/>
    </xf>
    <xf numFmtId="0" fontId="37" fillId="31" borderId="34" xfId="0" applyFont="1" applyFill="1" applyBorder="1" applyAlignment="1">
      <alignment horizontal="center"/>
    </xf>
    <xf numFmtId="0" fontId="37" fillId="31" borderId="36" xfId="0" applyFont="1" applyFill="1" applyBorder="1" applyAlignment="1">
      <alignment horizontal="center"/>
    </xf>
    <xf numFmtId="0" fontId="35" fillId="31" borderId="25" xfId="0" applyFont="1" applyFill="1" applyBorder="1" applyAlignment="1">
      <alignment horizontal="center"/>
    </xf>
    <xf numFmtId="0" fontId="35" fillId="31" borderId="22" xfId="0" applyFont="1" applyFill="1" applyBorder="1" applyAlignment="1">
      <alignment horizontal="center"/>
    </xf>
    <xf numFmtId="173" fontId="35" fillId="31" borderId="40" xfId="0" applyNumberFormat="1" applyFont="1" applyFill="1" applyBorder="1" applyAlignment="1">
      <alignment horizontal="center"/>
    </xf>
    <xf numFmtId="173" fontId="37" fillId="31" borderId="47" xfId="0" applyNumberFormat="1" applyFont="1" applyFill="1" applyBorder="1" applyAlignment="1">
      <alignment horizontal="center"/>
    </xf>
    <xf numFmtId="0" fontId="30" fillId="31" borderId="36" xfId="0" applyFont="1" applyFill="1" applyBorder="1" applyAlignment="1">
      <alignment horizontal="center"/>
    </xf>
    <xf numFmtId="173" fontId="27" fillId="31" borderId="47" xfId="0" applyNumberFormat="1" applyFont="1" applyFill="1" applyBorder="1" applyAlignment="1">
      <alignment horizontal="center"/>
    </xf>
    <xf numFmtId="173" fontId="29" fillId="31" borderId="47" xfId="0" applyNumberFormat="1" applyFont="1" applyFill="1" applyBorder="1" applyAlignment="1">
      <alignment horizontal="center"/>
    </xf>
    <xf numFmtId="173" fontId="33" fillId="31" borderId="47" xfId="0" applyNumberFormat="1" applyFont="1" applyFill="1" applyBorder="1" applyAlignment="1">
      <alignment horizontal="center"/>
    </xf>
    <xf numFmtId="171" fontId="35" fillId="31" borderId="53" xfId="0" applyNumberFormat="1" applyFont="1" applyFill="1" applyBorder="1" applyAlignment="1">
      <alignment horizontal="center"/>
    </xf>
    <xf numFmtId="171" fontId="30" fillId="31" borderId="55" xfId="0" applyNumberFormat="1" applyFont="1" applyFill="1" applyBorder="1" applyAlignment="1">
      <alignment horizontal="center"/>
    </xf>
    <xf numFmtId="171" fontId="27" fillId="31" borderId="55" xfId="0" applyNumberFormat="1" applyFont="1" applyFill="1" applyBorder="1" applyAlignment="1">
      <alignment horizontal="center"/>
    </xf>
    <xf numFmtId="171" fontId="34" fillId="31" borderId="55" xfId="0" applyNumberFormat="1" applyFont="1" applyFill="1" applyBorder="1" applyAlignment="1">
      <alignment horizontal="center"/>
    </xf>
    <xf numFmtId="171" fontId="29" fillId="31" borderId="53" xfId="0" applyNumberFormat="1" applyFont="1" applyFill="1" applyBorder="1" applyAlignment="1">
      <alignment horizontal="center"/>
    </xf>
    <xf numFmtId="0" fontId="33" fillId="31" borderId="12" xfId="0" applyFont="1" applyFill="1" applyBorder="1" applyAlignment="1">
      <alignment horizontal="center"/>
    </xf>
    <xf numFmtId="171" fontId="33" fillId="31" borderId="55" xfId="0" applyNumberFormat="1" applyFont="1" applyFill="1" applyBorder="1" applyAlignment="1">
      <alignment horizontal="center"/>
    </xf>
    <xf numFmtId="171" fontId="31" fillId="31" borderId="53" xfId="0" applyNumberFormat="1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42" fillId="31" borderId="25" xfId="0" applyFont="1" applyFill="1" applyBorder="1" applyAlignment="1">
      <alignment horizontal="center"/>
    </xf>
    <xf numFmtId="173" fontId="40" fillId="31" borderId="50" xfId="0" applyNumberFormat="1" applyFont="1" applyFill="1" applyBorder="1" applyAlignment="1">
      <alignment horizontal="center"/>
    </xf>
    <xf numFmtId="0" fontId="44" fillId="31" borderId="25" xfId="0" applyFont="1" applyFill="1" applyBorder="1" applyAlignment="1">
      <alignment horizontal="center"/>
    </xf>
    <xf numFmtId="173" fontId="40" fillId="31" borderId="47" xfId="0" applyNumberFormat="1" applyFont="1" applyFill="1" applyBorder="1" applyAlignment="1">
      <alignment horizontal="center"/>
    </xf>
    <xf numFmtId="0" fontId="39" fillId="31" borderId="25" xfId="0" applyFont="1" applyFill="1" applyBorder="1" applyAlignment="1">
      <alignment horizontal="center"/>
    </xf>
    <xf numFmtId="170" fontId="40" fillId="31" borderId="57" xfId="0" applyNumberFormat="1" applyFont="1" applyFill="1" applyBorder="1" applyAlignment="1">
      <alignment horizontal="center"/>
    </xf>
    <xf numFmtId="0" fontId="43" fillId="31" borderId="25" xfId="0" applyFont="1" applyFill="1" applyBorder="1" applyAlignment="1">
      <alignment horizontal="center"/>
    </xf>
    <xf numFmtId="0" fontId="40" fillId="31" borderId="25" xfId="0" applyFont="1" applyFill="1" applyBorder="1" applyAlignment="1">
      <alignment horizontal="center"/>
    </xf>
    <xf numFmtId="170" fontId="45" fillId="31" borderId="51" xfId="0" applyNumberFormat="1" applyFont="1" applyFill="1" applyBorder="1" applyAlignment="1">
      <alignment horizontal="center"/>
    </xf>
    <xf numFmtId="173" fontId="45" fillId="31" borderId="47" xfId="0" applyNumberFormat="1" applyFont="1" applyFill="1" applyBorder="1" applyAlignment="1">
      <alignment horizontal="center"/>
    </xf>
    <xf numFmtId="0" fontId="46" fillId="31" borderId="17" xfId="0" applyFont="1" applyFill="1" applyBorder="1" applyAlignment="1">
      <alignment horizontal="center"/>
    </xf>
    <xf numFmtId="0" fontId="45" fillId="31" borderId="25" xfId="0" applyFont="1" applyFill="1" applyBorder="1" applyAlignment="1">
      <alignment horizontal="center"/>
    </xf>
    <xf numFmtId="170" fontId="47" fillId="31" borderId="51" xfId="0" applyNumberFormat="1" applyFont="1" applyFill="1" applyBorder="1" applyAlignment="1">
      <alignment horizontal="center"/>
    </xf>
    <xf numFmtId="173" fontId="47" fillId="31" borderId="47" xfId="0" applyNumberFormat="1" applyFont="1" applyFill="1" applyBorder="1" applyAlignment="1">
      <alignment horizontal="center"/>
    </xf>
    <xf numFmtId="0" fontId="48" fillId="31" borderId="17" xfId="0" applyFont="1" applyFill="1" applyBorder="1" applyAlignment="1">
      <alignment horizontal="center"/>
    </xf>
    <xf numFmtId="0" fontId="47" fillId="31" borderId="25" xfId="0" applyFont="1" applyFill="1" applyBorder="1" applyAlignment="1">
      <alignment horizontal="center"/>
    </xf>
    <xf numFmtId="170" fontId="49" fillId="31" borderId="51" xfId="0" applyNumberFormat="1" applyFont="1" applyFill="1" applyBorder="1" applyAlignment="1">
      <alignment horizontal="center"/>
    </xf>
    <xf numFmtId="173" fontId="49" fillId="31" borderId="47" xfId="0" applyNumberFormat="1" applyFont="1" applyFill="1" applyBorder="1" applyAlignment="1">
      <alignment horizontal="center"/>
    </xf>
    <xf numFmtId="0" fontId="50" fillId="31" borderId="17" xfId="0" applyFont="1" applyFill="1" applyBorder="1" applyAlignment="1">
      <alignment horizontal="center"/>
    </xf>
    <xf numFmtId="0" fontId="49" fillId="31" borderId="25" xfId="0" applyFont="1" applyFill="1" applyBorder="1" applyAlignment="1">
      <alignment horizontal="center"/>
    </xf>
    <xf numFmtId="0" fontId="51" fillId="31" borderId="25" xfId="0" applyFont="1" applyFill="1" applyBorder="1" applyAlignment="1">
      <alignment horizontal="center"/>
    </xf>
    <xf numFmtId="0" fontId="52" fillId="31" borderId="17" xfId="0" applyFont="1" applyFill="1" applyBorder="1" applyAlignment="1">
      <alignment horizontal="center"/>
    </xf>
    <xf numFmtId="173" fontId="51" fillId="31" borderId="47" xfId="0" applyNumberFormat="1" applyFont="1" applyFill="1" applyBorder="1" applyAlignment="1">
      <alignment horizontal="center"/>
    </xf>
    <xf numFmtId="170" fontId="51" fillId="31" borderId="51" xfId="0" applyNumberFormat="1" applyFont="1" applyFill="1" applyBorder="1" applyAlignment="1">
      <alignment horizontal="center"/>
    </xf>
    <xf numFmtId="170" fontId="47" fillId="31" borderId="12" xfId="0" applyNumberFormat="1" applyFont="1" applyFill="1" applyBorder="1" applyAlignment="1">
      <alignment horizontal="center"/>
    </xf>
    <xf numFmtId="173" fontId="47" fillId="31" borderId="50" xfId="0" applyNumberFormat="1" applyFont="1" applyFill="1" applyBorder="1" applyAlignment="1">
      <alignment horizontal="center"/>
    </xf>
    <xf numFmtId="0" fontId="48" fillId="31" borderId="28" xfId="0" applyFont="1" applyFill="1" applyBorder="1" applyAlignment="1">
      <alignment horizontal="center"/>
    </xf>
    <xf numFmtId="0" fontId="47" fillId="31" borderId="10" xfId="0" applyFont="1" applyFill="1" applyBorder="1" applyAlignment="1">
      <alignment horizontal="center"/>
    </xf>
    <xf numFmtId="0" fontId="49" fillId="31" borderId="10" xfId="0" applyFont="1" applyFill="1" applyBorder="1" applyAlignment="1">
      <alignment horizontal="center"/>
    </xf>
    <xf numFmtId="0" fontId="50" fillId="31" borderId="28" xfId="0" applyFont="1" applyFill="1" applyBorder="1" applyAlignment="1">
      <alignment horizontal="center"/>
    </xf>
    <xf numFmtId="173" fontId="49" fillId="31" borderId="50" xfId="0" applyNumberFormat="1" applyFont="1" applyFill="1" applyBorder="1" applyAlignment="1">
      <alignment horizontal="center"/>
    </xf>
    <xf numFmtId="170" fontId="49" fillId="31" borderId="12" xfId="0" applyNumberFormat="1" applyFont="1" applyFill="1" applyBorder="1" applyAlignment="1">
      <alignment horizontal="center"/>
    </xf>
    <xf numFmtId="0" fontId="51" fillId="31" borderId="10" xfId="0" applyFont="1" applyFill="1" applyBorder="1" applyAlignment="1">
      <alignment horizontal="center"/>
    </xf>
    <xf numFmtId="0" fontId="52" fillId="31" borderId="28" xfId="0" applyFont="1" applyFill="1" applyBorder="1" applyAlignment="1">
      <alignment horizontal="center"/>
    </xf>
    <xf numFmtId="173" fontId="51" fillId="31" borderId="50" xfId="0" applyNumberFormat="1" applyFont="1" applyFill="1" applyBorder="1" applyAlignment="1">
      <alignment horizontal="center"/>
    </xf>
    <xf numFmtId="170" fontId="51" fillId="31" borderId="10" xfId="0" applyNumberFormat="1" applyFont="1" applyFill="1" applyBorder="1" applyAlignment="1">
      <alignment horizontal="center"/>
    </xf>
    <xf numFmtId="0" fontId="33" fillId="31" borderId="17" xfId="0" applyFont="1" applyFill="1" applyBorder="1" applyAlignment="1">
      <alignment horizontal="center"/>
    </xf>
    <xf numFmtId="0" fontId="33" fillId="31" borderId="25" xfId="0" applyFont="1" applyFill="1" applyBorder="1" applyAlignment="1">
      <alignment horizontal="center"/>
    </xf>
    <xf numFmtId="173" fontId="29" fillId="31" borderId="50" xfId="0" applyNumberFormat="1" applyFont="1" applyFill="1" applyBorder="1" applyAlignment="1">
      <alignment horizontal="center"/>
    </xf>
    <xf numFmtId="171" fontId="28" fillId="30" borderId="53" xfId="0" applyNumberFormat="1" applyFont="1" applyFill="1" applyBorder="1" applyAlignment="1">
      <alignment horizontal="center"/>
    </xf>
    <xf numFmtId="171" fontId="30" fillId="31" borderId="54" xfId="0" applyNumberFormat="1" applyFont="1" applyFill="1" applyBorder="1" applyAlignment="1">
      <alignment horizontal="center"/>
    </xf>
    <xf numFmtId="0" fontId="54" fillId="31" borderId="25" xfId="0" applyFont="1" applyFill="1" applyBorder="1" applyAlignment="1">
      <alignment horizontal="center"/>
    </xf>
    <xf numFmtId="0" fontId="54" fillId="31" borderId="17" xfId="0" applyFont="1" applyFill="1" applyBorder="1" applyAlignment="1">
      <alignment horizontal="center"/>
    </xf>
    <xf numFmtId="173" fontId="54" fillId="31" borderId="47" xfId="0" applyNumberFormat="1" applyFont="1" applyFill="1" applyBorder="1" applyAlignment="1">
      <alignment horizontal="center"/>
    </xf>
    <xf numFmtId="171" fontId="54" fillId="31" borderId="54" xfId="0" applyNumberFormat="1" applyFont="1" applyFill="1" applyBorder="1" applyAlignment="1">
      <alignment horizontal="center"/>
    </xf>
    <xf numFmtId="171" fontId="54" fillId="31" borderId="53" xfId="0" applyNumberFormat="1" applyFont="1" applyFill="1" applyBorder="1" applyAlignment="1">
      <alignment horizontal="center"/>
    </xf>
    <xf numFmtId="173" fontId="54" fillId="31" borderId="50" xfId="0" applyNumberFormat="1" applyFont="1" applyFill="1" applyBorder="1" applyAlignment="1">
      <alignment horizontal="center"/>
    </xf>
    <xf numFmtId="0" fontId="54" fillId="31" borderId="28" xfId="0" applyFont="1" applyFill="1" applyBorder="1" applyAlignment="1">
      <alignment horizontal="center"/>
    </xf>
    <xf numFmtId="0" fontId="54" fillId="31" borderId="10" xfId="0" applyFont="1" applyFill="1" applyBorder="1" applyAlignment="1">
      <alignment horizontal="center"/>
    </xf>
    <xf numFmtId="171" fontId="55" fillId="31" borderId="59" xfId="0" applyNumberFormat="1" applyFont="1" applyFill="1" applyBorder="1" applyAlignment="1">
      <alignment horizontal="center"/>
    </xf>
    <xf numFmtId="173" fontId="56" fillId="31" borderId="50" xfId="0" applyNumberFormat="1" applyFont="1" applyFill="1" applyBorder="1" applyAlignment="1">
      <alignment horizontal="center"/>
    </xf>
    <xf numFmtId="0" fontId="56" fillId="31" borderId="28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/>
    </xf>
    <xf numFmtId="0" fontId="57" fillId="31" borderId="36" xfId="0" applyFont="1" applyFill="1" applyBorder="1" applyAlignment="1">
      <alignment horizontal="center"/>
    </xf>
    <xf numFmtId="0" fontId="58" fillId="31" borderId="34" xfId="0" applyFont="1" applyFill="1" applyBorder="1" applyAlignment="1">
      <alignment horizontal="center"/>
    </xf>
    <xf numFmtId="173" fontId="58" fillId="31" borderId="47" xfId="0" applyNumberFormat="1" applyFont="1" applyFill="1" applyBorder="1" applyAlignment="1">
      <alignment horizontal="center"/>
    </xf>
    <xf numFmtId="171" fontId="57" fillId="31" borderId="54" xfId="0" applyNumberFormat="1" applyFont="1" applyFill="1" applyBorder="1" applyAlignment="1">
      <alignment horizontal="center"/>
    </xf>
    <xf numFmtId="171" fontId="59" fillId="31" borderId="54" xfId="0" applyNumberFormat="1" applyFont="1" applyFill="1" applyBorder="1" applyAlignment="1">
      <alignment horizontal="center"/>
    </xf>
    <xf numFmtId="173" fontId="59" fillId="31" borderId="47" xfId="0" applyNumberFormat="1" applyFont="1" applyFill="1" applyBorder="1" applyAlignment="1">
      <alignment horizontal="center"/>
    </xf>
    <xf numFmtId="0" fontId="59" fillId="31" borderId="17" xfId="0" applyFont="1" applyFill="1" applyBorder="1" applyAlignment="1">
      <alignment horizontal="center"/>
    </xf>
    <xf numFmtId="0" fontId="59" fillId="31" borderId="25" xfId="0" applyFont="1" applyFill="1" applyBorder="1" applyAlignment="1">
      <alignment horizontal="center"/>
    </xf>
    <xf numFmtId="171" fontId="60" fillId="31" borderId="59" xfId="0" applyNumberFormat="1" applyFont="1" applyFill="1" applyBorder="1" applyAlignment="1">
      <alignment horizontal="center"/>
    </xf>
    <xf numFmtId="173" fontId="61" fillId="31" borderId="50" xfId="0" applyNumberFormat="1" applyFont="1" applyFill="1" applyBorder="1" applyAlignment="1">
      <alignment horizontal="center"/>
    </xf>
    <xf numFmtId="0" fontId="61" fillId="31" borderId="28" xfId="0" applyFont="1" applyFill="1" applyBorder="1" applyAlignment="1">
      <alignment horizontal="center"/>
    </xf>
    <xf numFmtId="0" fontId="62" fillId="31" borderId="10" xfId="0" applyFont="1" applyFill="1" applyBorder="1" applyAlignment="1">
      <alignment horizontal="center"/>
    </xf>
    <xf numFmtId="0" fontId="60" fillId="31" borderId="11" xfId="0" applyFont="1" applyFill="1" applyBorder="1" applyAlignment="1">
      <alignment horizontal="center"/>
    </xf>
    <xf numFmtId="0" fontId="60" fillId="31" borderId="28" xfId="0" applyFont="1" applyFill="1" applyBorder="1" applyAlignment="1">
      <alignment horizontal="center"/>
    </xf>
    <xf numFmtId="173" fontId="60" fillId="31" borderId="50" xfId="0" applyNumberFormat="1" applyFont="1" applyFill="1" applyBorder="1" applyAlignment="1">
      <alignment horizontal="center"/>
    </xf>
    <xf numFmtId="171" fontId="60" fillId="31" borderId="10" xfId="0" applyNumberFormat="1" applyFont="1" applyFill="1" applyBorder="1" applyAlignment="1">
      <alignment horizontal="center"/>
    </xf>
    <xf numFmtId="171" fontId="63" fillId="31" borderId="53" xfId="0" applyNumberFormat="1" applyFont="1" applyFill="1" applyBorder="1" applyAlignment="1">
      <alignment horizontal="center"/>
    </xf>
    <xf numFmtId="173" fontId="64" fillId="31" borderId="50" xfId="0" applyNumberFormat="1" applyFont="1" applyFill="1" applyBorder="1" applyAlignment="1">
      <alignment horizontal="center"/>
    </xf>
    <xf numFmtId="0" fontId="64" fillId="31" borderId="28" xfId="0" applyFont="1" applyFill="1" applyBorder="1" applyAlignment="1">
      <alignment horizontal="center"/>
    </xf>
    <xf numFmtId="0" fontId="63" fillId="31" borderId="10" xfId="0" applyFont="1" applyFill="1" applyBorder="1" applyAlignment="1">
      <alignment horizontal="center"/>
    </xf>
    <xf numFmtId="171" fontId="65" fillId="30" borderId="54" xfId="0" applyNumberFormat="1" applyFont="1" applyFill="1" applyBorder="1" applyAlignment="1">
      <alignment horizontal="center"/>
    </xf>
    <xf numFmtId="173" fontId="65" fillId="30" borderId="27" xfId="0" applyNumberFormat="1" applyFont="1" applyFill="1" applyBorder="1" applyAlignment="1">
      <alignment horizontal="center"/>
    </xf>
    <xf numFmtId="0" fontId="65" fillId="30" borderId="24" xfId="0" applyFont="1" applyFill="1" applyBorder="1" applyAlignment="1">
      <alignment horizontal="center"/>
    </xf>
    <xf numFmtId="0" fontId="65" fillId="30" borderId="32" xfId="0" applyFont="1" applyFill="1" applyBorder="1" applyAlignment="1">
      <alignment horizontal="center"/>
    </xf>
    <xf numFmtId="0" fontId="66" fillId="31" borderId="25" xfId="0" applyFont="1" applyFill="1" applyBorder="1" applyAlignment="1">
      <alignment horizontal="center"/>
    </xf>
    <xf numFmtId="0" fontId="36" fillId="31" borderId="17" xfId="0" applyFont="1" applyFill="1" applyBorder="1" applyAlignment="1">
      <alignment horizontal="center"/>
    </xf>
    <xf numFmtId="173" fontId="36" fillId="31" borderId="47" xfId="0" applyNumberFormat="1" applyFont="1" applyFill="1" applyBorder="1" applyAlignment="1">
      <alignment horizontal="center"/>
    </xf>
    <xf numFmtId="171" fontId="66" fillId="31" borderId="54" xfId="0" applyNumberFormat="1" applyFont="1" applyFill="1" applyBorder="1" applyAlignment="1">
      <alignment horizontal="center"/>
    </xf>
    <xf numFmtId="171" fontId="65" fillId="30" borderId="59" xfId="0" applyNumberFormat="1" applyFont="1" applyFill="1" applyBorder="1" applyAlignment="1">
      <alignment horizontal="center"/>
    </xf>
    <xf numFmtId="173" fontId="65" fillId="30" borderId="50" xfId="0" applyNumberFormat="1" applyFont="1" applyFill="1" applyBorder="1" applyAlignment="1">
      <alignment horizontal="center"/>
    </xf>
    <xf numFmtId="0" fontId="65" fillId="30" borderId="28" xfId="0" applyFont="1" applyFill="1" applyBorder="1" applyAlignment="1">
      <alignment horizontal="center"/>
    </xf>
    <xf numFmtId="0" fontId="65" fillId="30" borderId="10" xfId="0" applyFont="1" applyFill="1" applyBorder="1" applyAlignment="1">
      <alignment horizontal="center"/>
    </xf>
    <xf numFmtId="171" fontId="54" fillId="31" borderId="59" xfId="0" applyNumberFormat="1" applyFont="1" applyFill="1" applyBorder="1" applyAlignment="1">
      <alignment horizontal="center"/>
    </xf>
    <xf numFmtId="0" fontId="41" fillId="30" borderId="19" xfId="0" applyFont="1" applyFill="1" applyBorder="1" applyAlignment="1">
      <alignment horizontal="center"/>
    </xf>
    <xf numFmtId="0" fontId="41" fillId="30" borderId="18" xfId="0" applyFont="1" applyFill="1" applyBorder="1" applyAlignment="1">
      <alignment horizontal="center"/>
    </xf>
    <xf numFmtId="0" fontId="41" fillId="30" borderId="23" xfId="0" applyFont="1" applyFill="1" applyBorder="1" applyAlignment="1">
      <alignment horizontal="center"/>
    </xf>
    <xf numFmtId="0" fontId="41" fillId="30" borderId="25" xfId="0" applyFont="1" applyFill="1" applyBorder="1" applyAlignment="1">
      <alignment horizontal="center"/>
    </xf>
    <xf numFmtId="0" fontId="43" fillId="31" borderId="23" xfId="0" applyFont="1" applyFill="1" applyBorder="1" applyAlignment="1">
      <alignment horizontal="center"/>
    </xf>
    <xf numFmtId="0" fontId="5" fillId="31" borderId="29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39" fillId="31" borderId="19" xfId="0" applyFont="1" applyFill="1" applyBorder="1" applyAlignment="1">
      <alignment horizontal="center"/>
    </xf>
    <xf numFmtId="0" fontId="42" fillId="31" borderId="18" xfId="0" applyFont="1" applyFill="1" applyBorder="1" applyAlignment="1">
      <alignment horizontal="center"/>
    </xf>
    <xf numFmtId="0" fontId="42" fillId="31" borderId="23" xfId="0" applyFont="1" applyFill="1" applyBorder="1" applyAlignment="1">
      <alignment horizontal="center"/>
    </xf>
    <xf numFmtId="0" fontId="44" fillId="31" borderId="19" xfId="0" applyFont="1" applyFill="1" applyBorder="1" applyAlignment="1">
      <alignment horizontal="center"/>
    </xf>
    <xf numFmtId="0" fontId="44" fillId="31" borderId="18" xfId="0" applyFont="1" applyFill="1" applyBorder="1" applyAlignment="1">
      <alignment horizontal="center"/>
    </xf>
    <xf numFmtId="0" fontId="44" fillId="31" borderId="23" xfId="0" applyFont="1" applyFill="1" applyBorder="1" applyAlignment="1">
      <alignment horizontal="center"/>
    </xf>
    <xf numFmtId="0" fontId="43" fillId="31" borderId="19" xfId="0" applyFont="1" applyFill="1" applyBorder="1" applyAlignment="1">
      <alignment horizontal="center"/>
    </xf>
    <xf numFmtId="0" fontId="40" fillId="31" borderId="23" xfId="0" applyFont="1" applyFill="1" applyBorder="1" applyAlignment="1">
      <alignment horizontal="center"/>
    </xf>
    <xf numFmtId="0" fontId="40" fillId="31" borderId="18" xfId="0" applyFont="1" applyFill="1" applyBorder="1" applyAlignment="1">
      <alignment horizontal="center"/>
    </xf>
    <xf numFmtId="0" fontId="39" fillId="31" borderId="18" xfId="0" applyFont="1" applyFill="1" applyBorder="1" applyAlignment="1">
      <alignment horizontal="center"/>
    </xf>
    <xf numFmtId="0" fontId="39" fillId="31" borderId="23" xfId="0" applyFont="1" applyFill="1" applyBorder="1" applyAlignment="1">
      <alignment horizontal="center"/>
    </xf>
    <xf numFmtId="0" fontId="42" fillId="31" borderId="19" xfId="0" applyFont="1" applyFill="1" applyBorder="1" applyAlignment="1">
      <alignment horizontal="center"/>
    </xf>
    <xf numFmtId="0" fontId="7" fillId="31" borderId="29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center"/>
    </xf>
    <xf numFmtId="0" fontId="40" fillId="31" borderId="29" xfId="0" applyFont="1" applyFill="1" applyBorder="1" applyAlignment="1">
      <alignment horizontal="center"/>
    </xf>
    <xf numFmtId="0" fontId="53" fillId="31" borderId="19" xfId="0" applyFont="1" applyFill="1" applyBorder="1" applyAlignment="1">
      <alignment horizontal="center"/>
    </xf>
    <xf numFmtId="0" fontId="53" fillId="31" borderId="25" xfId="0" applyFont="1" applyFill="1" applyBorder="1" applyAlignment="1">
      <alignment horizontal="center"/>
    </xf>
    <xf numFmtId="0" fontId="67" fillId="31" borderId="25" xfId="0" applyFont="1" applyFill="1" applyBorder="1" applyAlignment="1">
      <alignment horizontal="center"/>
    </xf>
    <xf numFmtId="0" fontId="67" fillId="31" borderId="18" xfId="0" applyFont="1" applyFill="1" applyBorder="1" applyAlignment="1">
      <alignment horizontal="center"/>
    </xf>
    <xf numFmtId="0" fontId="44" fillId="31" borderId="21" xfId="0" applyFont="1" applyFill="1" applyBorder="1" applyAlignment="1">
      <alignment horizontal="center"/>
    </xf>
    <xf numFmtId="0" fontId="44" fillId="31" borderId="20" xfId="0" applyFont="1" applyFill="1" applyBorder="1" applyAlignment="1">
      <alignment horizontal="center"/>
    </xf>
    <xf numFmtId="0" fontId="44" fillId="31" borderId="30" xfId="0" applyFont="1" applyFill="1" applyBorder="1" applyAlignment="1">
      <alignment horizontal="center"/>
    </xf>
    <xf numFmtId="0" fontId="44" fillId="31" borderId="26" xfId="0" applyFont="1" applyFill="1" applyBorder="1" applyAlignment="1">
      <alignment horizontal="center"/>
    </xf>
    <xf numFmtId="0" fontId="43" fillId="31" borderId="30" xfId="0" applyFont="1" applyFill="1" applyBorder="1" applyAlignment="1">
      <alignment horizontal="center"/>
    </xf>
    <xf numFmtId="0" fontId="43" fillId="31" borderId="26" xfId="0" applyFont="1" applyFill="1" applyBorder="1" applyAlignment="1">
      <alignment horizontal="center"/>
    </xf>
    <xf numFmtId="0" fontId="40" fillId="31" borderId="20" xfId="0" applyFont="1" applyFill="1" applyBorder="1" applyAlignment="1">
      <alignment horizontal="center"/>
    </xf>
    <xf numFmtId="0" fontId="40" fillId="31" borderId="30" xfId="0" applyFont="1" applyFill="1" applyBorder="1" applyAlignment="1">
      <alignment horizontal="center"/>
    </xf>
    <xf numFmtId="0" fontId="40" fillId="31" borderId="26" xfId="0" applyFont="1" applyFill="1" applyBorder="1" applyAlignment="1">
      <alignment horizontal="center"/>
    </xf>
    <xf numFmtId="0" fontId="39" fillId="31" borderId="20" xfId="0" applyFont="1" applyFill="1" applyBorder="1" applyAlignment="1">
      <alignment horizontal="center"/>
    </xf>
    <xf numFmtId="0" fontId="39" fillId="31" borderId="26" xfId="0" applyFont="1" applyFill="1" applyBorder="1" applyAlignment="1">
      <alignment horizontal="center"/>
    </xf>
    <xf numFmtId="0" fontId="42" fillId="31" borderId="26" xfId="0" applyFont="1" applyFill="1" applyBorder="1" applyAlignment="1">
      <alignment horizontal="center"/>
    </xf>
    <xf numFmtId="0" fontId="42" fillId="31" borderId="20" xfId="0" applyFont="1" applyFill="1" applyBorder="1" applyAlignment="1">
      <alignment horizontal="center"/>
    </xf>
    <xf numFmtId="0" fontId="42" fillId="31" borderId="21" xfId="0" applyFont="1" applyFill="1" applyBorder="1" applyAlignment="1">
      <alignment horizontal="center"/>
    </xf>
    <xf numFmtId="0" fontId="7" fillId="31" borderId="23" xfId="0" applyFont="1" applyFill="1" applyBorder="1" applyAlignment="1">
      <alignment horizontal="center"/>
    </xf>
    <xf numFmtId="0" fontId="43" fillId="31" borderId="21" xfId="0" applyFont="1" applyFill="1" applyBorder="1" applyAlignment="1">
      <alignment horizontal="center"/>
    </xf>
    <xf numFmtId="0" fontId="43" fillId="31" borderId="20" xfId="0" applyFont="1" applyFill="1" applyBorder="1" applyAlignment="1">
      <alignment horizontal="center"/>
    </xf>
    <xf numFmtId="0" fontId="40" fillId="31" borderId="31" xfId="0" applyFont="1" applyFill="1" applyBorder="1" applyAlignment="1">
      <alignment horizontal="center"/>
    </xf>
    <xf numFmtId="0" fontId="39" fillId="31" borderId="30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  <xf numFmtId="0" fontId="53" fillId="31" borderId="26" xfId="0" applyFont="1" applyFill="1" applyBorder="1" applyAlignment="1">
      <alignment horizontal="center"/>
    </xf>
    <xf numFmtId="0" fontId="39" fillId="31" borderId="21" xfId="0" applyFont="1" applyFill="1" applyBorder="1" applyAlignment="1">
      <alignment horizontal="center"/>
    </xf>
    <xf numFmtId="0" fontId="42" fillId="31" borderId="35" xfId="0" applyFont="1" applyFill="1" applyBorder="1" applyAlignment="1">
      <alignment horizontal="center"/>
    </xf>
    <xf numFmtId="0" fontId="44" fillId="31" borderId="35" xfId="0" applyFont="1" applyFill="1" applyBorder="1" applyAlignment="1">
      <alignment horizontal="center"/>
    </xf>
    <xf numFmtId="0" fontId="40" fillId="31" borderId="35" xfId="0" applyFont="1" applyFill="1" applyBorder="1" applyAlignment="1">
      <alignment horizontal="center"/>
    </xf>
    <xf numFmtId="0" fontId="39" fillId="31" borderId="38" xfId="0" applyFont="1" applyFill="1" applyBorder="1" applyAlignment="1">
      <alignment horizontal="center"/>
    </xf>
    <xf numFmtId="0" fontId="40" fillId="31" borderId="38" xfId="0" applyFont="1" applyFill="1" applyBorder="1" applyAlignment="1">
      <alignment horizontal="center"/>
    </xf>
    <xf numFmtId="0" fontId="44" fillId="31" borderId="38" xfId="0" applyFont="1" applyFill="1" applyBorder="1" applyAlignment="1">
      <alignment horizontal="center"/>
    </xf>
    <xf numFmtId="0" fontId="42" fillId="31" borderId="38" xfId="0" applyFont="1" applyFill="1" applyBorder="1" applyAlignment="1">
      <alignment horizontal="center"/>
    </xf>
    <xf numFmtId="0" fontId="44" fillId="31" borderId="37" xfId="0" applyFont="1" applyFill="1" applyBorder="1" applyAlignment="1">
      <alignment horizontal="center"/>
    </xf>
    <xf numFmtId="0" fontId="43" fillId="31" borderId="37" xfId="0" applyFont="1" applyFill="1" applyBorder="1" applyAlignment="1">
      <alignment horizontal="center"/>
    </xf>
    <xf numFmtId="0" fontId="39" fillId="31" borderId="37" xfId="0" applyFont="1" applyFill="1" applyBorder="1" applyAlignment="1">
      <alignment horizontal="center"/>
    </xf>
    <xf numFmtId="173" fontId="59" fillId="31" borderId="27" xfId="0" applyNumberFormat="1" applyFont="1" applyFill="1" applyBorder="1" applyAlignment="1">
      <alignment horizontal="center"/>
    </xf>
    <xf numFmtId="0" fontId="68" fillId="31" borderId="24" xfId="0" applyFont="1" applyFill="1" applyBorder="1" applyAlignment="1">
      <alignment horizontal="center"/>
    </xf>
    <xf numFmtId="171" fontId="21" fillId="30" borderId="53" xfId="0" applyNumberFormat="1" applyFont="1" applyFill="1" applyBorder="1" applyAlignment="1">
      <alignment horizontal="center"/>
    </xf>
    <xf numFmtId="0" fontId="28" fillId="30" borderId="28" xfId="0" applyFont="1" applyFill="1" applyBorder="1" applyAlignment="1">
      <alignment horizontal="center"/>
    </xf>
    <xf numFmtId="0" fontId="28" fillId="30" borderId="11" xfId="0" applyFont="1" applyFill="1" applyBorder="1" applyAlignment="1">
      <alignment horizontal="center"/>
    </xf>
    <xf numFmtId="0" fontId="33" fillId="31" borderId="66" xfId="0" applyFont="1" applyFill="1" applyBorder="1" applyAlignment="1">
      <alignment horizontal="center"/>
    </xf>
    <xf numFmtId="0" fontId="33" fillId="31" borderId="11" xfId="0" applyFont="1" applyFill="1" applyBorder="1" applyAlignment="1">
      <alignment horizontal="center"/>
    </xf>
    <xf numFmtId="171" fontId="66" fillId="31" borderId="53" xfId="0" applyNumberFormat="1" applyFont="1" applyFill="1" applyBorder="1" applyAlignment="1">
      <alignment horizontal="center"/>
    </xf>
    <xf numFmtId="173" fontId="66" fillId="31" borderId="50" xfId="0" applyNumberFormat="1" applyFont="1" applyFill="1" applyBorder="1" applyAlignment="1">
      <alignment horizontal="center"/>
    </xf>
    <xf numFmtId="0" fontId="36" fillId="31" borderId="28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9" fillId="31" borderId="10" xfId="0" applyFont="1" applyFill="1" applyBorder="1" applyAlignment="1">
      <alignment horizontal="center"/>
    </xf>
    <xf numFmtId="0" fontId="69" fillId="31" borderId="28" xfId="0" applyFont="1" applyFill="1" applyBorder="1" applyAlignment="1">
      <alignment horizontal="center"/>
    </xf>
    <xf numFmtId="173" fontId="69" fillId="31" borderId="50" xfId="0" applyNumberFormat="1" applyFont="1" applyFill="1" applyBorder="1" applyAlignment="1">
      <alignment horizontal="center"/>
    </xf>
    <xf numFmtId="171" fontId="69" fillId="31" borderId="59" xfId="0" applyNumberFormat="1" applyFont="1" applyFill="1" applyBorder="1" applyAlignment="1">
      <alignment horizontal="center"/>
    </xf>
    <xf numFmtId="0" fontId="30" fillId="31" borderId="11" xfId="0" applyFont="1" applyFill="1" applyBorder="1" applyAlignment="1">
      <alignment horizontal="center"/>
    </xf>
    <xf numFmtId="171" fontId="18" fillId="31" borderId="53" xfId="0" applyNumberFormat="1" applyFont="1" applyFill="1" applyBorder="1" applyAlignment="1">
      <alignment horizontal="center"/>
    </xf>
    <xf numFmtId="0" fontId="37" fillId="31" borderId="10" xfId="0" applyFont="1" applyFill="1" applyBorder="1" applyAlignment="1">
      <alignment horizontal="center"/>
    </xf>
    <xf numFmtId="171" fontId="37" fillId="31" borderId="53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6.00390625" style="0" bestFit="1" customWidth="1"/>
    <col min="2" max="2" width="3.57421875" style="0" bestFit="1" customWidth="1"/>
    <col min="3" max="3" width="6.7109375" style="0" customWidth="1"/>
    <col min="4" max="4" width="7.28125" style="0" customWidth="1"/>
    <col min="5" max="5" width="14.7109375" style="0" customWidth="1"/>
    <col min="6" max="6" width="3.57421875" style="0" customWidth="1"/>
    <col min="7" max="7" width="6.7109375" style="0" customWidth="1"/>
    <col min="8" max="8" width="7.28125" style="0" customWidth="1"/>
    <col min="9" max="9" width="15.421875" style="0" customWidth="1"/>
    <col min="10" max="10" width="3.57421875" style="0" customWidth="1"/>
    <col min="11" max="11" width="6.7109375" style="0" customWidth="1"/>
    <col min="12" max="12" width="7.28125" style="0" customWidth="1"/>
    <col min="13" max="13" width="14.57421875" style="0" bestFit="1" customWidth="1"/>
    <col min="14" max="14" width="3.57421875" style="0" customWidth="1"/>
    <col min="15" max="15" width="6.7109375" style="0" customWidth="1"/>
    <col min="16" max="16" width="7.28125" style="0" customWidth="1"/>
    <col min="17" max="17" width="15.421875" style="0" bestFit="1" customWidth="1"/>
    <col min="18" max="18" width="3.57421875" style="0" customWidth="1"/>
    <col min="19" max="19" width="6.7109375" style="0" customWidth="1"/>
    <col min="20" max="20" width="7.28125" style="0" customWidth="1"/>
    <col min="21" max="21" width="14.57421875" style="0" bestFit="1" customWidth="1"/>
    <col min="22" max="22" width="3.57421875" style="0" customWidth="1"/>
    <col min="23" max="23" width="6.7109375" style="0" customWidth="1"/>
    <col min="24" max="24" width="7.28125" style="0" customWidth="1"/>
    <col min="25" max="25" width="14.00390625" style="0" bestFit="1" customWidth="1"/>
    <col min="26" max="26" width="3.57421875" style="0" customWidth="1"/>
    <col min="27" max="27" width="6.7109375" style="0" customWidth="1"/>
    <col min="28" max="28" width="7.28125" style="0" customWidth="1"/>
    <col min="29" max="29" width="14.140625" style="0" bestFit="1" customWidth="1"/>
    <col min="30" max="30" width="3.57421875" style="0" customWidth="1"/>
    <col min="31" max="31" width="6.7109375" style="0" customWidth="1"/>
    <col min="32" max="32" width="7.28125" style="0" customWidth="1"/>
    <col min="33" max="33" width="15.421875" style="0" bestFit="1" customWidth="1"/>
    <col min="34" max="34" width="3.57421875" style="0" customWidth="1"/>
    <col min="35" max="35" width="6.7109375" style="0" customWidth="1"/>
    <col min="36" max="36" width="7.28125" style="0" customWidth="1"/>
    <col min="37" max="37" width="14.140625" style="0" bestFit="1" customWidth="1"/>
    <col min="38" max="38" width="3.57421875" style="0" customWidth="1"/>
    <col min="39" max="39" width="6.7109375" style="0" customWidth="1"/>
    <col min="40" max="40" width="7.28125" style="0" customWidth="1"/>
  </cols>
  <sheetData>
    <row r="1" spans="1:52" ht="3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4"/>
      <c r="AA1" s="24"/>
      <c r="AB1" s="24"/>
      <c r="AC1" s="24"/>
      <c r="AD1" s="24"/>
      <c r="AE1" s="24"/>
      <c r="AF1" s="24"/>
      <c r="AG1" s="25"/>
      <c r="AH1" s="25"/>
      <c r="AI1" s="25"/>
      <c r="AJ1" s="25"/>
      <c r="AK1" s="25"/>
      <c r="AL1" s="25"/>
      <c r="AM1" s="25"/>
      <c r="AN1" s="25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3.5" customHeight="1" thickBot="1">
      <c r="A2" s="906" t="s">
        <v>21</v>
      </c>
      <c r="B2" s="907"/>
      <c r="C2" s="907"/>
      <c r="D2" s="908"/>
      <c r="E2" s="909" t="s">
        <v>26</v>
      </c>
      <c r="F2" s="910"/>
      <c r="G2" s="910"/>
      <c r="H2" s="911"/>
      <c r="I2" s="912" t="s">
        <v>22</v>
      </c>
      <c r="J2" s="913"/>
      <c r="K2" s="913"/>
      <c r="L2" s="914"/>
      <c r="M2" s="915" t="s">
        <v>23</v>
      </c>
      <c r="N2" s="916"/>
      <c r="O2" s="916"/>
      <c r="P2" s="917"/>
      <c r="Q2" s="927" t="s">
        <v>18</v>
      </c>
      <c r="R2" s="928"/>
      <c r="S2" s="928"/>
      <c r="T2" s="928"/>
      <c r="U2" s="929" t="s">
        <v>24</v>
      </c>
      <c r="V2" s="930"/>
      <c r="W2" s="930"/>
      <c r="X2" s="931"/>
      <c r="Y2" s="918" t="s">
        <v>27</v>
      </c>
      <c r="Z2" s="919"/>
      <c r="AA2" s="919"/>
      <c r="AB2" s="920"/>
      <c r="AC2" s="921" t="s">
        <v>28</v>
      </c>
      <c r="AD2" s="922"/>
      <c r="AE2" s="922"/>
      <c r="AF2" s="923"/>
      <c r="AG2" s="924" t="s">
        <v>19</v>
      </c>
      <c r="AH2" s="925"/>
      <c r="AI2" s="925"/>
      <c r="AJ2" s="926"/>
      <c r="AK2" s="903" t="s">
        <v>25</v>
      </c>
      <c r="AL2" s="904"/>
      <c r="AM2" s="904"/>
      <c r="AN2" s="905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2" customHeight="1" thickBot="1">
      <c r="A3" s="4" t="s">
        <v>9</v>
      </c>
      <c r="B3" s="23" t="s">
        <v>1</v>
      </c>
      <c r="C3" s="4" t="s">
        <v>2</v>
      </c>
      <c r="D3" s="4" t="s">
        <v>3</v>
      </c>
      <c r="E3" s="2" t="s">
        <v>9</v>
      </c>
      <c r="F3" s="5" t="s">
        <v>1</v>
      </c>
      <c r="G3" s="2" t="s">
        <v>2</v>
      </c>
      <c r="H3" s="2" t="s">
        <v>3</v>
      </c>
      <c r="I3" s="3" t="s">
        <v>9</v>
      </c>
      <c r="J3" s="6" t="s">
        <v>1</v>
      </c>
      <c r="K3" s="3" t="s">
        <v>2</v>
      </c>
      <c r="L3" s="14" t="s">
        <v>3</v>
      </c>
      <c r="M3" s="1" t="s">
        <v>9</v>
      </c>
      <c r="N3" s="1" t="s">
        <v>1</v>
      </c>
      <c r="O3" s="1" t="s">
        <v>2</v>
      </c>
      <c r="P3" s="7" t="s">
        <v>3</v>
      </c>
      <c r="Q3" s="98" t="s">
        <v>9</v>
      </c>
      <c r="R3" s="99" t="s">
        <v>1</v>
      </c>
      <c r="S3" s="98" t="s">
        <v>2</v>
      </c>
      <c r="T3" s="100" t="s">
        <v>3</v>
      </c>
      <c r="U3" s="21" t="s">
        <v>9</v>
      </c>
      <c r="V3" s="22" t="s">
        <v>1</v>
      </c>
      <c r="W3" s="21" t="s">
        <v>2</v>
      </c>
      <c r="X3" s="21" t="s">
        <v>3</v>
      </c>
      <c r="Y3" s="86" t="s">
        <v>9</v>
      </c>
      <c r="Z3" s="94" t="s">
        <v>1</v>
      </c>
      <c r="AA3" s="86" t="s">
        <v>2</v>
      </c>
      <c r="AB3" s="87" t="s">
        <v>3</v>
      </c>
      <c r="AC3" s="119" t="s">
        <v>9</v>
      </c>
      <c r="AD3" s="120" t="s">
        <v>1</v>
      </c>
      <c r="AE3" s="119" t="s">
        <v>2</v>
      </c>
      <c r="AF3" s="119" t="s">
        <v>3</v>
      </c>
      <c r="AG3" s="146" t="s">
        <v>9</v>
      </c>
      <c r="AH3" s="147" t="s">
        <v>1</v>
      </c>
      <c r="AI3" s="146" t="s">
        <v>2</v>
      </c>
      <c r="AJ3" s="148" t="s">
        <v>3</v>
      </c>
      <c r="AK3" s="229" t="s">
        <v>9</v>
      </c>
      <c r="AL3" s="230" t="s">
        <v>1</v>
      </c>
      <c r="AM3" s="229" t="s">
        <v>2</v>
      </c>
      <c r="AN3" s="229" t="s">
        <v>3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2" customHeight="1">
      <c r="A4" s="645" t="s">
        <v>29</v>
      </c>
      <c r="B4" s="644">
        <v>22</v>
      </c>
      <c r="C4" s="597">
        <v>114</v>
      </c>
      <c r="D4" s="596">
        <f>C4/B4</f>
        <v>5.181818181818182</v>
      </c>
      <c r="E4" s="544" t="s">
        <v>33</v>
      </c>
      <c r="F4" s="545">
        <v>27</v>
      </c>
      <c r="G4" s="546">
        <v>141.5</v>
      </c>
      <c r="H4" s="547">
        <f>G4/F4</f>
        <v>5.2407407407407405</v>
      </c>
      <c r="I4" s="810" t="s">
        <v>371</v>
      </c>
      <c r="J4" s="809">
        <v>21</v>
      </c>
      <c r="K4" s="808">
        <v>121.5</v>
      </c>
      <c r="L4" s="807">
        <f>K4/J4</f>
        <v>5.785714285714286</v>
      </c>
      <c r="M4" s="803" t="s">
        <v>39</v>
      </c>
      <c r="N4" s="804">
        <v>30</v>
      </c>
      <c r="O4" s="805">
        <v>176.5</v>
      </c>
      <c r="P4" s="806">
        <f>O4/N4</f>
        <v>5.883333333333334</v>
      </c>
      <c r="Q4" s="551" t="s">
        <v>42</v>
      </c>
      <c r="R4" s="552">
        <v>25</v>
      </c>
      <c r="S4" s="553">
        <v>122.5</v>
      </c>
      <c r="T4" s="554">
        <f>S4/R4</f>
        <v>4.9</v>
      </c>
      <c r="U4" s="668" t="s">
        <v>45</v>
      </c>
      <c r="V4" s="667">
        <v>29</v>
      </c>
      <c r="W4" s="556">
        <v>160.5</v>
      </c>
      <c r="X4" s="557">
        <f>W4/V4</f>
        <v>5.5344827586206895</v>
      </c>
      <c r="Y4" s="623" t="s">
        <v>49</v>
      </c>
      <c r="Z4" s="580">
        <v>20</v>
      </c>
      <c r="AA4" s="581">
        <v>94</v>
      </c>
      <c r="AB4" s="622">
        <f>AA4/Z4</f>
        <v>4.7</v>
      </c>
      <c r="AC4" s="257" t="s">
        <v>138</v>
      </c>
      <c r="AD4" s="193">
        <v>7</v>
      </c>
      <c r="AE4" s="316">
        <v>32.5</v>
      </c>
      <c r="AF4" s="459">
        <f>AE4/AD4</f>
        <v>4.642857142857143</v>
      </c>
      <c r="AG4" s="559" t="s">
        <v>52</v>
      </c>
      <c r="AH4" s="560">
        <v>25</v>
      </c>
      <c r="AI4" s="561">
        <v>130</v>
      </c>
      <c r="AJ4" s="562">
        <f>AI4/AH4</f>
        <v>5.2</v>
      </c>
      <c r="AK4" s="244" t="s">
        <v>56</v>
      </c>
      <c r="AL4" s="245">
        <v>3</v>
      </c>
      <c r="AM4" s="276">
        <v>11</v>
      </c>
      <c r="AN4" s="287">
        <f>AM4/AL4</f>
        <v>3.6666666666666665</v>
      </c>
      <c r="AO4" s="24">
        <v>28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2" customHeight="1">
      <c r="A5" s="165" t="s">
        <v>30</v>
      </c>
      <c r="B5" s="176">
        <v>10</v>
      </c>
      <c r="C5" s="466">
        <v>41</v>
      </c>
      <c r="D5" s="452">
        <f>C5/B5</f>
        <v>4.1</v>
      </c>
      <c r="E5" s="49" t="s">
        <v>34</v>
      </c>
      <c r="F5" s="61">
        <v>8</v>
      </c>
      <c r="G5" s="424">
        <v>52.5</v>
      </c>
      <c r="H5" s="431">
        <f>G5/F5</f>
        <v>6.5625</v>
      </c>
      <c r="I5" s="51" t="s">
        <v>36</v>
      </c>
      <c r="J5" s="47">
        <v>14</v>
      </c>
      <c r="K5" s="460">
        <v>93.5</v>
      </c>
      <c r="L5" s="461">
        <f>K5/J5</f>
        <v>6.678571428571429</v>
      </c>
      <c r="M5" s="150" t="s">
        <v>40</v>
      </c>
      <c r="N5" s="122">
        <v>6</v>
      </c>
      <c r="O5" s="383">
        <v>29.5</v>
      </c>
      <c r="P5" s="395">
        <f>O5/N5</f>
        <v>4.916666666666667</v>
      </c>
      <c r="Q5" s="152" t="s">
        <v>43</v>
      </c>
      <c r="R5" s="129">
        <v>9</v>
      </c>
      <c r="S5" s="364">
        <v>49</v>
      </c>
      <c r="T5" s="373">
        <f>S5/R5</f>
        <v>5.444444444444445</v>
      </c>
      <c r="U5" s="273" t="s">
        <v>46</v>
      </c>
      <c r="V5" s="95">
        <v>1</v>
      </c>
      <c r="W5" s="347">
        <v>4</v>
      </c>
      <c r="X5" s="356">
        <f>W5/V5</f>
        <v>4</v>
      </c>
      <c r="Y5" s="154" t="s">
        <v>50</v>
      </c>
      <c r="Z5" s="128">
        <v>11</v>
      </c>
      <c r="AA5" s="333">
        <v>58</v>
      </c>
      <c r="AB5" s="340">
        <f>AA5/Z5</f>
        <v>5.2727272727272725</v>
      </c>
      <c r="AC5" s="156" t="s">
        <v>357</v>
      </c>
      <c r="AD5" s="125">
        <v>0</v>
      </c>
      <c r="AE5" s="219">
        <v>0</v>
      </c>
      <c r="AF5" s="325">
        <v>0</v>
      </c>
      <c r="AG5" s="177" t="s">
        <v>53</v>
      </c>
      <c r="AH5" s="133">
        <v>0</v>
      </c>
      <c r="AI5" s="628">
        <v>0</v>
      </c>
      <c r="AJ5" s="306">
        <v>0</v>
      </c>
      <c r="AK5" s="234" t="s">
        <v>57</v>
      </c>
      <c r="AL5" s="235">
        <v>8</v>
      </c>
      <c r="AM5" s="277">
        <v>40.5</v>
      </c>
      <c r="AN5" s="288">
        <f>AM5/AL5</f>
        <v>5.0625</v>
      </c>
      <c r="AO5" s="24">
        <v>170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2" customHeight="1">
      <c r="A6" s="165" t="s">
        <v>31</v>
      </c>
      <c r="B6" s="176">
        <v>4</v>
      </c>
      <c r="C6" s="440">
        <v>18.5</v>
      </c>
      <c r="D6" s="448">
        <f>C6/B6</f>
        <v>4.625</v>
      </c>
      <c r="E6" s="49" t="s">
        <v>35</v>
      </c>
      <c r="F6" s="61">
        <v>0</v>
      </c>
      <c r="G6" s="657">
        <v>0</v>
      </c>
      <c r="H6" s="472">
        <v>0</v>
      </c>
      <c r="I6" s="51" t="s">
        <v>37</v>
      </c>
      <c r="J6" s="47">
        <v>0</v>
      </c>
      <c r="K6" s="60">
        <v>0</v>
      </c>
      <c r="L6" s="415">
        <v>0</v>
      </c>
      <c r="M6" s="150" t="s">
        <v>41</v>
      </c>
      <c r="N6" s="122">
        <v>0</v>
      </c>
      <c r="O6" s="226">
        <v>0</v>
      </c>
      <c r="P6" s="396">
        <v>0</v>
      </c>
      <c r="Q6" s="152" t="s">
        <v>44</v>
      </c>
      <c r="R6" s="129">
        <v>0</v>
      </c>
      <c r="S6" s="469">
        <v>0</v>
      </c>
      <c r="T6" s="519">
        <v>0</v>
      </c>
      <c r="U6" s="273" t="s">
        <v>47</v>
      </c>
      <c r="V6" s="95">
        <v>6</v>
      </c>
      <c r="W6" s="347">
        <v>31</v>
      </c>
      <c r="X6" s="356">
        <f>W6/V6</f>
        <v>5.166666666666667</v>
      </c>
      <c r="Y6" s="154" t="s">
        <v>51</v>
      </c>
      <c r="Z6" s="128">
        <v>5</v>
      </c>
      <c r="AA6" s="333">
        <v>20.5</v>
      </c>
      <c r="AB6" s="340">
        <f>AA6/Z6</f>
        <v>4.1</v>
      </c>
      <c r="AC6" s="814" t="s">
        <v>449</v>
      </c>
      <c r="AD6" s="813">
        <v>29</v>
      </c>
      <c r="AE6" s="812">
        <v>171</v>
      </c>
      <c r="AF6" s="811">
        <f>AE6/AD6</f>
        <v>5.896551724137931</v>
      </c>
      <c r="AG6" s="177" t="s">
        <v>54</v>
      </c>
      <c r="AH6" s="133">
        <v>11</v>
      </c>
      <c r="AI6" s="297">
        <v>65.5</v>
      </c>
      <c r="AJ6" s="305">
        <f>AI6/AH6</f>
        <v>5.954545454545454</v>
      </c>
      <c r="AK6" s="234" t="s">
        <v>58</v>
      </c>
      <c r="AL6" s="235">
        <v>12</v>
      </c>
      <c r="AM6" s="277">
        <v>73.5</v>
      </c>
      <c r="AN6" s="288">
        <f>AM6/AL6</f>
        <v>6.125</v>
      </c>
      <c r="AO6" s="24">
        <v>5.75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" customHeight="1">
      <c r="A7" s="165" t="s">
        <v>32</v>
      </c>
      <c r="B7" s="158">
        <v>0</v>
      </c>
      <c r="C7" s="480">
        <v>0</v>
      </c>
      <c r="D7" s="646">
        <v>0</v>
      </c>
      <c r="E7" s="49" t="s">
        <v>383</v>
      </c>
      <c r="F7" s="221">
        <v>1</v>
      </c>
      <c r="G7" s="658">
        <v>3.5</v>
      </c>
      <c r="H7" s="431">
        <f>G7/F7</f>
        <v>3.5</v>
      </c>
      <c r="I7" s="51" t="s">
        <v>38</v>
      </c>
      <c r="J7" s="216">
        <v>1</v>
      </c>
      <c r="K7" s="481">
        <v>4</v>
      </c>
      <c r="L7" s="461">
        <f>K7/J7</f>
        <v>4</v>
      </c>
      <c r="M7" s="150" t="s">
        <v>384</v>
      </c>
      <c r="N7" s="159">
        <v>0</v>
      </c>
      <c r="O7" s="482">
        <v>0</v>
      </c>
      <c r="P7" s="396">
        <v>0</v>
      </c>
      <c r="Q7" s="152" t="s">
        <v>385</v>
      </c>
      <c r="R7" s="161">
        <v>0</v>
      </c>
      <c r="S7" s="651">
        <v>0</v>
      </c>
      <c r="T7" s="519">
        <v>0</v>
      </c>
      <c r="U7" s="273" t="s">
        <v>48</v>
      </c>
      <c r="V7" s="162">
        <v>0</v>
      </c>
      <c r="W7" s="483">
        <v>0</v>
      </c>
      <c r="X7" s="357">
        <v>0</v>
      </c>
      <c r="Y7" s="154" t="s">
        <v>387</v>
      </c>
      <c r="Z7" s="163">
        <v>0</v>
      </c>
      <c r="AA7" s="484">
        <v>0</v>
      </c>
      <c r="AB7" s="344">
        <v>0</v>
      </c>
      <c r="AC7" s="156" t="s">
        <v>388</v>
      </c>
      <c r="AD7" s="185">
        <v>0</v>
      </c>
      <c r="AE7" s="317">
        <v>0</v>
      </c>
      <c r="AF7" s="325">
        <v>0</v>
      </c>
      <c r="AG7" s="177" t="s">
        <v>55</v>
      </c>
      <c r="AH7" s="160">
        <v>0</v>
      </c>
      <c r="AI7" s="489">
        <v>0</v>
      </c>
      <c r="AJ7" s="306">
        <v>0</v>
      </c>
      <c r="AK7" s="234" t="s">
        <v>59</v>
      </c>
      <c r="AL7" s="236">
        <v>13</v>
      </c>
      <c r="AM7" s="488">
        <v>72.5</v>
      </c>
      <c r="AN7" s="288">
        <f>AM7/AL7</f>
        <v>5.576923076923077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2" customHeight="1">
      <c r="A8" s="165" t="s">
        <v>20</v>
      </c>
      <c r="B8" s="275" t="s">
        <v>20</v>
      </c>
      <c r="C8" s="441" t="s">
        <v>20</v>
      </c>
      <c r="D8" s="454" t="s">
        <v>20</v>
      </c>
      <c r="E8" s="49" t="s">
        <v>20</v>
      </c>
      <c r="F8" s="71" t="s">
        <v>20</v>
      </c>
      <c r="G8" s="473" t="s">
        <v>20</v>
      </c>
      <c r="H8" s="474" t="s">
        <v>20</v>
      </c>
      <c r="I8" s="51" t="s">
        <v>20</v>
      </c>
      <c r="J8" s="39" t="s">
        <v>20</v>
      </c>
      <c r="K8" s="471" t="s">
        <v>20</v>
      </c>
      <c r="L8" s="475" t="s">
        <v>20</v>
      </c>
      <c r="M8" s="150" t="s">
        <v>20</v>
      </c>
      <c r="N8" s="74" t="s">
        <v>20</v>
      </c>
      <c r="O8" s="384" t="s">
        <v>20</v>
      </c>
      <c r="P8" s="476" t="s">
        <v>20</v>
      </c>
      <c r="Q8" s="152" t="s">
        <v>381</v>
      </c>
      <c r="R8" s="67">
        <v>2</v>
      </c>
      <c r="S8" s="365">
        <v>13</v>
      </c>
      <c r="T8" s="477">
        <f>S8/R8</f>
        <v>6.5</v>
      </c>
      <c r="U8" s="273" t="s">
        <v>386</v>
      </c>
      <c r="V8" s="89">
        <v>0</v>
      </c>
      <c r="W8" s="348">
        <v>0</v>
      </c>
      <c r="X8" s="478">
        <v>0</v>
      </c>
      <c r="Y8" s="154" t="s">
        <v>20</v>
      </c>
      <c r="Z8" s="110" t="s">
        <v>20</v>
      </c>
      <c r="AA8" s="113" t="s">
        <v>20</v>
      </c>
      <c r="AB8" s="487" t="s">
        <v>20</v>
      </c>
      <c r="AC8" s="156" t="s">
        <v>20</v>
      </c>
      <c r="AD8" s="185" t="s">
        <v>20</v>
      </c>
      <c r="AE8" s="485" t="s">
        <v>20</v>
      </c>
      <c r="AF8" s="486" t="s">
        <v>20</v>
      </c>
      <c r="AG8" s="177" t="s">
        <v>20</v>
      </c>
      <c r="AH8" s="136" t="s">
        <v>20</v>
      </c>
      <c r="AI8" s="298" t="s">
        <v>20</v>
      </c>
      <c r="AJ8" s="479" t="s">
        <v>20</v>
      </c>
      <c r="AK8" s="234" t="s">
        <v>389</v>
      </c>
      <c r="AL8" s="237">
        <v>0</v>
      </c>
      <c r="AM8" s="491">
        <v>0</v>
      </c>
      <c r="AN8" s="490">
        <v>0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" customHeight="1" thickBot="1">
      <c r="A9" s="166" t="s">
        <v>20</v>
      </c>
      <c r="B9" s="194" t="s">
        <v>20</v>
      </c>
      <c r="C9" s="442" t="s">
        <v>20</v>
      </c>
      <c r="D9" s="449" t="s">
        <v>20</v>
      </c>
      <c r="E9" s="52" t="s">
        <v>20</v>
      </c>
      <c r="F9" s="207" t="s">
        <v>20</v>
      </c>
      <c r="G9" s="425" t="s">
        <v>20</v>
      </c>
      <c r="H9" s="432" t="s">
        <v>20</v>
      </c>
      <c r="I9" s="57" t="s">
        <v>20</v>
      </c>
      <c r="J9" s="197" t="s">
        <v>20</v>
      </c>
      <c r="K9" s="408" t="s">
        <v>20</v>
      </c>
      <c r="L9" s="416" t="s">
        <v>20</v>
      </c>
      <c r="M9" s="151" t="s">
        <v>20</v>
      </c>
      <c r="N9" s="208" t="s">
        <v>20</v>
      </c>
      <c r="O9" s="385" t="s">
        <v>20</v>
      </c>
      <c r="P9" s="397" t="s">
        <v>20</v>
      </c>
      <c r="Q9" s="153" t="s">
        <v>20</v>
      </c>
      <c r="R9" s="209" t="s">
        <v>20</v>
      </c>
      <c r="S9" s="366" t="s">
        <v>20</v>
      </c>
      <c r="T9" s="374" t="s">
        <v>20</v>
      </c>
      <c r="U9" s="274" t="s">
        <v>382</v>
      </c>
      <c r="V9" s="210">
        <v>0</v>
      </c>
      <c r="W9" s="349">
        <v>0</v>
      </c>
      <c r="X9" s="662">
        <v>0</v>
      </c>
      <c r="Y9" s="155" t="s">
        <v>20</v>
      </c>
      <c r="Z9" s="211" t="s">
        <v>20</v>
      </c>
      <c r="AA9" s="191" t="s">
        <v>20</v>
      </c>
      <c r="AB9" s="130" t="s">
        <v>20</v>
      </c>
      <c r="AC9" s="157" t="s">
        <v>20</v>
      </c>
      <c r="AD9" s="186" t="s">
        <v>20</v>
      </c>
      <c r="AE9" s="318" t="s">
        <v>20</v>
      </c>
      <c r="AF9" s="326" t="s">
        <v>20</v>
      </c>
      <c r="AG9" s="178" t="s">
        <v>20</v>
      </c>
      <c r="AH9" s="212" t="s">
        <v>20</v>
      </c>
      <c r="AI9" s="299" t="s">
        <v>20</v>
      </c>
      <c r="AJ9" s="307" t="s">
        <v>20</v>
      </c>
      <c r="AK9" s="239" t="s">
        <v>20</v>
      </c>
      <c r="AL9" s="240" t="s">
        <v>20</v>
      </c>
      <c r="AM9" s="278" t="s">
        <v>20</v>
      </c>
      <c r="AN9" s="289" t="s">
        <v>20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" customHeight="1" thickBot="1">
      <c r="A10" s="15" t="s">
        <v>10</v>
      </c>
      <c r="B10" s="15" t="s">
        <v>1</v>
      </c>
      <c r="C10" s="265" t="s">
        <v>2</v>
      </c>
      <c r="D10" s="15" t="s">
        <v>3</v>
      </c>
      <c r="E10" s="9" t="s">
        <v>10</v>
      </c>
      <c r="F10" s="9" t="s">
        <v>1</v>
      </c>
      <c r="G10" s="105" t="s">
        <v>2</v>
      </c>
      <c r="H10" s="9" t="s">
        <v>3</v>
      </c>
      <c r="I10" s="10" t="s">
        <v>10</v>
      </c>
      <c r="J10" s="10" t="s">
        <v>1</v>
      </c>
      <c r="K10" s="107" t="s">
        <v>2</v>
      </c>
      <c r="L10" s="10" t="s">
        <v>3</v>
      </c>
      <c r="M10" s="17" t="s">
        <v>10</v>
      </c>
      <c r="N10" s="8" t="s">
        <v>1</v>
      </c>
      <c r="O10" s="16" t="s">
        <v>2</v>
      </c>
      <c r="P10" s="8" t="s">
        <v>3</v>
      </c>
      <c r="Q10" s="101" t="s">
        <v>10</v>
      </c>
      <c r="R10" s="101" t="s">
        <v>1</v>
      </c>
      <c r="S10" s="96" t="s">
        <v>2</v>
      </c>
      <c r="T10" s="96" t="s">
        <v>3</v>
      </c>
      <c r="U10" s="20" t="s">
        <v>10</v>
      </c>
      <c r="V10" s="88" t="s">
        <v>1</v>
      </c>
      <c r="W10" s="108" t="s">
        <v>2</v>
      </c>
      <c r="X10" s="192" t="s">
        <v>3</v>
      </c>
      <c r="Y10" s="86" t="s">
        <v>10</v>
      </c>
      <c r="Z10" s="94" t="s">
        <v>1</v>
      </c>
      <c r="AA10" s="87" t="s">
        <v>2</v>
      </c>
      <c r="AB10" s="87" t="s">
        <v>3</v>
      </c>
      <c r="AC10" s="119" t="s">
        <v>10</v>
      </c>
      <c r="AD10" s="120" t="s">
        <v>1</v>
      </c>
      <c r="AE10" s="319" t="s">
        <v>2</v>
      </c>
      <c r="AF10" s="119" t="s">
        <v>3</v>
      </c>
      <c r="AG10" s="143" t="s">
        <v>10</v>
      </c>
      <c r="AH10" s="143" t="s">
        <v>1</v>
      </c>
      <c r="AI10" s="145" t="s">
        <v>2</v>
      </c>
      <c r="AJ10" s="143" t="s">
        <v>3</v>
      </c>
      <c r="AK10" s="231" t="s">
        <v>10</v>
      </c>
      <c r="AL10" s="232" t="s">
        <v>1</v>
      </c>
      <c r="AM10" s="279" t="s">
        <v>2</v>
      </c>
      <c r="AN10" s="231" t="s">
        <v>3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" customHeight="1">
      <c r="A11" s="685" t="s">
        <v>68</v>
      </c>
      <c r="B11" s="686">
        <v>28</v>
      </c>
      <c r="C11" s="703">
        <v>160</v>
      </c>
      <c r="D11" s="596">
        <f>C11/B11</f>
        <v>5.714285714285714</v>
      </c>
      <c r="E11" s="253" t="s">
        <v>99</v>
      </c>
      <c r="F11" s="63">
        <v>17</v>
      </c>
      <c r="G11" s="423">
        <v>102.5</v>
      </c>
      <c r="H11" s="436">
        <f aca="true" t="shared" si="0" ref="H11:H19">G11/F11</f>
        <v>6.029411764705882</v>
      </c>
      <c r="I11" s="669" t="s">
        <v>129</v>
      </c>
      <c r="J11" s="687">
        <v>31</v>
      </c>
      <c r="K11" s="699">
        <v>192.5</v>
      </c>
      <c r="L11" s="711">
        <f aca="true" t="shared" si="1" ref="L11:L20">K11/J11</f>
        <v>6.209677419354839</v>
      </c>
      <c r="M11" s="213" t="s">
        <v>158</v>
      </c>
      <c r="N11" s="64">
        <v>15</v>
      </c>
      <c r="O11" s="382">
        <v>83</v>
      </c>
      <c r="P11" s="398">
        <f aca="true" t="shared" si="2" ref="P11:P19">O11/N11</f>
        <v>5.533333333333333</v>
      </c>
      <c r="Q11" s="682" t="s">
        <v>188</v>
      </c>
      <c r="R11" s="681">
        <v>30</v>
      </c>
      <c r="S11" s="698">
        <v>188</v>
      </c>
      <c r="T11" s="710">
        <f aca="true" t="shared" si="3" ref="T11:T21">S11/R11</f>
        <v>6.266666666666667</v>
      </c>
      <c r="U11" s="272" t="s">
        <v>218</v>
      </c>
      <c r="V11" s="123">
        <v>11</v>
      </c>
      <c r="W11" s="346">
        <v>69</v>
      </c>
      <c r="X11" s="358">
        <f aca="true" t="shared" si="4" ref="X11:X20">W11/V11</f>
        <v>6.2727272727272725</v>
      </c>
      <c r="Y11" s="680" t="s">
        <v>245</v>
      </c>
      <c r="Z11" s="679">
        <v>31</v>
      </c>
      <c r="AA11" s="696">
        <v>198</v>
      </c>
      <c r="AB11" s="707">
        <f aca="true" t="shared" si="5" ref="AB11:AB19">AA11/Z11</f>
        <v>6.387096774193548</v>
      </c>
      <c r="AC11" s="822" t="s">
        <v>274</v>
      </c>
      <c r="AD11" s="821">
        <v>33</v>
      </c>
      <c r="AE11" s="820">
        <v>212</v>
      </c>
      <c r="AF11" s="819">
        <f aca="true" t="shared" si="6" ref="AF11:AF20">AE11/AD11</f>
        <v>6.424242424242424</v>
      </c>
      <c r="AG11" s="786" t="s">
        <v>359</v>
      </c>
      <c r="AH11" s="785">
        <v>30</v>
      </c>
      <c r="AI11" s="784">
        <v>194.5</v>
      </c>
      <c r="AJ11" s="823">
        <f aca="true" t="shared" si="7" ref="AJ11:AJ20">AI11/AH11</f>
        <v>6.483333333333333</v>
      </c>
      <c r="AK11" s="671" t="s">
        <v>331</v>
      </c>
      <c r="AL11" s="670">
        <v>28</v>
      </c>
      <c r="AM11" s="688">
        <v>165.5</v>
      </c>
      <c r="AN11" s="567">
        <f aca="true" t="shared" si="8" ref="AN11:AN20">AM11/AL11</f>
        <v>5.910714285714286</v>
      </c>
      <c r="AO11" s="24">
        <v>26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" customHeight="1">
      <c r="A12" s="48" t="s">
        <v>69</v>
      </c>
      <c r="B12" s="26">
        <v>8</v>
      </c>
      <c r="C12" s="443">
        <v>45.5</v>
      </c>
      <c r="D12" s="451">
        <f aca="true" t="shared" si="9" ref="D12:D21">C12/B12</f>
        <v>5.6875</v>
      </c>
      <c r="E12" s="49" t="s">
        <v>100</v>
      </c>
      <c r="F12" s="36">
        <v>8</v>
      </c>
      <c r="G12" s="426">
        <v>43.5</v>
      </c>
      <c r="H12" s="433">
        <f t="shared" si="0"/>
        <v>5.4375</v>
      </c>
      <c r="I12" s="51" t="s">
        <v>130</v>
      </c>
      <c r="J12" s="38">
        <v>17</v>
      </c>
      <c r="K12" s="409">
        <v>100</v>
      </c>
      <c r="L12" s="417">
        <f t="shared" si="1"/>
        <v>5.882352941176471</v>
      </c>
      <c r="M12" s="607" t="s">
        <v>159</v>
      </c>
      <c r="N12" s="608">
        <v>21</v>
      </c>
      <c r="O12" s="609">
        <v>125</v>
      </c>
      <c r="P12" s="610">
        <f t="shared" si="2"/>
        <v>5.9523809523809526</v>
      </c>
      <c r="Q12" s="55" t="s">
        <v>189</v>
      </c>
      <c r="R12" s="41">
        <v>5</v>
      </c>
      <c r="S12" s="367">
        <v>26.5</v>
      </c>
      <c r="T12" s="376">
        <f t="shared" si="3"/>
        <v>5.3</v>
      </c>
      <c r="U12" s="815" t="s">
        <v>450</v>
      </c>
      <c r="V12" s="816">
        <v>18</v>
      </c>
      <c r="W12" s="817">
        <v>123.5</v>
      </c>
      <c r="X12" s="818">
        <f t="shared" si="4"/>
        <v>6.861111111111111</v>
      </c>
      <c r="Y12" s="111" t="s">
        <v>246</v>
      </c>
      <c r="Z12" s="126">
        <v>14</v>
      </c>
      <c r="AA12" s="334">
        <v>81</v>
      </c>
      <c r="AB12" s="341">
        <f t="shared" si="5"/>
        <v>5.785714285714286</v>
      </c>
      <c r="AC12" s="115" t="s">
        <v>275</v>
      </c>
      <c r="AD12" s="118">
        <v>3</v>
      </c>
      <c r="AE12" s="320">
        <v>21.5</v>
      </c>
      <c r="AF12" s="327">
        <f t="shared" si="6"/>
        <v>7.166666666666667</v>
      </c>
      <c r="AG12" s="674" t="s">
        <v>303</v>
      </c>
      <c r="AH12" s="673">
        <v>33</v>
      </c>
      <c r="AI12" s="692">
        <v>209.5</v>
      </c>
      <c r="AJ12" s="705">
        <f t="shared" si="7"/>
        <v>6.348484848484849</v>
      </c>
      <c r="AK12" s="234" t="s">
        <v>332</v>
      </c>
      <c r="AL12" s="241">
        <v>9</v>
      </c>
      <c r="AM12" s="281">
        <v>55.5</v>
      </c>
      <c r="AN12" s="291">
        <f t="shared" si="8"/>
        <v>6.166666666666667</v>
      </c>
      <c r="AO12" s="109">
        <v>160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" customHeight="1">
      <c r="A13" s="48" t="s">
        <v>70</v>
      </c>
      <c r="B13" s="26">
        <v>1</v>
      </c>
      <c r="C13" s="443">
        <v>6</v>
      </c>
      <c r="D13" s="451">
        <f t="shared" si="9"/>
        <v>6</v>
      </c>
      <c r="E13" s="713" t="s">
        <v>101</v>
      </c>
      <c r="F13" s="626">
        <v>20</v>
      </c>
      <c r="G13" s="605">
        <v>126</v>
      </c>
      <c r="H13" s="712">
        <f t="shared" si="0"/>
        <v>6.3</v>
      </c>
      <c r="I13" s="701" t="s">
        <v>131</v>
      </c>
      <c r="J13" s="702">
        <v>26</v>
      </c>
      <c r="K13" s="700">
        <v>159</v>
      </c>
      <c r="L13" s="594">
        <f t="shared" si="1"/>
        <v>6.115384615384615</v>
      </c>
      <c r="M13" s="149" t="s">
        <v>160</v>
      </c>
      <c r="N13" s="35">
        <v>13</v>
      </c>
      <c r="O13" s="386">
        <v>76.5</v>
      </c>
      <c r="P13" s="400">
        <f t="shared" si="2"/>
        <v>5.884615384615385</v>
      </c>
      <c r="Q13" s="683" t="s">
        <v>190</v>
      </c>
      <c r="R13" s="684">
        <v>28</v>
      </c>
      <c r="S13" s="697">
        <v>164.5</v>
      </c>
      <c r="T13" s="583">
        <f t="shared" si="3"/>
        <v>5.875</v>
      </c>
      <c r="U13" s="587" t="s">
        <v>219</v>
      </c>
      <c r="V13" s="588">
        <v>20</v>
      </c>
      <c r="W13" s="589">
        <v>122</v>
      </c>
      <c r="X13" s="590">
        <f t="shared" si="4"/>
        <v>6.1</v>
      </c>
      <c r="Y13" s="111" t="s">
        <v>247</v>
      </c>
      <c r="Z13" s="126">
        <v>12</v>
      </c>
      <c r="AA13" s="334">
        <v>70</v>
      </c>
      <c r="AB13" s="341">
        <f t="shared" si="5"/>
        <v>5.833333333333333</v>
      </c>
      <c r="AC13" s="115" t="s">
        <v>372</v>
      </c>
      <c r="AD13" s="118">
        <v>4</v>
      </c>
      <c r="AE13" s="320">
        <v>21.5</v>
      </c>
      <c r="AF13" s="327">
        <f t="shared" si="6"/>
        <v>5.375</v>
      </c>
      <c r="AG13" s="568" t="s">
        <v>304</v>
      </c>
      <c r="AH13" s="569">
        <v>20</v>
      </c>
      <c r="AI13" s="570">
        <v>112</v>
      </c>
      <c r="AJ13" s="571">
        <f t="shared" si="7"/>
        <v>5.6</v>
      </c>
      <c r="AK13" s="234" t="s">
        <v>333</v>
      </c>
      <c r="AL13" s="241">
        <v>15</v>
      </c>
      <c r="AM13" s="281">
        <v>98</v>
      </c>
      <c r="AN13" s="291">
        <f t="shared" si="8"/>
        <v>6.533333333333333</v>
      </c>
      <c r="AO13" s="24">
        <v>6.15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" customHeight="1">
      <c r="A14" s="48" t="s">
        <v>71</v>
      </c>
      <c r="B14" s="26">
        <v>16</v>
      </c>
      <c r="C14" s="443">
        <v>88.5</v>
      </c>
      <c r="D14" s="451">
        <f t="shared" si="9"/>
        <v>5.53125</v>
      </c>
      <c r="E14" s="49" t="s">
        <v>102</v>
      </c>
      <c r="F14" s="36">
        <v>12</v>
      </c>
      <c r="G14" s="426">
        <v>75.5</v>
      </c>
      <c r="H14" s="433">
        <f t="shared" si="0"/>
        <v>6.291666666666667</v>
      </c>
      <c r="I14" s="51" t="s">
        <v>132</v>
      </c>
      <c r="J14" s="38">
        <v>2</v>
      </c>
      <c r="K14" s="409">
        <v>11</v>
      </c>
      <c r="L14" s="417">
        <f t="shared" si="1"/>
        <v>5.5</v>
      </c>
      <c r="M14" s="607" t="s">
        <v>161</v>
      </c>
      <c r="N14" s="613">
        <v>24</v>
      </c>
      <c r="O14" s="612">
        <v>139.5</v>
      </c>
      <c r="P14" s="611">
        <f t="shared" si="2"/>
        <v>5.8125</v>
      </c>
      <c r="Q14" s="55" t="s">
        <v>191</v>
      </c>
      <c r="R14" s="41">
        <v>3</v>
      </c>
      <c r="S14" s="367">
        <v>15.5</v>
      </c>
      <c r="T14" s="376">
        <f t="shared" si="3"/>
        <v>5.166666666666667</v>
      </c>
      <c r="U14" s="273" t="s">
        <v>220</v>
      </c>
      <c r="V14" s="42">
        <v>3</v>
      </c>
      <c r="W14" s="351">
        <v>16.5</v>
      </c>
      <c r="X14" s="359">
        <f t="shared" si="4"/>
        <v>5.5</v>
      </c>
      <c r="Y14" s="111" t="s">
        <v>248</v>
      </c>
      <c r="Z14" s="126">
        <v>3</v>
      </c>
      <c r="AA14" s="334">
        <v>17.5</v>
      </c>
      <c r="AB14" s="341">
        <f t="shared" si="5"/>
        <v>5.833333333333333</v>
      </c>
      <c r="AC14" s="115" t="s">
        <v>276</v>
      </c>
      <c r="AD14" s="118">
        <v>3</v>
      </c>
      <c r="AE14" s="320">
        <v>17</v>
      </c>
      <c r="AF14" s="327">
        <f t="shared" si="6"/>
        <v>5.666666666666667</v>
      </c>
      <c r="AG14" s="131" t="s">
        <v>305</v>
      </c>
      <c r="AH14" s="134">
        <v>3</v>
      </c>
      <c r="AI14" s="300">
        <v>17</v>
      </c>
      <c r="AJ14" s="308">
        <f t="shared" si="7"/>
        <v>5.666666666666667</v>
      </c>
      <c r="AK14" s="691" t="s">
        <v>334</v>
      </c>
      <c r="AL14" s="690">
        <v>26</v>
      </c>
      <c r="AM14" s="689">
        <v>163</v>
      </c>
      <c r="AN14" s="704">
        <f t="shared" si="8"/>
        <v>6.269230769230769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" customHeight="1">
      <c r="A15" s="48" t="s">
        <v>72</v>
      </c>
      <c r="B15" s="26">
        <v>2</v>
      </c>
      <c r="C15" s="443">
        <v>10</v>
      </c>
      <c r="D15" s="451">
        <f t="shared" si="9"/>
        <v>5</v>
      </c>
      <c r="E15" s="49" t="s">
        <v>103</v>
      </c>
      <c r="F15" s="36">
        <v>15</v>
      </c>
      <c r="G15" s="426">
        <v>87</v>
      </c>
      <c r="H15" s="433">
        <f t="shared" si="0"/>
        <v>5.8</v>
      </c>
      <c r="I15" s="51" t="s">
        <v>133</v>
      </c>
      <c r="J15" s="38">
        <v>7</v>
      </c>
      <c r="K15" s="409">
        <v>45</v>
      </c>
      <c r="L15" s="417">
        <f t="shared" si="1"/>
        <v>6.428571428571429</v>
      </c>
      <c r="M15" s="607" t="s">
        <v>162</v>
      </c>
      <c r="N15" s="613">
        <v>22</v>
      </c>
      <c r="O15" s="612">
        <v>133.5</v>
      </c>
      <c r="P15" s="611">
        <f t="shared" si="2"/>
        <v>6.068181818181818</v>
      </c>
      <c r="Q15" s="55" t="s">
        <v>192</v>
      </c>
      <c r="R15" s="41">
        <v>8</v>
      </c>
      <c r="S15" s="367">
        <v>40.5</v>
      </c>
      <c r="T15" s="376">
        <f t="shared" si="3"/>
        <v>5.0625</v>
      </c>
      <c r="U15" s="709" t="s">
        <v>221</v>
      </c>
      <c r="V15" s="588">
        <v>23</v>
      </c>
      <c r="W15" s="589">
        <v>143</v>
      </c>
      <c r="X15" s="708">
        <f t="shared" si="4"/>
        <v>6.217391304347826</v>
      </c>
      <c r="Y15" s="111" t="s">
        <v>249</v>
      </c>
      <c r="Z15" s="126">
        <v>6</v>
      </c>
      <c r="AA15" s="334">
        <v>36</v>
      </c>
      <c r="AB15" s="341">
        <f t="shared" si="5"/>
        <v>6</v>
      </c>
      <c r="AC15" s="576" t="s">
        <v>277</v>
      </c>
      <c r="AD15" s="577">
        <v>23</v>
      </c>
      <c r="AE15" s="578">
        <v>138.5</v>
      </c>
      <c r="AF15" s="579">
        <f t="shared" si="6"/>
        <v>6.021739130434782</v>
      </c>
      <c r="AG15" s="131" t="s">
        <v>306</v>
      </c>
      <c r="AH15" s="134">
        <v>4</v>
      </c>
      <c r="AI15" s="300">
        <v>22.5</v>
      </c>
      <c r="AJ15" s="308">
        <f t="shared" si="7"/>
        <v>5.625</v>
      </c>
      <c r="AK15" s="234" t="s">
        <v>335</v>
      </c>
      <c r="AL15" s="241">
        <v>7</v>
      </c>
      <c r="AM15" s="281">
        <v>39.5</v>
      </c>
      <c r="AN15" s="291">
        <f t="shared" si="8"/>
        <v>5.642857142857143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" customHeight="1">
      <c r="A16" s="599" t="s">
        <v>73</v>
      </c>
      <c r="B16" s="600">
        <v>21</v>
      </c>
      <c r="C16" s="601">
        <v>128.5</v>
      </c>
      <c r="D16" s="602">
        <f t="shared" si="9"/>
        <v>6.119047619047619</v>
      </c>
      <c r="E16" s="49" t="s">
        <v>104</v>
      </c>
      <c r="F16" s="36">
        <v>13</v>
      </c>
      <c r="G16" s="426">
        <v>70</v>
      </c>
      <c r="H16" s="433">
        <f t="shared" si="0"/>
        <v>5.384615384615385</v>
      </c>
      <c r="I16" s="51" t="s">
        <v>134</v>
      </c>
      <c r="J16" s="38">
        <v>8</v>
      </c>
      <c r="K16" s="409">
        <v>45</v>
      </c>
      <c r="L16" s="417">
        <f t="shared" si="1"/>
        <v>5.625</v>
      </c>
      <c r="M16" s="149" t="s">
        <v>163</v>
      </c>
      <c r="N16" s="35">
        <v>1</v>
      </c>
      <c r="O16" s="386">
        <v>6</v>
      </c>
      <c r="P16" s="400">
        <f t="shared" si="2"/>
        <v>6</v>
      </c>
      <c r="Q16" s="55" t="s">
        <v>193</v>
      </c>
      <c r="R16" s="41">
        <v>8</v>
      </c>
      <c r="S16" s="367">
        <v>44.5</v>
      </c>
      <c r="T16" s="376">
        <f t="shared" si="3"/>
        <v>5.5625</v>
      </c>
      <c r="U16" s="273" t="s">
        <v>222</v>
      </c>
      <c r="V16" s="42">
        <v>10</v>
      </c>
      <c r="W16" s="351">
        <v>55.5</v>
      </c>
      <c r="X16" s="359">
        <f t="shared" si="4"/>
        <v>5.55</v>
      </c>
      <c r="Y16" s="111" t="s">
        <v>250</v>
      </c>
      <c r="Z16" s="126">
        <v>12</v>
      </c>
      <c r="AA16" s="334">
        <v>70.5</v>
      </c>
      <c r="AB16" s="341">
        <f t="shared" si="5"/>
        <v>5.875</v>
      </c>
      <c r="AC16" s="677" t="s">
        <v>278</v>
      </c>
      <c r="AD16" s="678">
        <v>27</v>
      </c>
      <c r="AE16" s="695">
        <v>157</v>
      </c>
      <c r="AF16" s="579">
        <f t="shared" si="6"/>
        <v>5.814814814814815</v>
      </c>
      <c r="AG16" s="131" t="s">
        <v>307</v>
      </c>
      <c r="AH16" s="134">
        <v>0</v>
      </c>
      <c r="AI16" s="301">
        <v>0</v>
      </c>
      <c r="AJ16" s="311">
        <v>0</v>
      </c>
      <c r="AK16" s="234" t="s">
        <v>370</v>
      </c>
      <c r="AL16" s="241">
        <v>0</v>
      </c>
      <c r="AM16" s="284">
        <v>0</v>
      </c>
      <c r="AN16" s="292">
        <v>0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" customHeight="1">
      <c r="A17" s="48" t="s">
        <v>74</v>
      </c>
      <c r="B17" s="26">
        <v>13</v>
      </c>
      <c r="C17" s="443">
        <v>71.5</v>
      </c>
      <c r="D17" s="451">
        <f t="shared" si="9"/>
        <v>5.5</v>
      </c>
      <c r="E17" s="49" t="s">
        <v>105</v>
      </c>
      <c r="F17" s="36">
        <v>1</v>
      </c>
      <c r="G17" s="426">
        <v>5.5</v>
      </c>
      <c r="H17" s="433">
        <f t="shared" si="0"/>
        <v>5.5</v>
      </c>
      <c r="I17" s="51" t="s">
        <v>135</v>
      </c>
      <c r="J17" s="38">
        <v>0</v>
      </c>
      <c r="K17" s="410">
        <v>0</v>
      </c>
      <c r="L17" s="418">
        <v>0</v>
      </c>
      <c r="M17" s="149" t="s">
        <v>164</v>
      </c>
      <c r="N17" s="35">
        <v>1</v>
      </c>
      <c r="O17" s="386">
        <v>5</v>
      </c>
      <c r="P17" s="400">
        <f t="shared" si="2"/>
        <v>5</v>
      </c>
      <c r="Q17" s="55" t="s">
        <v>194</v>
      </c>
      <c r="R17" s="41">
        <v>2</v>
      </c>
      <c r="S17" s="367">
        <v>11</v>
      </c>
      <c r="T17" s="376">
        <f t="shared" si="3"/>
        <v>5.5</v>
      </c>
      <c r="U17" s="273" t="s">
        <v>223</v>
      </c>
      <c r="V17" s="42">
        <v>11</v>
      </c>
      <c r="W17" s="351">
        <v>68</v>
      </c>
      <c r="X17" s="359">
        <f t="shared" si="4"/>
        <v>6.181818181818182</v>
      </c>
      <c r="Y17" s="111" t="s">
        <v>251</v>
      </c>
      <c r="Z17" s="126">
        <v>9</v>
      </c>
      <c r="AA17" s="334">
        <v>50.5</v>
      </c>
      <c r="AB17" s="341">
        <f t="shared" si="5"/>
        <v>5.611111111111111</v>
      </c>
      <c r="AC17" s="115" t="s">
        <v>279</v>
      </c>
      <c r="AD17" s="118">
        <v>3</v>
      </c>
      <c r="AE17" s="320">
        <v>18.5</v>
      </c>
      <c r="AF17" s="327">
        <f t="shared" si="6"/>
        <v>6.166666666666667</v>
      </c>
      <c r="AG17" s="131" t="s">
        <v>308</v>
      </c>
      <c r="AH17" s="134">
        <v>10</v>
      </c>
      <c r="AI17" s="300">
        <v>64.5</v>
      </c>
      <c r="AJ17" s="308">
        <f t="shared" si="7"/>
        <v>6.45</v>
      </c>
      <c r="AK17" s="234" t="s">
        <v>336</v>
      </c>
      <c r="AL17" s="241">
        <v>6</v>
      </c>
      <c r="AM17" s="281">
        <v>32</v>
      </c>
      <c r="AN17" s="291">
        <f t="shared" si="8"/>
        <v>5.333333333333333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" customHeight="1">
      <c r="A18" s="48" t="s">
        <v>75</v>
      </c>
      <c r="B18" s="26">
        <v>2</v>
      </c>
      <c r="C18" s="443">
        <v>11</v>
      </c>
      <c r="D18" s="451">
        <f t="shared" si="9"/>
        <v>5.5</v>
      </c>
      <c r="E18" s="49" t="s">
        <v>106</v>
      </c>
      <c r="F18" s="36">
        <v>4</v>
      </c>
      <c r="G18" s="426">
        <v>22</v>
      </c>
      <c r="H18" s="433">
        <f t="shared" si="0"/>
        <v>5.5</v>
      </c>
      <c r="I18" s="51" t="s">
        <v>136</v>
      </c>
      <c r="J18" s="38">
        <v>2</v>
      </c>
      <c r="K18" s="409">
        <v>13</v>
      </c>
      <c r="L18" s="417">
        <f t="shared" si="1"/>
        <v>6.5</v>
      </c>
      <c r="M18" s="149" t="s">
        <v>165</v>
      </c>
      <c r="N18" s="35">
        <v>5</v>
      </c>
      <c r="O18" s="386">
        <v>32.5</v>
      </c>
      <c r="P18" s="400">
        <f t="shared" si="2"/>
        <v>6.5</v>
      </c>
      <c r="Q18" s="55" t="s">
        <v>195</v>
      </c>
      <c r="R18" s="41">
        <v>2</v>
      </c>
      <c r="S18" s="367">
        <v>11.5</v>
      </c>
      <c r="T18" s="376">
        <f t="shared" si="3"/>
        <v>5.75</v>
      </c>
      <c r="U18" s="273" t="s">
        <v>224</v>
      </c>
      <c r="V18" s="42">
        <v>1</v>
      </c>
      <c r="W18" s="351">
        <v>6</v>
      </c>
      <c r="X18" s="359">
        <f t="shared" si="4"/>
        <v>6</v>
      </c>
      <c r="Y18" s="111" t="s">
        <v>252</v>
      </c>
      <c r="Z18" s="126">
        <v>16</v>
      </c>
      <c r="AA18" s="334">
        <v>98.5</v>
      </c>
      <c r="AB18" s="341">
        <f t="shared" si="5"/>
        <v>6.15625</v>
      </c>
      <c r="AC18" s="115" t="s">
        <v>280</v>
      </c>
      <c r="AD18" s="118">
        <v>4</v>
      </c>
      <c r="AE18" s="320">
        <v>21.5</v>
      </c>
      <c r="AF18" s="327">
        <f t="shared" si="6"/>
        <v>5.375</v>
      </c>
      <c r="AG18" s="131" t="s">
        <v>309</v>
      </c>
      <c r="AH18" s="134">
        <v>1</v>
      </c>
      <c r="AI18" s="300">
        <v>6</v>
      </c>
      <c r="AJ18" s="308">
        <f t="shared" si="7"/>
        <v>6</v>
      </c>
      <c r="AK18" s="234" t="s">
        <v>337</v>
      </c>
      <c r="AL18" s="241">
        <v>14</v>
      </c>
      <c r="AM18" s="281">
        <v>85</v>
      </c>
      <c r="AN18" s="291">
        <f t="shared" si="8"/>
        <v>6.071428571428571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" customHeight="1">
      <c r="A19" s="48" t="s">
        <v>76</v>
      </c>
      <c r="B19" s="45">
        <v>4</v>
      </c>
      <c r="C19" s="444">
        <v>23</v>
      </c>
      <c r="D19" s="451">
        <f t="shared" si="9"/>
        <v>5.75</v>
      </c>
      <c r="E19" s="49" t="s">
        <v>107</v>
      </c>
      <c r="F19" s="46">
        <v>2</v>
      </c>
      <c r="G19" s="429">
        <v>11.5</v>
      </c>
      <c r="H19" s="433">
        <f t="shared" si="0"/>
        <v>5.75</v>
      </c>
      <c r="I19" s="51" t="s">
        <v>361</v>
      </c>
      <c r="J19" s="44">
        <v>2</v>
      </c>
      <c r="K19" s="411">
        <v>11</v>
      </c>
      <c r="L19" s="417">
        <f t="shared" si="1"/>
        <v>5.5</v>
      </c>
      <c r="M19" s="149" t="s">
        <v>166</v>
      </c>
      <c r="N19" s="37">
        <v>5</v>
      </c>
      <c r="O19" s="387">
        <v>31</v>
      </c>
      <c r="P19" s="400">
        <f t="shared" si="2"/>
        <v>6.2</v>
      </c>
      <c r="Q19" s="55" t="s">
        <v>196</v>
      </c>
      <c r="R19" s="40">
        <v>0</v>
      </c>
      <c r="S19" s="368">
        <v>0</v>
      </c>
      <c r="T19" s="468">
        <v>0</v>
      </c>
      <c r="U19" s="273" t="s">
        <v>225</v>
      </c>
      <c r="V19" s="43">
        <v>13</v>
      </c>
      <c r="W19" s="353">
        <v>74.5</v>
      </c>
      <c r="X19" s="359">
        <f t="shared" si="4"/>
        <v>5.730769230769231</v>
      </c>
      <c r="Y19" s="111" t="s">
        <v>253</v>
      </c>
      <c r="Z19" s="126">
        <v>5</v>
      </c>
      <c r="AA19" s="334">
        <v>29.5</v>
      </c>
      <c r="AB19" s="341">
        <f t="shared" si="5"/>
        <v>5.9</v>
      </c>
      <c r="AC19" s="115" t="s">
        <v>281</v>
      </c>
      <c r="AD19" s="118">
        <v>2</v>
      </c>
      <c r="AE19" s="320">
        <v>11.5</v>
      </c>
      <c r="AF19" s="327">
        <f t="shared" si="6"/>
        <v>5.75</v>
      </c>
      <c r="AG19" s="131" t="s">
        <v>310</v>
      </c>
      <c r="AH19" s="135">
        <v>1</v>
      </c>
      <c r="AI19" s="303">
        <v>4</v>
      </c>
      <c r="AJ19" s="308">
        <f t="shared" si="7"/>
        <v>4</v>
      </c>
      <c r="AK19" s="234" t="s">
        <v>405</v>
      </c>
      <c r="AL19" s="242">
        <v>0</v>
      </c>
      <c r="AM19" s="282">
        <v>0</v>
      </c>
      <c r="AN19" s="292">
        <v>0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" customHeight="1">
      <c r="A20" s="48" t="s">
        <v>77</v>
      </c>
      <c r="B20" s="45">
        <v>2</v>
      </c>
      <c r="C20" s="444">
        <v>12</v>
      </c>
      <c r="D20" s="451">
        <f t="shared" si="9"/>
        <v>6</v>
      </c>
      <c r="E20" s="49" t="s">
        <v>108</v>
      </c>
      <c r="F20" s="46">
        <v>0</v>
      </c>
      <c r="G20" s="427">
        <v>0</v>
      </c>
      <c r="H20" s="434">
        <v>0</v>
      </c>
      <c r="I20" s="51" t="s">
        <v>137</v>
      </c>
      <c r="J20" s="44">
        <v>3</v>
      </c>
      <c r="K20" s="411">
        <v>17</v>
      </c>
      <c r="L20" s="417">
        <f t="shared" si="1"/>
        <v>5.666666666666667</v>
      </c>
      <c r="M20" s="149" t="s">
        <v>167</v>
      </c>
      <c r="N20" s="37">
        <v>0</v>
      </c>
      <c r="O20" s="388">
        <v>0</v>
      </c>
      <c r="P20" s="403">
        <v>0</v>
      </c>
      <c r="Q20" s="55" t="s">
        <v>197</v>
      </c>
      <c r="R20" s="40">
        <v>9</v>
      </c>
      <c r="S20" s="369">
        <v>53</v>
      </c>
      <c r="T20" s="376">
        <f t="shared" si="3"/>
        <v>5.888888888888889</v>
      </c>
      <c r="U20" s="273" t="s">
        <v>436</v>
      </c>
      <c r="V20" s="43">
        <v>4</v>
      </c>
      <c r="W20" s="353">
        <v>22.5</v>
      </c>
      <c r="X20" s="359">
        <f t="shared" si="4"/>
        <v>5.625</v>
      </c>
      <c r="Y20" s="111" t="s">
        <v>366</v>
      </c>
      <c r="Z20" s="127">
        <v>0</v>
      </c>
      <c r="AA20" s="498">
        <v>0</v>
      </c>
      <c r="AB20" s="343">
        <v>0</v>
      </c>
      <c r="AC20" s="115" t="s">
        <v>282</v>
      </c>
      <c r="AD20" s="125">
        <v>9</v>
      </c>
      <c r="AE20" s="324">
        <v>50</v>
      </c>
      <c r="AF20" s="327">
        <f t="shared" si="6"/>
        <v>5.555555555555555</v>
      </c>
      <c r="AG20" s="131" t="s">
        <v>311</v>
      </c>
      <c r="AH20" s="135">
        <v>6</v>
      </c>
      <c r="AI20" s="303">
        <v>41.5</v>
      </c>
      <c r="AJ20" s="308">
        <f t="shared" si="7"/>
        <v>6.916666666666667</v>
      </c>
      <c r="AK20" s="234" t="s">
        <v>338</v>
      </c>
      <c r="AL20" s="242">
        <v>1</v>
      </c>
      <c r="AM20" s="282">
        <v>5.5</v>
      </c>
      <c r="AN20" s="291">
        <f t="shared" si="8"/>
        <v>5.5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" customHeight="1">
      <c r="A21" s="48" t="s">
        <v>78</v>
      </c>
      <c r="B21" s="45">
        <v>11</v>
      </c>
      <c r="C21" s="444">
        <v>59</v>
      </c>
      <c r="D21" s="448">
        <f t="shared" si="9"/>
        <v>5.363636363636363</v>
      </c>
      <c r="E21" s="49" t="s">
        <v>109</v>
      </c>
      <c r="F21" s="46">
        <v>11</v>
      </c>
      <c r="G21" s="429">
        <v>66</v>
      </c>
      <c r="H21" s="431">
        <f>G21/F21</f>
        <v>6</v>
      </c>
      <c r="I21" s="51" t="s">
        <v>392</v>
      </c>
      <c r="J21" s="44">
        <v>6</v>
      </c>
      <c r="K21" s="411">
        <v>40.5</v>
      </c>
      <c r="L21" s="461">
        <f>K21/J21</f>
        <v>6.75</v>
      </c>
      <c r="M21" s="149" t="s">
        <v>396</v>
      </c>
      <c r="N21" s="37">
        <v>0</v>
      </c>
      <c r="O21" s="388">
        <v>0</v>
      </c>
      <c r="P21" s="396">
        <v>0</v>
      </c>
      <c r="Q21" s="55" t="s">
        <v>198</v>
      </c>
      <c r="R21" s="40">
        <v>1</v>
      </c>
      <c r="S21" s="369">
        <v>4</v>
      </c>
      <c r="T21" s="494">
        <f t="shared" si="3"/>
        <v>4</v>
      </c>
      <c r="U21" s="273" t="s">
        <v>20</v>
      </c>
      <c r="V21" s="43" t="s">
        <v>20</v>
      </c>
      <c r="W21" s="353" t="s">
        <v>20</v>
      </c>
      <c r="X21" s="356" t="s">
        <v>20</v>
      </c>
      <c r="Y21" s="111" t="s">
        <v>400</v>
      </c>
      <c r="Z21" s="127">
        <v>0</v>
      </c>
      <c r="AA21" s="498">
        <v>0</v>
      </c>
      <c r="AB21" s="518">
        <v>0</v>
      </c>
      <c r="AC21" s="115" t="s">
        <v>283</v>
      </c>
      <c r="AD21" s="185">
        <v>0</v>
      </c>
      <c r="AE21" s="499">
        <v>0</v>
      </c>
      <c r="AF21" s="486">
        <v>0</v>
      </c>
      <c r="AG21" s="131" t="s">
        <v>312</v>
      </c>
      <c r="AH21" s="135">
        <v>0</v>
      </c>
      <c r="AI21" s="500">
        <v>0</v>
      </c>
      <c r="AJ21" s="306">
        <v>0</v>
      </c>
      <c r="AK21" s="234" t="s">
        <v>403</v>
      </c>
      <c r="AL21" s="242">
        <v>1</v>
      </c>
      <c r="AM21" s="285">
        <v>6</v>
      </c>
      <c r="AN21" s="288">
        <f>AM21/AL21</f>
        <v>6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" customHeight="1">
      <c r="A22" s="48" t="s">
        <v>390</v>
      </c>
      <c r="B22" s="45">
        <v>0</v>
      </c>
      <c r="C22" s="525">
        <v>0</v>
      </c>
      <c r="D22" s="646">
        <v>0</v>
      </c>
      <c r="E22" s="49" t="s">
        <v>391</v>
      </c>
      <c r="F22" s="46">
        <v>5</v>
      </c>
      <c r="G22" s="429">
        <v>28</v>
      </c>
      <c r="H22" s="433">
        <f>G22/F22</f>
        <v>5.6</v>
      </c>
      <c r="I22" s="51" t="s">
        <v>393</v>
      </c>
      <c r="J22" s="44">
        <v>1</v>
      </c>
      <c r="K22" s="411">
        <v>5.5</v>
      </c>
      <c r="L22" s="461">
        <f>K22/J22</f>
        <v>5.5</v>
      </c>
      <c r="M22" s="149" t="s">
        <v>20</v>
      </c>
      <c r="N22" s="37" t="s">
        <v>20</v>
      </c>
      <c r="O22" s="388" t="s">
        <v>20</v>
      </c>
      <c r="P22" s="493" t="s">
        <v>20</v>
      </c>
      <c r="Q22" s="55" t="s">
        <v>397</v>
      </c>
      <c r="R22" s="40">
        <v>4</v>
      </c>
      <c r="S22" s="369">
        <v>23</v>
      </c>
      <c r="T22" s="494">
        <f>S22/R22</f>
        <v>5.75</v>
      </c>
      <c r="U22" s="273" t="s">
        <v>20</v>
      </c>
      <c r="V22" s="43" t="s">
        <v>20</v>
      </c>
      <c r="W22" s="353" t="s">
        <v>20</v>
      </c>
      <c r="X22" s="359" t="s">
        <v>20</v>
      </c>
      <c r="Y22" s="111" t="s">
        <v>20</v>
      </c>
      <c r="Z22" s="127" t="s">
        <v>20</v>
      </c>
      <c r="AA22" s="336" t="s">
        <v>20</v>
      </c>
      <c r="AB22" s="487" t="s">
        <v>20</v>
      </c>
      <c r="AC22" s="115" t="s">
        <v>401</v>
      </c>
      <c r="AD22" s="497">
        <v>4</v>
      </c>
      <c r="AE22" s="496">
        <v>22.5</v>
      </c>
      <c r="AF22" s="330">
        <f>AE22/AD22</f>
        <v>5.625</v>
      </c>
      <c r="AG22" s="131" t="s">
        <v>402</v>
      </c>
      <c r="AH22" s="135">
        <v>0</v>
      </c>
      <c r="AI22" s="500">
        <v>0</v>
      </c>
      <c r="AJ22" s="306">
        <v>0</v>
      </c>
      <c r="AK22" s="234" t="s">
        <v>404</v>
      </c>
      <c r="AL22" s="242">
        <v>0</v>
      </c>
      <c r="AM22" s="282">
        <v>0</v>
      </c>
      <c r="AN22" s="292">
        <v>0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" customHeight="1">
      <c r="A23" s="48" t="s">
        <v>20</v>
      </c>
      <c r="B23" s="45" t="s">
        <v>20</v>
      </c>
      <c r="C23" s="444" t="s">
        <v>20</v>
      </c>
      <c r="D23" s="448" t="s">
        <v>20</v>
      </c>
      <c r="E23" s="49" t="s">
        <v>20</v>
      </c>
      <c r="F23" s="46" t="s">
        <v>20</v>
      </c>
      <c r="G23" s="427" t="s">
        <v>20</v>
      </c>
      <c r="H23" s="433" t="s">
        <v>20</v>
      </c>
      <c r="I23" s="51" t="s">
        <v>394</v>
      </c>
      <c r="J23" s="44">
        <v>0</v>
      </c>
      <c r="K23" s="534">
        <v>0</v>
      </c>
      <c r="L23" s="422">
        <v>0</v>
      </c>
      <c r="M23" s="149" t="s">
        <v>20</v>
      </c>
      <c r="N23" s="37" t="s">
        <v>20</v>
      </c>
      <c r="O23" s="388" t="s">
        <v>20</v>
      </c>
      <c r="P23" s="493" t="s">
        <v>20</v>
      </c>
      <c r="Q23" s="55" t="s">
        <v>398</v>
      </c>
      <c r="R23" s="40">
        <v>0</v>
      </c>
      <c r="S23" s="648">
        <v>0</v>
      </c>
      <c r="T23" s="650">
        <v>0</v>
      </c>
      <c r="U23" s="273" t="s">
        <v>20</v>
      </c>
      <c r="V23" s="43" t="s">
        <v>20</v>
      </c>
      <c r="W23" s="353" t="s">
        <v>20</v>
      </c>
      <c r="X23" s="359" t="s">
        <v>20</v>
      </c>
      <c r="Y23" s="111" t="s">
        <v>20</v>
      </c>
      <c r="Z23" s="127" t="s">
        <v>20</v>
      </c>
      <c r="AA23" s="336" t="s">
        <v>20</v>
      </c>
      <c r="AB23" s="487" t="s">
        <v>20</v>
      </c>
      <c r="AC23" s="115" t="s">
        <v>20</v>
      </c>
      <c r="AD23" s="117" t="s">
        <v>20</v>
      </c>
      <c r="AE23" s="492" t="s">
        <v>20</v>
      </c>
      <c r="AF23" s="495" t="s">
        <v>20</v>
      </c>
      <c r="AG23" s="131" t="s">
        <v>20</v>
      </c>
      <c r="AH23" s="135" t="s">
        <v>20</v>
      </c>
      <c r="AI23" s="303" t="s">
        <v>20</v>
      </c>
      <c r="AJ23" s="305" t="s">
        <v>20</v>
      </c>
      <c r="AK23" s="234" t="s">
        <v>20</v>
      </c>
      <c r="AL23" s="242" t="s">
        <v>20</v>
      </c>
      <c r="AM23" s="282" t="s">
        <v>20</v>
      </c>
      <c r="AN23" s="292" t="s">
        <v>20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" customHeight="1" thickBot="1">
      <c r="A24" s="48" t="s">
        <v>20</v>
      </c>
      <c r="B24" s="194" t="s">
        <v>20</v>
      </c>
      <c r="C24" s="463" t="s">
        <v>20</v>
      </c>
      <c r="D24" s="452" t="s">
        <v>20</v>
      </c>
      <c r="E24" s="49" t="s">
        <v>20</v>
      </c>
      <c r="F24" s="207" t="s">
        <v>20</v>
      </c>
      <c r="G24" s="428" t="s">
        <v>20</v>
      </c>
      <c r="H24" s="464" t="s">
        <v>20</v>
      </c>
      <c r="I24" s="51" t="s">
        <v>395</v>
      </c>
      <c r="J24" s="217">
        <v>5</v>
      </c>
      <c r="K24" s="408">
        <v>35.5</v>
      </c>
      <c r="L24" s="419">
        <f>K24/J24</f>
        <v>7.1</v>
      </c>
      <c r="M24" s="149" t="s">
        <v>20</v>
      </c>
      <c r="N24" s="208" t="s">
        <v>20</v>
      </c>
      <c r="O24" s="389" t="s">
        <v>20</v>
      </c>
      <c r="P24" s="401" t="s">
        <v>20</v>
      </c>
      <c r="Q24" s="55" t="s">
        <v>399</v>
      </c>
      <c r="R24" s="209">
        <v>8</v>
      </c>
      <c r="S24" s="462">
        <v>50</v>
      </c>
      <c r="T24" s="377">
        <f>S24/R24</f>
        <v>6.25</v>
      </c>
      <c r="U24" s="273" t="s">
        <v>20</v>
      </c>
      <c r="V24" s="210" t="s">
        <v>20</v>
      </c>
      <c r="W24" s="349" t="s">
        <v>20</v>
      </c>
      <c r="X24" s="360" t="s">
        <v>20</v>
      </c>
      <c r="Y24" s="111" t="s">
        <v>20</v>
      </c>
      <c r="Z24" s="211" t="s">
        <v>20</v>
      </c>
      <c r="AA24" s="337" t="s">
        <v>20</v>
      </c>
      <c r="AB24" s="342" t="s">
        <v>20</v>
      </c>
      <c r="AC24" s="115" t="s">
        <v>20</v>
      </c>
      <c r="AD24" s="218" t="s">
        <v>20</v>
      </c>
      <c r="AE24" s="321" t="s">
        <v>20</v>
      </c>
      <c r="AF24" s="328" t="s">
        <v>20</v>
      </c>
      <c r="AG24" s="132" t="s">
        <v>20</v>
      </c>
      <c r="AH24" s="200" t="s">
        <v>20</v>
      </c>
      <c r="AI24" s="299" t="s">
        <v>20</v>
      </c>
      <c r="AJ24" s="310" t="s">
        <v>20</v>
      </c>
      <c r="AK24" s="239" t="s">
        <v>20</v>
      </c>
      <c r="AL24" s="243" t="s">
        <v>20</v>
      </c>
      <c r="AM24" s="283" t="s">
        <v>20</v>
      </c>
      <c r="AN24" s="234" t="s">
        <v>20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" customHeight="1" thickBot="1">
      <c r="A25" s="15" t="s">
        <v>4</v>
      </c>
      <c r="B25" s="15" t="s">
        <v>1</v>
      </c>
      <c r="C25" s="265" t="s">
        <v>2</v>
      </c>
      <c r="D25" s="15" t="s">
        <v>3</v>
      </c>
      <c r="E25" s="9" t="s">
        <v>4</v>
      </c>
      <c r="F25" s="9" t="s">
        <v>1</v>
      </c>
      <c r="G25" s="105" t="s">
        <v>2</v>
      </c>
      <c r="H25" s="9" t="s">
        <v>3</v>
      </c>
      <c r="I25" s="10" t="s">
        <v>4</v>
      </c>
      <c r="J25" s="10" t="s">
        <v>1</v>
      </c>
      <c r="K25" s="107" t="s">
        <v>2</v>
      </c>
      <c r="L25" s="10" t="s">
        <v>3</v>
      </c>
      <c r="M25" s="8" t="s">
        <v>4</v>
      </c>
      <c r="N25" s="8" t="s">
        <v>1</v>
      </c>
      <c r="O25" s="16" t="s">
        <v>2</v>
      </c>
      <c r="P25" s="8" t="s">
        <v>3</v>
      </c>
      <c r="Q25" s="101" t="s">
        <v>4</v>
      </c>
      <c r="R25" s="101" t="s">
        <v>1</v>
      </c>
      <c r="S25" s="96" t="s">
        <v>2</v>
      </c>
      <c r="T25" s="96" t="s">
        <v>3</v>
      </c>
      <c r="U25" s="20" t="s">
        <v>4</v>
      </c>
      <c r="V25" s="88" t="s">
        <v>1</v>
      </c>
      <c r="W25" s="108" t="s">
        <v>2</v>
      </c>
      <c r="X25" s="192" t="s">
        <v>3</v>
      </c>
      <c r="Y25" s="86" t="s">
        <v>4</v>
      </c>
      <c r="Z25" s="94" t="s">
        <v>1</v>
      </c>
      <c r="AA25" s="87" t="s">
        <v>2</v>
      </c>
      <c r="AB25" s="87" t="s">
        <v>3</v>
      </c>
      <c r="AC25" s="119" t="s">
        <v>4</v>
      </c>
      <c r="AD25" s="120" t="s">
        <v>1</v>
      </c>
      <c r="AE25" s="319" t="s">
        <v>2</v>
      </c>
      <c r="AF25" s="119" t="s">
        <v>3</v>
      </c>
      <c r="AG25" s="143" t="s">
        <v>4</v>
      </c>
      <c r="AH25" s="143" t="s">
        <v>1</v>
      </c>
      <c r="AI25" s="145" t="s">
        <v>2</v>
      </c>
      <c r="AJ25" s="143" t="s">
        <v>3</v>
      </c>
      <c r="AK25" s="231" t="s">
        <v>4</v>
      </c>
      <c r="AL25" s="232" t="s">
        <v>1</v>
      </c>
      <c r="AM25" s="279" t="s">
        <v>2</v>
      </c>
      <c r="AN25" s="231" t="s">
        <v>3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" customHeight="1">
      <c r="A26" s="685" t="s">
        <v>79</v>
      </c>
      <c r="B26" s="598">
        <v>25</v>
      </c>
      <c r="C26" s="703">
        <v>168.5</v>
      </c>
      <c r="D26" s="729">
        <f>C26/B26</f>
        <v>6.74</v>
      </c>
      <c r="E26" s="259" t="s">
        <v>110</v>
      </c>
      <c r="F26" s="260">
        <v>7</v>
      </c>
      <c r="G26" s="423">
        <v>38</v>
      </c>
      <c r="H26" s="436">
        <f aca="true" t="shared" si="10" ref="H26:H35">G26/F26</f>
        <v>5.428571428571429</v>
      </c>
      <c r="I26" s="629" t="s">
        <v>138</v>
      </c>
      <c r="J26" s="630">
        <v>20</v>
      </c>
      <c r="K26" s="548">
        <v>124</v>
      </c>
      <c r="L26" s="595">
        <f aca="true" t="shared" si="11" ref="L26:L36">K26/J26</f>
        <v>6.2</v>
      </c>
      <c r="M26" s="802" t="s">
        <v>168</v>
      </c>
      <c r="N26" s="801">
        <v>21</v>
      </c>
      <c r="O26" s="800">
        <v>143</v>
      </c>
      <c r="P26" s="799">
        <f aca="true" t="shared" si="12" ref="P26:P36">O26/N26</f>
        <v>6.809523809523809</v>
      </c>
      <c r="Q26" s="682" t="s">
        <v>199</v>
      </c>
      <c r="R26" s="681">
        <v>31</v>
      </c>
      <c r="S26" s="698">
        <v>181</v>
      </c>
      <c r="T26" s="582">
        <f aca="true" t="shared" si="13" ref="T26:T35">S26/R26</f>
        <v>5.838709677419355</v>
      </c>
      <c r="U26" s="668" t="s">
        <v>365</v>
      </c>
      <c r="V26" s="555">
        <v>24</v>
      </c>
      <c r="W26" s="556">
        <v>158.5</v>
      </c>
      <c r="X26" s="733">
        <f aca="true" t="shared" si="14" ref="X26:X35">W26/V26</f>
        <v>6.604166666666667</v>
      </c>
      <c r="Y26" s="734" t="s">
        <v>254</v>
      </c>
      <c r="Z26" s="620">
        <v>26</v>
      </c>
      <c r="AA26" s="581">
        <v>166.5</v>
      </c>
      <c r="AB26" s="707">
        <f aca="true" t="shared" si="15" ref="AB26:AB36">AA26/Z26</f>
        <v>6.403846153846154</v>
      </c>
      <c r="AC26" s="575" t="s">
        <v>358</v>
      </c>
      <c r="AD26" s="574">
        <v>19</v>
      </c>
      <c r="AE26" s="573">
        <v>118.5</v>
      </c>
      <c r="AF26" s="572">
        <f aca="true" t="shared" si="16" ref="AF26:AF36">AE26/AD26</f>
        <v>6.2368421052631575</v>
      </c>
      <c r="AG26" s="675" t="s">
        <v>313</v>
      </c>
      <c r="AH26" s="672">
        <v>31</v>
      </c>
      <c r="AI26" s="693">
        <v>199</v>
      </c>
      <c r="AJ26" s="706">
        <f aca="true" t="shared" si="17" ref="AJ26:AJ36">AI26/AH26</f>
        <v>6.419354838709677</v>
      </c>
      <c r="AK26" s="671" t="s">
        <v>339</v>
      </c>
      <c r="AL26" s="670">
        <v>35</v>
      </c>
      <c r="AM26" s="688">
        <v>230</v>
      </c>
      <c r="AN26" s="736">
        <f aca="true" t="shared" si="18" ref="AN26:AN32">AM26/AL26</f>
        <v>6.571428571428571</v>
      </c>
      <c r="AO26" s="24">
        <v>27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" customHeight="1">
      <c r="A27" s="48" t="s">
        <v>80</v>
      </c>
      <c r="B27" s="26">
        <v>1</v>
      </c>
      <c r="C27" s="443">
        <v>8.5</v>
      </c>
      <c r="D27" s="451">
        <f aca="true" t="shared" si="19" ref="D27:D35">C27/B27</f>
        <v>8.5</v>
      </c>
      <c r="E27" s="720" t="s">
        <v>111</v>
      </c>
      <c r="F27" s="719">
        <v>30</v>
      </c>
      <c r="G27" s="724">
        <v>195</v>
      </c>
      <c r="H27" s="712">
        <f t="shared" si="10"/>
        <v>6.5</v>
      </c>
      <c r="I27" s="725" t="s">
        <v>139</v>
      </c>
      <c r="J27" s="621">
        <v>25</v>
      </c>
      <c r="K27" s="700">
        <v>169.5</v>
      </c>
      <c r="L27" s="730">
        <f t="shared" si="11"/>
        <v>6.78</v>
      </c>
      <c r="M27" s="607" t="s">
        <v>169</v>
      </c>
      <c r="N27" s="608">
        <v>20</v>
      </c>
      <c r="O27" s="609">
        <v>124.5</v>
      </c>
      <c r="P27" s="610">
        <f t="shared" si="12"/>
        <v>6.225</v>
      </c>
      <c r="Q27" s="683" t="s">
        <v>200</v>
      </c>
      <c r="R27" s="585">
        <v>26</v>
      </c>
      <c r="S27" s="697">
        <v>170.5</v>
      </c>
      <c r="T27" s="732">
        <f t="shared" si="13"/>
        <v>6.5576923076923075</v>
      </c>
      <c r="U27" s="709" t="s">
        <v>227</v>
      </c>
      <c r="V27" s="716">
        <v>31</v>
      </c>
      <c r="W27" s="727">
        <v>205</v>
      </c>
      <c r="X27" s="708">
        <f t="shared" si="14"/>
        <v>6.612903225806452</v>
      </c>
      <c r="Y27" s="715" t="s">
        <v>255</v>
      </c>
      <c r="Z27" s="714">
        <v>29</v>
      </c>
      <c r="AA27" s="728">
        <v>175</v>
      </c>
      <c r="AB27" s="617">
        <f t="shared" si="15"/>
        <v>6.0344827586206895</v>
      </c>
      <c r="AC27" s="115" t="s">
        <v>284</v>
      </c>
      <c r="AD27" s="118">
        <v>17</v>
      </c>
      <c r="AE27" s="320">
        <v>96.5</v>
      </c>
      <c r="AF27" s="327">
        <f t="shared" si="16"/>
        <v>5.676470588235294</v>
      </c>
      <c r="AG27" s="568" t="s">
        <v>314</v>
      </c>
      <c r="AH27" s="569">
        <v>19</v>
      </c>
      <c r="AI27" s="570">
        <v>116.5</v>
      </c>
      <c r="AJ27" s="571">
        <f t="shared" si="17"/>
        <v>6.131578947368421</v>
      </c>
      <c r="AK27" s="798" t="s">
        <v>340</v>
      </c>
      <c r="AL27" s="797">
        <v>28</v>
      </c>
      <c r="AM27" s="796">
        <v>192</v>
      </c>
      <c r="AN27" s="795">
        <f t="shared" si="18"/>
        <v>6.857142857142857</v>
      </c>
      <c r="AO27" s="24">
        <v>170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" customHeight="1">
      <c r="A28" s="48" t="s">
        <v>81</v>
      </c>
      <c r="B28" s="26">
        <v>5</v>
      </c>
      <c r="C28" s="443">
        <v>27.5</v>
      </c>
      <c r="D28" s="451">
        <f t="shared" si="19"/>
        <v>5.5</v>
      </c>
      <c r="E28" s="223" t="s">
        <v>112</v>
      </c>
      <c r="F28" s="221">
        <v>11</v>
      </c>
      <c r="G28" s="426">
        <v>65.5</v>
      </c>
      <c r="H28" s="433">
        <f t="shared" si="10"/>
        <v>5.954545454545454</v>
      </c>
      <c r="I28" s="224" t="s">
        <v>140</v>
      </c>
      <c r="J28" s="216">
        <v>15</v>
      </c>
      <c r="K28" s="409">
        <v>110.5</v>
      </c>
      <c r="L28" s="417">
        <f t="shared" si="11"/>
        <v>7.366666666666666</v>
      </c>
      <c r="M28" s="149" t="s">
        <v>170</v>
      </c>
      <c r="N28" s="35">
        <v>15</v>
      </c>
      <c r="O28" s="386">
        <v>89.5</v>
      </c>
      <c r="P28" s="400">
        <f t="shared" si="12"/>
        <v>5.966666666666667</v>
      </c>
      <c r="Q28" s="683" t="s">
        <v>201</v>
      </c>
      <c r="R28" s="585">
        <v>24</v>
      </c>
      <c r="S28" s="584">
        <v>154</v>
      </c>
      <c r="T28" s="732">
        <f t="shared" si="13"/>
        <v>6.416666666666667</v>
      </c>
      <c r="U28" s="709" t="s">
        <v>228</v>
      </c>
      <c r="V28" s="588">
        <v>26</v>
      </c>
      <c r="W28" s="589">
        <v>166</v>
      </c>
      <c r="X28" s="708">
        <f t="shared" si="14"/>
        <v>6.384615384615385</v>
      </c>
      <c r="Y28" s="222" t="s">
        <v>256</v>
      </c>
      <c r="Z28" s="163">
        <v>9</v>
      </c>
      <c r="AA28" s="334">
        <v>56.5</v>
      </c>
      <c r="AB28" s="341">
        <f t="shared" si="15"/>
        <v>6.277777777777778</v>
      </c>
      <c r="AC28" s="115" t="s">
        <v>285</v>
      </c>
      <c r="AD28" s="118">
        <v>15</v>
      </c>
      <c r="AE28" s="320">
        <v>89</v>
      </c>
      <c r="AF28" s="327">
        <f t="shared" si="16"/>
        <v>5.933333333333334</v>
      </c>
      <c r="AG28" s="568" t="s">
        <v>315</v>
      </c>
      <c r="AH28" s="569">
        <v>26</v>
      </c>
      <c r="AI28" s="570">
        <v>159.5</v>
      </c>
      <c r="AJ28" s="571">
        <f t="shared" si="17"/>
        <v>6.134615384615385</v>
      </c>
      <c r="AK28" s="563" t="s">
        <v>341</v>
      </c>
      <c r="AL28" s="564">
        <v>22</v>
      </c>
      <c r="AM28" s="565">
        <v>134</v>
      </c>
      <c r="AN28" s="566">
        <f t="shared" si="18"/>
        <v>6.090909090909091</v>
      </c>
      <c r="AO28" s="24">
        <v>6.4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" customHeight="1">
      <c r="A29" s="599" t="s">
        <v>82</v>
      </c>
      <c r="B29" s="600">
        <v>19</v>
      </c>
      <c r="C29" s="601">
        <v>118.5</v>
      </c>
      <c r="D29" s="602">
        <f t="shared" si="19"/>
        <v>6.2368421052631575</v>
      </c>
      <c r="E29" s="223" t="s">
        <v>113</v>
      </c>
      <c r="F29" s="221">
        <v>16</v>
      </c>
      <c r="G29" s="426">
        <v>100</v>
      </c>
      <c r="H29" s="433">
        <f t="shared" si="10"/>
        <v>6.25</v>
      </c>
      <c r="I29" s="224" t="s">
        <v>141</v>
      </c>
      <c r="J29" s="216">
        <v>7</v>
      </c>
      <c r="K29" s="409">
        <v>43.5</v>
      </c>
      <c r="L29" s="417">
        <f t="shared" si="11"/>
        <v>6.214285714285714</v>
      </c>
      <c r="M29" s="149" t="s">
        <v>171</v>
      </c>
      <c r="N29" s="35">
        <v>6</v>
      </c>
      <c r="O29" s="386">
        <v>34.5</v>
      </c>
      <c r="P29" s="400">
        <f t="shared" si="12"/>
        <v>5.75</v>
      </c>
      <c r="Q29" s="55" t="s">
        <v>202</v>
      </c>
      <c r="R29" s="41">
        <v>17</v>
      </c>
      <c r="S29" s="367">
        <v>102</v>
      </c>
      <c r="T29" s="376">
        <f t="shared" si="13"/>
        <v>6</v>
      </c>
      <c r="U29" s="273" t="s">
        <v>229</v>
      </c>
      <c r="V29" s="42">
        <v>2</v>
      </c>
      <c r="W29" s="351">
        <v>10.5</v>
      </c>
      <c r="X29" s="359">
        <f t="shared" si="14"/>
        <v>5.25</v>
      </c>
      <c r="Y29" s="614" t="s">
        <v>257</v>
      </c>
      <c r="Z29" s="615">
        <v>20</v>
      </c>
      <c r="AA29" s="616">
        <v>122</v>
      </c>
      <c r="AB29" s="617">
        <f t="shared" si="15"/>
        <v>6.1</v>
      </c>
      <c r="AC29" s="677" t="s">
        <v>286</v>
      </c>
      <c r="AD29" s="678">
        <v>27</v>
      </c>
      <c r="AE29" s="695">
        <v>170.5</v>
      </c>
      <c r="AF29" s="579">
        <f t="shared" si="16"/>
        <v>6.314814814814815</v>
      </c>
      <c r="AG29" s="674" t="s">
        <v>316</v>
      </c>
      <c r="AH29" s="673">
        <v>28</v>
      </c>
      <c r="AI29" s="692">
        <v>179</v>
      </c>
      <c r="AJ29" s="705">
        <f t="shared" si="17"/>
        <v>6.392857142857143</v>
      </c>
      <c r="AK29" s="563" t="s">
        <v>342</v>
      </c>
      <c r="AL29" s="564">
        <v>22</v>
      </c>
      <c r="AM29" s="565">
        <v>134.5</v>
      </c>
      <c r="AN29" s="566">
        <f t="shared" si="18"/>
        <v>6.113636363636363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" customHeight="1">
      <c r="A30" s="48" t="s">
        <v>83</v>
      </c>
      <c r="B30" s="26">
        <v>1</v>
      </c>
      <c r="C30" s="443">
        <v>10</v>
      </c>
      <c r="D30" s="451">
        <f t="shared" si="19"/>
        <v>10</v>
      </c>
      <c r="E30" s="223" t="s">
        <v>114</v>
      </c>
      <c r="F30" s="221">
        <v>10</v>
      </c>
      <c r="G30" s="426">
        <v>57.5</v>
      </c>
      <c r="H30" s="433">
        <f t="shared" si="10"/>
        <v>5.75</v>
      </c>
      <c r="I30" s="224" t="s">
        <v>142</v>
      </c>
      <c r="J30" s="216">
        <v>9</v>
      </c>
      <c r="K30" s="409">
        <v>53.5</v>
      </c>
      <c r="L30" s="417">
        <f t="shared" si="11"/>
        <v>5.944444444444445</v>
      </c>
      <c r="M30" s="717" t="s">
        <v>172</v>
      </c>
      <c r="N30" s="718">
        <v>31</v>
      </c>
      <c r="O30" s="726">
        <v>203.5</v>
      </c>
      <c r="P30" s="731">
        <f t="shared" si="12"/>
        <v>6.564516129032258</v>
      </c>
      <c r="Q30" s="586" t="s">
        <v>203</v>
      </c>
      <c r="R30" s="585">
        <v>20</v>
      </c>
      <c r="S30" s="584">
        <v>122.5</v>
      </c>
      <c r="T30" s="583">
        <f t="shared" si="13"/>
        <v>6.125</v>
      </c>
      <c r="U30" s="273" t="s">
        <v>230</v>
      </c>
      <c r="V30" s="42">
        <v>5</v>
      </c>
      <c r="W30" s="351">
        <v>32</v>
      </c>
      <c r="X30" s="359">
        <f t="shared" si="14"/>
        <v>6.4</v>
      </c>
      <c r="Y30" s="222" t="s">
        <v>258</v>
      </c>
      <c r="Z30" s="163">
        <v>7</v>
      </c>
      <c r="AA30" s="334">
        <v>43.5</v>
      </c>
      <c r="AB30" s="341">
        <f t="shared" si="15"/>
        <v>6.214285714285714</v>
      </c>
      <c r="AC30" s="115" t="s">
        <v>115</v>
      </c>
      <c r="AD30" s="118">
        <v>2</v>
      </c>
      <c r="AE30" s="320">
        <v>11.5</v>
      </c>
      <c r="AF30" s="327">
        <f t="shared" si="16"/>
        <v>5.75</v>
      </c>
      <c r="AG30" s="131" t="s">
        <v>317</v>
      </c>
      <c r="AH30" s="134">
        <v>5</v>
      </c>
      <c r="AI30" s="300">
        <v>33.5</v>
      </c>
      <c r="AJ30" s="308">
        <f t="shared" si="17"/>
        <v>6.7</v>
      </c>
      <c r="AK30" s="234" t="s">
        <v>343</v>
      </c>
      <c r="AL30" s="241">
        <v>10</v>
      </c>
      <c r="AM30" s="281">
        <v>56</v>
      </c>
      <c r="AN30" s="291">
        <f t="shared" si="18"/>
        <v>5.6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" customHeight="1">
      <c r="A31" s="48" t="s">
        <v>84</v>
      </c>
      <c r="B31" s="26">
        <v>7</v>
      </c>
      <c r="C31" s="443">
        <v>41</v>
      </c>
      <c r="D31" s="451">
        <f t="shared" si="19"/>
        <v>5.857142857142857</v>
      </c>
      <c r="E31" s="791" t="s">
        <v>448</v>
      </c>
      <c r="F31" s="792">
        <v>21</v>
      </c>
      <c r="G31" s="793">
        <v>144.5</v>
      </c>
      <c r="H31" s="794">
        <f t="shared" si="10"/>
        <v>6.880952380952381</v>
      </c>
      <c r="I31" s="224" t="s">
        <v>143</v>
      </c>
      <c r="J31" s="216">
        <v>3</v>
      </c>
      <c r="K31" s="409">
        <v>16</v>
      </c>
      <c r="L31" s="417">
        <f t="shared" si="11"/>
        <v>5.333333333333333</v>
      </c>
      <c r="M31" s="149" t="s">
        <v>173</v>
      </c>
      <c r="N31" s="35">
        <v>7</v>
      </c>
      <c r="O31" s="386">
        <v>42.5</v>
      </c>
      <c r="P31" s="400">
        <f t="shared" si="12"/>
        <v>6.071428571428571</v>
      </c>
      <c r="Q31" s="55" t="s">
        <v>204</v>
      </c>
      <c r="R31" s="41">
        <v>1</v>
      </c>
      <c r="S31" s="269">
        <v>5.5</v>
      </c>
      <c r="T31" s="376">
        <f t="shared" si="13"/>
        <v>5.5</v>
      </c>
      <c r="U31" s="273" t="s">
        <v>231</v>
      </c>
      <c r="V31" s="42">
        <v>17</v>
      </c>
      <c r="W31" s="351">
        <v>98.5</v>
      </c>
      <c r="X31" s="359">
        <f t="shared" si="14"/>
        <v>5.794117647058823</v>
      </c>
      <c r="Y31" s="222" t="s">
        <v>259</v>
      </c>
      <c r="Z31" s="163">
        <v>8</v>
      </c>
      <c r="AA31" s="334">
        <v>50.5</v>
      </c>
      <c r="AB31" s="341">
        <f t="shared" si="15"/>
        <v>6.3125</v>
      </c>
      <c r="AC31" s="115" t="s">
        <v>288</v>
      </c>
      <c r="AD31" s="118">
        <v>2</v>
      </c>
      <c r="AE31" s="320">
        <v>7.5</v>
      </c>
      <c r="AF31" s="327">
        <f t="shared" si="16"/>
        <v>3.75</v>
      </c>
      <c r="AG31" s="131" t="s">
        <v>318</v>
      </c>
      <c r="AH31" s="134">
        <v>0</v>
      </c>
      <c r="AI31" s="301">
        <v>0</v>
      </c>
      <c r="AJ31" s="311">
        <v>0</v>
      </c>
      <c r="AK31" s="234" t="s">
        <v>344</v>
      </c>
      <c r="AL31" s="241">
        <v>8</v>
      </c>
      <c r="AM31" s="281">
        <v>45.5</v>
      </c>
      <c r="AN31" s="291">
        <f t="shared" si="18"/>
        <v>5.6875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" customHeight="1">
      <c r="A32" s="599" t="s">
        <v>85</v>
      </c>
      <c r="B32" s="600">
        <v>22</v>
      </c>
      <c r="C32" s="601">
        <v>139.5</v>
      </c>
      <c r="D32" s="602">
        <f t="shared" si="19"/>
        <v>6.340909090909091</v>
      </c>
      <c r="E32" s="223" t="s">
        <v>287</v>
      </c>
      <c r="F32" s="221">
        <v>1</v>
      </c>
      <c r="G32" s="426">
        <v>6</v>
      </c>
      <c r="H32" s="433">
        <f t="shared" si="10"/>
        <v>6</v>
      </c>
      <c r="I32" s="224" t="s">
        <v>144</v>
      </c>
      <c r="J32" s="216">
        <v>6</v>
      </c>
      <c r="K32" s="409">
        <v>30</v>
      </c>
      <c r="L32" s="417">
        <f t="shared" si="11"/>
        <v>5</v>
      </c>
      <c r="M32" s="717" t="s">
        <v>174</v>
      </c>
      <c r="N32" s="718">
        <v>30</v>
      </c>
      <c r="O32" s="726">
        <v>192</v>
      </c>
      <c r="P32" s="731">
        <f t="shared" si="12"/>
        <v>6.4</v>
      </c>
      <c r="Q32" s="55" t="s">
        <v>205</v>
      </c>
      <c r="R32" s="41">
        <v>0</v>
      </c>
      <c r="S32" s="370">
        <v>0</v>
      </c>
      <c r="T32" s="468">
        <v>0</v>
      </c>
      <c r="U32" s="273" t="s">
        <v>232</v>
      </c>
      <c r="V32" s="42">
        <v>16</v>
      </c>
      <c r="W32" s="351">
        <v>93.5</v>
      </c>
      <c r="X32" s="359">
        <f t="shared" si="14"/>
        <v>5.84375</v>
      </c>
      <c r="Y32" s="222" t="s">
        <v>260</v>
      </c>
      <c r="Z32" s="163">
        <v>8</v>
      </c>
      <c r="AA32" s="334">
        <v>45</v>
      </c>
      <c r="AB32" s="341">
        <f t="shared" si="15"/>
        <v>5.625</v>
      </c>
      <c r="AC32" s="115" t="s">
        <v>289</v>
      </c>
      <c r="AD32" s="118">
        <v>7</v>
      </c>
      <c r="AE32" s="320">
        <v>37.5</v>
      </c>
      <c r="AF32" s="327">
        <f t="shared" si="16"/>
        <v>5.357142857142857</v>
      </c>
      <c r="AG32" s="131" t="s">
        <v>319</v>
      </c>
      <c r="AH32" s="134">
        <v>0</v>
      </c>
      <c r="AI32" s="301">
        <v>0</v>
      </c>
      <c r="AJ32" s="309">
        <v>0</v>
      </c>
      <c r="AK32" s="691" t="s">
        <v>345</v>
      </c>
      <c r="AL32" s="690">
        <v>30</v>
      </c>
      <c r="AM32" s="689">
        <v>186.5</v>
      </c>
      <c r="AN32" s="566">
        <f t="shared" si="18"/>
        <v>6.216666666666667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" customHeight="1">
      <c r="A33" s="599" t="s">
        <v>86</v>
      </c>
      <c r="B33" s="600">
        <v>22</v>
      </c>
      <c r="C33" s="601">
        <v>137</v>
      </c>
      <c r="D33" s="602">
        <f t="shared" si="19"/>
        <v>6.2272727272727275</v>
      </c>
      <c r="E33" s="720" t="s">
        <v>116</v>
      </c>
      <c r="F33" s="604">
        <v>19</v>
      </c>
      <c r="G33" s="605">
        <v>122</v>
      </c>
      <c r="H33" s="712">
        <f t="shared" si="10"/>
        <v>6.421052631578948</v>
      </c>
      <c r="I33" s="224" t="s">
        <v>145</v>
      </c>
      <c r="J33" s="216">
        <v>11</v>
      </c>
      <c r="K33" s="409">
        <v>67.5</v>
      </c>
      <c r="L33" s="417">
        <f t="shared" si="11"/>
        <v>6.136363636363637</v>
      </c>
      <c r="M33" s="149" t="s">
        <v>175</v>
      </c>
      <c r="N33" s="37">
        <v>12</v>
      </c>
      <c r="O33" s="387">
        <v>76.5</v>
      </c>
      <c r="P33" s="400">
        <f t="shared" si="12"/>
        <v>6.375</v>
      </c>
      <c r="Q33" s="55" t="s">
        <v>206</v>
      </c>
      <c r="R33" s="41">
        <v>0</v>
      </c>
      <c r="S33" s="370">
        <v>0</v>
      </c>
      <c r="T33" s="375">
        <v>0</v>
      </c>
      <c r="U33" s="273" t="s">
        <v>233</v>
      </c>
      <c r="V33" s="42">
        <v>0</v>
      </c>
      <c r="W33" s="350">
        <v>0</v>
      </c>
      <c r="X33" s="661">
        <v>0</v>
      </c>
      <c r="Y33" s="222" t="s">
        <v>261</v>
      </c>
      <c r="Z33" s="163">
        <v>10</v>
      </c>
      <c r="AA33" s="334">
        <v>57.5</v>
      </c>
      <c r="AB33" s="341">
        <f t="shared" si="15"/>
        <v>5.75</v>
      </c>
      <c r="AC33" s="115" t="s">
        <v>290</v>
      </c>
      <c r="AD33" s="118">
        <v>16</v>
      </c>
      <c r="AE33" s="320">
        <v>108</v>
      </c>
      <c r="AF33" s="327">
        <f t="shared" si="16"/>
        <v>6.75</v>
      </c>
      <c r="AG33" s="131" t="s">
        <v>320</v>
      </c>
      <c r="AH33" s="134">
        <v>6</v>
      </c>
      <c r="AI33" s="300">
        <v>38.5</v>
      </c>
      <c r="AJ33" s="308">
        <f t="shared" si="17"/>
        <v>6.416666666666667</v>
      </c>
      <c r="AK33" s="234" t="s">
        <v>346</v>
      </c>
      <c r="AL33" s="241">
        <v>0</v>
      </c>
      <c r="AM33" s="284">
        <v>0</v>
      </c>
      <c r="AN33" s="292">
        <v>0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" customHeight="1">
      <c r="A34" s="48" t="s">
        <v>87</v>
      </c>
      <c r="B34" s="45">
        <v>0</v>
      </c>
      <c r="C34" s="525">
        <v>0</v>
      </c>
      <c r="D34" s="524">
        <v>0</v>
      </c>
      <c r="E34" s="223" t="s">
        <v>117</v>
      </c>
      <c r="F34" s="220">
        <v>2</v>
      </c>
      <c r="G34" s="429">
        <v>12</v>
      </c>
      <c r="H34" s="433">
        <f t="shared" si="10"/>
        <v>6</v>
      </c>
      <c r="I34" s="224" t="s">
        <v>146</v>
      </c>
      <c r="J34" s="225">
        <v>10</v>
      </c>
      <c r="K34" s="411">
        <v>61</v>
      </c>
      <c r="L34" s="417">
        <f t="shared" si="11"/>
        <v>6.1</v>
      </c>
      <c r="M34" s="149" t="s">
        <v>176</v>
      </c>
      <c r="N34" s="37">
        <v>1</v>
      </c>
      <c r="O34" s="387">
        <v>6</v>
      </c>
      <c r="P34" s="400">
        <f t="shared" si="12"/>
        <v>6</v>
      </c>
      <c r="Q34" s="55" t="s">
        <v>207</v>
      </c>
      <c r="R34" s="40">
        <v>0</v>
      </c>
      <c r="S34" s="648">
        <v>0</v>
      </c>
      <c r="T34" s="468">
        <v>0</v>
      </c>
      <c r="U34" s="273" t="s">
        <v>234</v>
      </c>
      <c r="V34" s="43">
        <v>3</v>
      </c>
      <c r="W34" s="353">
        <v>17.5</v>
      </c>
      <c r="X34" s="359">
        <f t="shared" si="14"/>
        <v>5.833333333333333</v>
      </c>
      <c r="Y34" s="222" t="s">
        <v>262</v>
      </c>
      <c r="Z34" s="163">
        <v>1</v>
      </c>
      <c r="AA34" s="334">
        <v>6.5</v>
      </c>
      <c r="AB34" s="341">
        <f t="shared" si="15"/>
        <v>6.5</v>
      </c>
      <c r="AC34" s="115" t="s">
        <v>291</v>
      </c>
      <c r="AD34" s="118">
        <v>17</v>
      </c>
      <c r="AE34" s="320">
        <v>97.5</v>
      </c>
      <c r="AF34" s="327">
        <f t="shared" si="16"/>
        <v>5.735294117647059</v>
      </c>
      <c r="AG34" s="131" t="s">
        <v>321</v>
      </c>
      <c r="AH34" s="135">
        <v>14</v>
      </c>
      <c r="AI34" s="303">
        <v>82</v>
      </c>
      <c r="AJ34" s="308">
        <f t="shared" si="17"/>
        <v>5.857142857142857</v>
      </c>
      <c r="AK34" s="234" t="s">
        <v>347</v>
      </c>
      <c r="AL34" s="242">
        <v>0</v>
      </c>
      <c r="AM34" s="521">
        <v>0</v>
      </c>
      <c r="AN34" s="522">
        <v>0</v>
      </c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" customHeight="1">
      <c r="A35" s="721" t="s">
        <v>88</v>
      </c>
      <c r="B35" s="722">
        <v>33</v>
      </c>
      <c r="C35" s="723">
        <v>201.5</v>
      </c>
      <c r="D35" s="602">
        <f t="shared" si="19"/>
        <v>6.106060606060606</v>
      </c>
      <c r="E35" s="603" t="s">
        <v>118</v>
      </c>
      <c r="F35" s="625">
        <v>19</v>
      </c>
      <c r="G35" s="624">
        <v>118.5</v>
      </c>
      <c r="H35" s="606">
        <f t="shared" si="10"/>
        <v>6.2368421052631575</v>
      </c>
      <c r="I35" s="224" t="s">
        <v>362</v>
      </c>
      <c r="J35" s="225">
        <v>7</v>
      </c>
      <c r="K35" s="411">
        <v>41.5</v>
      </c>
      <c r="L35" s="417">
        <f t="shared" si="11"/>
        <v>5.928571428571429</v>
      </c>
      <c r="M35" s="50" t="s">
        <v>177</v>
      </c>
      <c r="N35" s="35">
        <v>0</v>
      </c>
      <c r="O35" s="390">
        <v>0</v>
      </c>
      <c r="P35" s="403">
        <v>0</v>
      </c>
      <c r="Q35" s="55" t="s">
        <v>208</v>
      </c>
      <c r="R35" s="40">
        <v>14</v>
      </c>
      <c r="S35" s="369">
        <v>94</v>
      </c>
      <c r="T35" s="376">
        <f t="shared" si="13"/>
        <v>6.714285714285714</v>
      </c>
      <c r="U35" s="273" t="s">
        <v>235</v>
      </c>
      <c r="V35" s="43">
        <v>3</v>
      </c>
      <c r="W35" s="353">
        <v>14</v>
      </c>
      <c r="X35" s="359">
        <f t="shared" si="14"/>
        <v>4.666666666666667</v>
      </c>
      <c r="Y35" s="715" t="s">
        <v>263</v>
      </c>
      <c r="Z35" s="615">
        <v>26</v>
      </c>
      <c r="AA35" s="616">
        <v>166.5</v>
      </c>
      <c r="AB35" s="735">
        <f t="shared" si="15"/>
        <v>6.403846153846154</v>
      </c>
      <c r="AC35" s="115" t="s">
        <v>292</v>
      </c>
      <c r="AD35" s="118">
        <v>6</v>
      </c>
      <c r="AE35" s="320">
        <v>33</v>
      </c>
      <c r="AF35" s="327">
        <f t="shared" si="16"/>
        <v>5.5</v>
      </c>
      <c r="AG35" s="131" t="s">
        <v>322</v>
      </c>
      <c r="AH35" s="135">
        <v>6</v>
      </c>
      <c r="AI35" s="303">
        <v>35</v>
      </c>
      <c r="AJ35" s="308">
        <f t="shared" si="17"/>
        <v>5.833333333333333</v>
      </c>
      <c r="AK35" s="234" t="s">
        <v>348</v>
      </c>
      <c r="AL35" s="242">
        <v>0</v>
      </c>
      <c r="AM35" s="282">
        <v>0</v>
      </c>
      <c r="AN35" s="522">
        <v>0</v>
      </c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" customHeight="1">
      <c r="A36" s="48" t="s">
        <v>89</v>
      </c>
      <c r="B36" s="158">
        <v>8</v>
      </c>
      <c r="C36" s="445">
        <v>48.5</v>
      </c>
      <c r="D36" s="451">
        <f>C36/B36</f>
        <v>6.0625</v>
      </c>
      <c r="E36" s="223" t="s">
        <v>360</v>
      </c>
      <c r="F36" s="221">
        <v>4</v>
      </c>
      <c r="G36" s="426">
        <v>25.5</v>
      </c>
      <c r="H36" s="433">
        <f>G36/F36</f>
        <v>6.375</v>
      </c>
      <c r="I36" s="725" t="s">
        <v>147</v>
      </c>
      <c r="J36" s="621">
        <v>19</v>
      </c>
      <c r="K36" s="593">
        <v>122</v>
      </c>
      <c r="L36" s="730">
        <f t="shared" si="11"/>
        <v>6.421052631578948</v>
      </c>
      <c r="M36" s="50" t="s">
        <v>178</v>
      </c>
      <c r="N36" s="159">
        <v>1</v>
      </c>
      <c r="O36" s="386">
        <v>6.5</v>
      </c>
      <c r="P36" s="400">
        <f t="shared" si="12"/>
        <v>6.5</v>
      </c>
      <c r="Q36" s="55" t="s">
        <v>209</v>
      </c>
      <c r="R36" s="161">
        <v>0</v>
      </c>
      <c r="S36" s="520">
        <v>0</v>
      </c>
      <c r="T36" s="519">
        <v>0</v>
      </c>
      <c r="U36" s="273" t="s">
        <v>417</v>
      </c>
      <c r="V36" s="162">
        <v>4</v>
      </c>
      <c r="W36" s="351">
        <v>22</v>
      </c>
      <c r="X36" s="356">
        <f>W36/V36</f>
        <v>5.5</v>
      </c>
      <c r="Y36" s="222" t="s">
        <v>264</v>
      </c>
      <c r="Z36" s="163">
        <v>1</v>
      </c>
      <c r="AA36" s="334">
        <v>6</v>
      </c>
      <c r="AB36" s="341">
        <f t="shared" si="15"/>
        <v>6</v>
      </c>
      <c r="AC36" s="115" t="s">
        <v>293</v>
      </c>
      <c r="AD36" s="118">
        <v>9</v>
      </c>
      <c r="AE36" s="322">
        <v>52.5</v>
      </c>
      <c r="AF36" s="327">
        <f t="shared" si="16"/>
        <v>5.833333333333333</v>
      </c>
      <c r="AG36" s="131" t="s">
        <v>197</v>
      </c>
      <c r="AH36" s="134">
        <v>8</v>
      </c>
      <c r="AI36" s="542">
        <v>52.5</v>
      </c>
      <c r="AJ36" s="305">
        <f t="shared" si="17"/>
        <v>6.5625</v>
      </c>
      <c r="AK36" s="234" t="s">
        <v>422</v>
      </c>
      <c r="AL36" s="236">
        <v>0</v>
      </c>
      <c r="AM36" s="284">
        <v>0</v>
      </c>
      <c r="AN36" s="293">
        <v>0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" customHeight="1">
      <c r="A37" s="48" t="s">
        <v>406</v>
      </c>
      <c r="B37" s="501">
        <v>0</v>
      </c>
      <c r="C37" s="647">
        <v>0</v>
      </c>
      <c r="D37" s="646">
        <v>0</v>
      </c>
      <c r="E37" s="223" t="s">
        <v>407</v>
      </c>
      <c r="F37" s="220">
        <v>2</v>
      </c>
      <c r="G37" s="503">
        <v>12</v>
      </c>
      <c r="H37" s="431">
        <f>G37/F37</f>
        <v>6</v>
      </c>
      <c r="I37" s="224" t="s">
        <v>148</v>
      </c>
      <c r="J37" s="225">
        <v>0</v>
      </c>
      <c r="K37" s="523">
        <v>0</v>
      </c>
      <c r="L37" s="422">
        <v>0</v>
      </c>
      <c r="M37" s="50" t="s">
        <v>226</v>
      </c>
      <c r="N37" s="505">
        <v>2</v>
      </c>
      <c r="O37" s="506">
        <v>11</v>
      </c>
      <c r="P37" s="395">
        <f>O37/N37</f>
        <v>5.5</v>
      </c>
      <c r="Q37" s="55" t="s">
        <v>210</v>
      </c>
      <c r="R37" s="507">
        <v>0</v>
      </c>
      <c r="S37" s="649">
        <v>0</v>
      </c>
      <c r="T37" s="650">
        <v>0</v>
      </c>
      <c r="U37" s="273" t="s">
        <v>418</v>
      </c>
      <c r="V37" s="509">
        <v>2</v>
      </c>
      <c r="W37" s="536">
        <v>11.5</v>
      </c>
      <c r="X37" s="356">
        <f>W37/V37</f>
        <v>5.75</v>
      </c>
      <c r="Y37" s="222" t="s">
        <v>265</v>
      </c>
      <c r="Z37" s="511">
        <v>0</v>
      </c>
      <c r="AA37" s="517">
        <v>0</v>
      </c>
      <c r="AB37" s="518">
        <v>0</v>
      </c>
      <c r="AC37" s="115" t="s">
        <v>420</v>
      </c>
      <c r="AD37" s="513">
        <v>0</v>
      </c>
      <c r="AE37" s="659">
        <v>0</v>
      </c>
      <c r="AF37" s="486">
        <v>0</v>
      </c>
      <c r="AG37" s="131" t="s">
        <v>421</v>
      </c>
      <c r="AH37" s="135">
        <v>1</v>
      </c>
      <c r="AI37" s="515">
        <v>5.5</v>
      </c>
      <c r="AJ37" s="305">
        <f>AI37/AH37</f>
        <v>5.5</v>
      </c>
      <c r="AK37" s="234" t="s">
        <v>423</v>
      </c>
      <c r="AL37" s="516">
        <v>0</v>
      </c>
      <c r="AM37" s="521">
        <v>0</v>
      </c>
      <c r="AN37" s="293">
        <v>0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" customHeight="1">
      <c r="A38" s="48" t="s">
        <v>20</v>
      </c>
      <c r="B38" s="501" t="s">
        <v>20</v>
      </c>
      <c r="C38" s="502" t="s">
        <v>20</v>
      </c>
      <c r="D38" s="448" t="s">
        <v>20</v>
      </c>
      <c r="E38" s="223" t="s">
        <v>408</v>
      </c>
      <c r="F38" s="220">
        <v>1</v>
      </c>
      <c r="G38" s="503">
        <v>5</v>
      </c>
      <c r="H38" s="433">
        <f>G38/F38</f>
        <v>5</v>
      </c>
      <c r="I38" s="224" t="s">
        <v>409</v>
      </c>
      <c r="J38" s="225">
        <v>4</v>
      </c>
      <c r="K38" s="504">
        <v>20.5</v>
      </c>
      <c r="L38" s="461">
        <f>K38/J38</f>
        <v>5.125</v>
      </c>
      <c r="M38" s="50" t="s">
        <v>431</v>
      </c>
      <c r="N38" s="505">
        <v>1</v>
      </c>
      <c r="O38" s="506">
        <v>6</v>
      </c>
      <c r="P38" s="493">
        <f>O38/N38</f>
        <v>6</v>
      </c>
      <c r="Q38" s="55" t="s">
        <v>416</v>
      </c>
      <c r="R38" s="507">
        <v>3</v>
      </c>
      <c r="S38" s="508">
        <v>20</v>
      </c>
      <c r="T38" s="494">
        <f>S38/R38</f>
        <v>6.666666666666667</v>
      </c>
      <c r="U38" s="273" t="s">
        <v>419</v>
      </c>
      <c r="V38" s="509">
        <v>6</v>
      </c>
      <c r="W38" s="536">
        <v>36.5</v>
      </c>
      <c r="X38" s="359">
        <f>W38/V38</f>
        <v>6.083333333333333</v>
      </c>
      <c r="Y38" s="222" t="s">
        <v>20</v>
      </c>
      <c r="Z38" s="511" t="s">
        <v>20</v>
      </c>
      <c r="AA38" s="512" t="s">
        <v>20</v>
      </c>
      <c r="AB38" s="487" t="s">
        <v>20</v>
      </c>
      <c r="AC38" s="115" t="s">
        <v>20</v>
      </c>
      <c r="AD38" s="513" t="s">
        <v>20</v>
      </c>
      <c r="AE38" s="514" t="s">
        <v>20</v>
      </c>
      <c r="AF38" s="330" t="s">
        <v>20</v>
      </c>
      <c r="AG38" s="131" t="s">
        <v>20</v>
      </c>
      <c r="AH38" s="135" t="s">
        <v>20</v>
      </c>
      <c r="AI38" s="515" t="s">
        <v>20</v>
      </c>
      <c r="AJ38" s="305" t="s">
        <v>20</v>
      </c>
      <c r="AK38" s="234" t="s">
        <v>20</v>
      </c>
      <c r="AL38" s="516" t="s">
        <v>20</v>
      </c>
      <c r="AM38" s="285" t="s">
        <v>20</v>
      </c>
      <c r="AN38" s="292" t="s">
        <v>20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" customHeight="1">
      <c r="A39" s="48" t="s">
        <v>20</v>
      </c>
      <c r="B39" s="501" t="s">
        <v>20</v>
      </c>
      <c r="C39" s="502" t="s">
        <v>20</v>
      </c>
      <c r="D39" s="448" t="s">
        <v>20</v>
      </c>
      <c r="E39" s="223" t="s">
        <v>20</v>
      </c>
      <c r="F39" s="220" t="s">
        <v>20</v>
      </c>
      <c r="G39" s="503" t="s">
        <v>20</v>
      </c>
      <c r="H39" s="433" t="s">
        <v>20</v>
      </c>
      <c r="I39" s="224" t="s">
        <v>410</v>
      </c>
      <c r="J39" s="225">
        <v>0</v>
      </c>
      <c r="K39" s="523">
        <v>0</v>
      </c>
      <c r="L39" s="422">
        <v>0</v>
      </c>
      <c r="M39" s="50" t="s">
        <v>413</v>
      </c>
      <c r="N39" s="505">
        <v>0</v>
      </c>
      <c r="O39" s="656">
        <v>0</v>
      </c>
      <c r="P39" s="655">
        <v>0</v>
      </c>
      <c r="Q39" s="55" t="s">
        <v>414</v>
      </c>
      <c r="R39" s="507">
        <v>6</v>
      </c>
      <c r="S39" s="508">
        <v>32</v>
      </c>
      <c r="T39" s="494">
        <f>S39/R39</f>
        <v>5.333333333333333</v>
      </c>
      <c r="U39" s="273" t="s">
        <v>20</v>
      </c>
      <c r="V39" s="509" t="s">
        <v>20</v>
      </c>
      <c r="W39" s="510" t="s">
        <v>20</v>
      </c>
      <c r="X39" s="359" t="s">
        <v>20</v>
      </c>
      <c r="Y39" s="222" t="s">
        <v>20</v>
      </c>
      <c r="Z39" s="511" t="s">
        <v>20</v>
      </c>
      <c r="AA39" s="512" t="s">
        <v>20</v>
      </c>
      <c r="AB39" s="487" t="s">
        <v>20</v>
      </c>
      <c r="AC39" s="115" t="s">
        <v>20</v>
      </c>
      <c r="AD39" s="513" t="s">
        <v>20</v>
      </c>
      <c r="AE39" s="514" t="s">
        <v>20</v>
      </c>
      <c r="AF39" s="330" t="s">
        <v>20</v>
      </c>
      <c r="AG39" s="131" t="s">
        <v>20</v>
      </c>
      <c r="AH39" s="135" t="s">
        <v>20</v>
      </c>
      <c r="AI39" s="515" t="s">
        <v>20</v>
      </c>
      <c r="AJ39" s="305" t="s">
        <v>20</v>
      </c>
      <c r="AK39" s="234" t="s">
        <v>20</v>
      </c>
      <c r="AL39" s="516" t="s">
        <v>20</v>
      </c>
      <c r="AM39" s="285" t="s">
        <v>20</v>
      </c>
      <c r="AN39" s="292" t="s">
        <v>20</v>
      </c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" customHeight="1">
      <c r="A40" s="48" t="s">
        <v>20</v>
      </c>
      <c r="B40" s="501" t="s">
        <v>20</v>
      </c>
      <c r="C40" s="502" t="s">
        <v>20</v>
      </c>
      <c r="D40" s="448" t="s">
        <v>20</v>
      </c>
      <c r="E40" s="223" t="s">
        <v>20</v>
      </c>
      <c r="F40" s="220" t="s">
        <v>20</v>
      </c>
      <c r="G40" s="503" t="s">
        <v>20</v>
      </c>
      <c r="H40" s="433" t="s">
        <v>20</v>
      </c>
      <c r="I40" s="224" t="s">
        <v>411</v>
      </c>
      <c r="J40" s="225">
        <v>3</v>
      </c>
      <c r="K40" s="504">
        <v>22</v>
      </c>
      <c r="L40" s="461">
        <f>K40/J40</f>
        <v>7.333333333333333</v>
      </c>
      <c r="M40" s="50" t="s">
        <v>20</v>
      </c>
      <c r="N40" s="505" t="s">
        <v>20</v>
      </c>
      <c r="O40" s="506" t="s">
        <v>20</v>
      </c>
      <c r="P40" s="493" t="s">
        <v>20</v>
      </c>
      <c r="Q40" s="55" t="s">
        <v>415</v>
      </c>
      <c r="R40" s="507">
        <v>2</v>
      </c>
      <c r="S40" s="508">
        <v>11</v>
      </c>
      <c r="T40" s="494">
        <f>S40/R40</f>
        <v>5.5</v>
      </c>
      <c r="U40" s="273" t="s">
        <v>20</v>
      </c>
      <c r="V40" s="509" t="s">
        <v>20</v>
      </c>
      <c r="W40" s="510" t="s">
        <v>20</v>
      </c>
      <c r="X40" s="359" t="s">
        <v>20</v>
      </c>
      <c r="Y40" s="222" t="s">
        <v>20</v>
      </c>
      <c r="Z40" s="511" t="s">
        <v>20</v>
      </c>
      <c r="AA40" s="512" t="s">
        <v>20</v>
      </c>
      <c r="AB40" s="487" t="s">
        <v>20</v>
      </c>
      <c r="AC40" s="115" t="s">
        <v>20</v>
      </c>
      <c r="AD40" s="513" t="s">
        <v>20</v>
      </c>
      <c r="AE40" s="514" t="s">
        <v>20</v>
      </c>
      <c r="AF40" s="330" t="s">
        <v>20</v>
      </c>
      <c r="AG40" s="131" t="s">
        <v>20</v>
      </c>
      <c r="AH40" s="135" t="s">
        <v>20</v>
      </c>
      <c r="AI40" s="515" t="s">
        <v>20</v>
      </c>
      <c r="AJ40" s="305" t="s">
        <v>20</v>
      </c>
      <c r="AK40" s="234" t="s">
        <v>20</v>
      </c>
      <c r="AL40" s="516" t="s">
        <v>20</v>
      </c>
      <c r="AM40" s="285" t="s">
        <v>20</v>
      </c>
      <c r="AN40" s="292" t="s">
        <v>20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 thickBot="1">
      <c r="A41" s="48" t="s">
        <v>20</v>
      </c>
      <c r="B41" s="194" t="s">
        <v>20</v>
      </c>
      <c r="C41" s="446" t="s">
        <v>20</v>
      </c>
      <c r="D41" s="453" t="s">
        <v>20</v>
      </c>
      <c r="E41" s="164" t="s">
        <v>20</v>
      </c>
      <c r="F41" s="207" t="s">
        <v>20</v>
      </c>
      <c r="G41" s="430" t="s">
        <v>20</v>
      </c>
      <c r="H41" s="435" t="s">
        <v>20</v>
      </c>
      <c r="I41" s="174" t="s">
        <v>412</v>
      </c>
      <c r="J41" s="217">
        <v>5</v>
      </c>
      <c r="K41" s="413">
        <v>29.5</v>
      </c>
      <c r="L41" s="420">
        <f>K41/J41</f>
        <v>5.9</v>
      </c>
      <c r="M41" s="53" t="s">
        <v>20</v>
      </c>
      <c r="N41" s="208" t="s">
        <v>20</v>
      </c>
      <c r="O41" s="391" t="s">
        <v>20</v>
      </c>
      <c r="P41" s="404" t="s">
        <v>20</v>
      </c>
      <c r="Q41" s="54" t="s">
        <v>20</v>
      </c>
      <c r="R41" s="209" t="s">
        <v>20</v>
      </c>
      <c r="S41" s="371" t="s">
        <v>20</v>
      </c>
      <c r="T41" s="171" t="s">
        <v>20</v>
      </c>
      <c r="U41" s="274" t="s">
        <v>20</v>
      </c>
      <c r="V41" s="210" t="s">
        <v>20</v>
      </c>
      <c r="W41" s="354" t="s">
        <v>20</v>
      </c>
      <c r="X41" s="361" t="s">
        <v>20</v>
      </c>
      <c r="Y41" s="169" t="s">
        <v>20</v>
      </c>
      <c r="Z41" s="211" t="s">
        <v>20</v>
      </c>
      <c r="AA41" s="338" t="s">
        <v>20</v>
      </c>
      <c r="AB41" s="169" t="s">
        <v>20</v>
      </c>
      <c r="AC41" s="124" t="s">
        <v>20</v>
      </c>
      <c r="AD41" s="199" t="s">
        <v>20</v>
      </c>
      <c r="AE41" s="323" t="s">
        <v>20</v>
      </c>
      <c r="AF41" s="182" t="s">
        <v>20</v>
      </c>
      <c r="AG41" s="132" t="s">
        <v>20</v>
      </c>
      <c r="AH41" s="200" t="s">
        <v>20</v>
      </c>
      <c r="AI41" s="304" t="s">
        <v>20</v>
      </c>
      <c r="AJ41" s="312" t="s">
        <v>20</v>
      </c>
      <c r="AK41" s="234" t="s">
        <v>20</v>
      </c>
      <c r="AL41" s="240" t="s">
        <v>20</v>
      </c>
      <c r="AM41" s="278" t="s">
        <v>20</v>
      </c>
      <c r="AN41" s="239" t="s">
        <v>20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" customHeight="1" thickBot="1">
      <c r="A42" s="15" t="s">
        <v>11</v>
      </c>
      <c r="B42" s="15" t="s">
        <v>1</v>
      </c>
      <c r="C42" s="265" t="s">
        <v>2</v>
      </c>
      <c r="D42" s="15" t="s">
        <v>3</v>
      </c>
      <c r="E42" s="9" t="s">
        <v>11</v>
      </c>
      <c r="F42" s="9" t="s">
        <v>1</v>
      </c>
      <c r="G42" s="105" t="s">
        <v>2</v>
      </c>
      <c r="H42" s="9" t="s">
        <v>3</v>
      </c>
      <c r="I42" s="10" t="s">
        <v>11</v>
      </c>
      <c r="J42" s="10" t="s">
        <v>1</v>
      </c>
      <c r="K42" s="107" t="s">
        <v>2</v>
      </c>
      <c r="L42" s="10" t="s">
        <v>3</v>
      </c>
      <c r="M42" s="8" t="s">
        <v>11</v>
      </c>
      <c r="N42" s="8" t="s">
        <v>1</v>
      </c>
      <c r="O42" s="16" t="s">
        <v>2</v>
      </c>
      <c r="P42" s="8" t="s">
        <v>3</v>
      </c>
      <c r="Q42" s="101" t="s">
        <v>11</v>
      </c>
      <c r="R42" s="101" t="s">
        <v>1</v>
      </c>
      <c r="S42" s="96" t="s">
        <v>2</v>
      </c>
      <c r="T42" s="96" t="s">
        <v>3</v>
      </c>
      <c r="U42" s="20" t="s">
        <v>11</v>
      </c>
      <c r="V42" s="88" t="s">
        <v>1</v>
      </c>
      <c r="W42" s="108" t="s">
        <v>2</v>
      </c>
      <c r="X42" s="192" t="s">
        <v>3</v>
      </c>
      <c r="Y42" s="86" t="s">
        <v>11</v>
      </c>
      <c r="Z42" s="94" t="s">
        <v>1</v>
      </c>
      <c r="AA42" s="87" t="s">
        <v>2</v>
      </c>
      <c r="AB42" s="87" t="s">
        <v>3</v>
      </c>
      <c r="AC42" s="119" t="s">
        <v>11</v>
      </c>
      <c r="AD42" s="120" t="s">
        <v>1</v>
      </c>
      <c r="AE42" s="319" t="s">
        <v>2</v>
      </c>
      <c r="AF42" s="119" t="s">
        <v>3</v>
      </c>
      <c r="AG42" s="143" t="s">
        <v>11</v>
      </c>
      <c r="AH42" s="143" t="s">
        <v>1</v>
      </c>
      <c r="AI42" s="145" t="s">
        <v>2</v>
      </c>
      <c r="AJ42" s="143" t="s">
        <v>3</v>
      </c>
      <c r="AK42" s="231" t="s">
        <v>11</v>
      </c>
      <c r="AL42" s="232" t="s">
        <v>1</v>
      </c>
      <c r="AM42" s="279" t="s">
        <v>2</v>
      </c>
      <c r="AN42" s="231" t="s">
        <v>3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" customHeight="1">
      <c r="A43" s="685" t="s">
        <v>90</v>
      </c>
      <c r="B43" s="598">
        <v>18</v>
      </c>
      <c r="C43" s="597">
        <v>134.5</v>
      </c>
      <c r="D43" s="729">
        <f aca="true" t="shared" si="20" ref="D43:D52">C43/B43</f>
        <v>7.472222222222222</v>
      </c>
      <c r="E43" s="544" t="s">
        <v>119</v>
      </c>
      <c r="F43" s="545">
        <v>23</v>
      </c>
      <c r="G43" s="546">
        <v>164</v>
      </c>
      <c r="H43" s="631">
        <f aca="true" t="shared" si="21" ref="H43:H50">G43/F43</f>
        <v>7.130434782608695</v>
      </c>
      <c r="I43" s="168" t="s">
        <v>149</v>
      </c>
      <c r="J43" s="167">
        <v>5</v>
      </c>
      <c r="K43" s="407">
        <v>32.5</v>
      </c>
      <c r="L43" s="414">
        <f aca="true" t="shared" si="22" ref="L43:L49">K43/J43</f>
        <v>6.5</v>
      </c>
      <c r="M43" s="642" t="s">
        <v>179</v>
      </c>
      <c r="N43" s="549">
        <v>18</v>
      </c>
      <c r="O43" s="550">
        <v>103</v>
      </c>
      <c r="P43" s="641">
        <f aca="true" t="shared" si="23" ref="P43:P50">O43/N43</f>
        <v>5.722222222222222</v>
      </c>
      <c r="Q43" s="682" t="s">
        <v>211</v>
      </c>
      <c r="R43" s="681">
        <v>30</v>
      </c>
      <c r="S43" s="698">
        <v>216.5</v>
      </c>
      <c r="T43" s="582">
        <f aca="true" t="shared" si="24" ref="T43:T49">S43/R43</f>
        <v>7.216666666666667</v>
      </c>
      <c r="U43" s="668" t="s">
        <v>236</v>
      </c>
      <c r="V43" s="667">
        <v>29</v>
      </c>
      <c r="W43" s="776">
        <v>227.5</v>
      </c>
      <c r="X43" s="733">
        <f aca="true" t="shared" si="25" ref="X43:X50">W43/V43</f>
        <v>7.844827586206897</v>
      </c>
      <c r="Y43" s="790" t="s">
        <v>266</v>
      </c>
      <c r="Z43" s="789">
        <v>20</v>
      </c>
      <c r="AA43" s="788">
        <v>161.5</v>
      </c>
      <c r="AB43" s="787">
        <f aca="true" t="shared" si="26" ref="AB43:AB50">AA43/Z43</f>
        <v>8.075</v>
      </c>
      <c r="AC43" s="676" t="s">
        <v>294</v>
      </c>
      <c r="AD43" s="574">
        <v>26</v>
      </c>
      <c r="AE43" s="694">
        <v>196</v>
      </c>
      <c r="AF43" s="777">
        <f aca="true" t="shared" si="27" ref="AF43:AF49">AE43/AD43</f>
        <v>7.538461538461538</v>
      </c>
      <c r="AG43" s="786" t="s">
        <v>323</v>
      </c>
      <c r="AH43" s="785">
        <v>32</v>
      </c>
      <c r="AI43" s="784">
        <v>264.5</v>
      </c>
      <c r="AJ43" s="783">
        <f>AI43/AH43</f>
        <v>8.265625</v>
      </c>
      <c r="AK43" s="637" t="s">
        <v>349</v>
      </c>
      <c r="AL43" s="638">
        <v>14</v>
      </c>
      <c r="AM43" s="639">
        <v>82</v>
      </c>
      <c r="AN43" s="640">
        <f aca="true" t="shared" si="28" ref="AN43:AN49">AM43/AL43</f>
        <v>5.857142857142857</v>
      </c>
      <c r="AO43" s="24">
        <v>27</v>
      </c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" customHeight="1">
      <c r="A44" s="48" t="s">
        <v>91</v>
      </c>
      <c r="B44" s="26">
        <v>10</v>
      </c>
      <c r="C44" s="443">
        <v>65</v>
      </c>
      <c r="D44" s="454">
        <f t="shared" si="20"/>
        <v>6.5</v>
      </c>
      <c r="E44" s="49" t="s">
        <v>120</v>
      </c>
      <c r="F44" s="36">
        <v>16</v>
      </c>
      <c r="G44" s="426">
        <v>115</v>
      </c>
      <c r="H44" s="433">
        <f t="shared" si="21"/>
        <v>7.1875</v>
      </c>
      <c r="I44" s="633" t="s">
        <v>150</v>
      </c>
      <c r="J44" s="634">
        <v>12</v>
      </c>
      <c r="K44" s="635">
        <v>66.5</v>
      </c>
      <c r="L44" s="636">
        <f t="shared" si="22"/>
        <v>5.541666666666667</v>
      </c>
      <c r="M44" s="149" t="s">
        <v>180</v>
      </c>
      <c r="N44" s="35">
        <v>9</v>
      </c>
      <c r="O44" s="386">
        <v>61</v>
      </c>
      <c r="P44" s="400">
        <f t="shared" si="23"/>
        <v>6.777777777777778</v>
      </c>
      <c r="Q44" s="683" t="s">
        <v>212</v>
      </c>
      <c r="R44" s="684">
        <v>30</v>
      </c>
      <c r="S44" s="697">
        <v>217</v>
      </c>
      <c r="T44" s="583">
        <f t="shared" si="24"/>
        <v>7.233333333333333</v>
      </c>
      <c r="U44" s="273" t="s">
        <v>237</v>
      </c>
      <c r="V44" s="42">
        <v>16</v>
      </c>
      <c r="W44" s="351">
        <v>121</v>
      </c>
      <c r="X44" s="359">
        <f t="shared" si="25"/>
        <v>7.5625</v>
      </c>
      <c r="Y44" s="775" t="s">
        <v>267</v>
      </c>
      <c r="Z44" s="774">
        <v>28</v>
      </c>
      <c r="AA44" s="728">
        <v>191</v>
      </c>
      <c r="AB44" s="617">
        <f t="shared" si="26"/>
        <v>6.821428571428571</v>
      </c>
      <c r="AC44" s="677" t="s">
        <v>295</v>
      </c>
      <c r="AD44" s="577">
        <v>26</v>
      </c>
      <c r="AE44" s="695">
        <v>182.5</v>
      </c>
      <c r="AF44" s="558">
        <f t="shared" si="27"/>
        <v>7.019230769230769</v>
      </c>
      <c r="AG44" s="568" t="s">
        <v>324</v>
      </c>
      <c r="AH44" s="569">
        <v>23</v>
      </c>
      <c r="AI44" s="570">
        <v>145</v>
      </c>
      <c r="AJ44" s="618">
        <f>AI44/AH44</f>
        <v>6.304347826086956</v>
      </c>
      <c r="AK44" s="234" t="s">
        <v>350</v>
      </c>
      <c r="AL44" s="241">
        <v>11</v>
      </c>
      <c r="AM44" s="281">
        <v>77.5</v>
      </c>
      <c r="AN44" s="291">
        <f t="shared" si="28"/>
        <v>7.045454545454546</v>
      </c>
      <c r="AO44" s="24">
        <v>180</v>
      </c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" customHeight="1">
      <c r="A45" s="48" t="s">
        <v>92</v>
      </c>
      <c r="B45" s="26">
        <v>8</v>
      </c>
      <c r="C45" s="443">
        <v>40.5</v>
      </c>
      <c r="D45" s="454">
        <f t="shared" si="20"/>
        <v>5.0625</v>
      </c>
      <c r="E45" s="49" t="s">
        <v>121</v>
      </c>
      <c r="F45" s="36">
        <v>16</v>
      </c>
      <c r="G45" s="426">
        <v>97.5</v>
      </c>
      <c r="H45" s="433">
        <f t="shared" si="21"/>
        <v>6.09375</v>
      </c>
      <c r="I45" s="701" t="s">
        <v>87</v>
      </c>
      <c r="J45" s="592">
        <v>26</v>
      </c>
      <c r="K45" s="700">
        <v>184</v>
      </c>
      <c r="L45" s="619">
        <f t="shared" si="22"/>
        <v>7.076923076923077</v>
      </c>
      <c r="M45" s="607" t="s">
        <v>181</v>
      </c>
      <c r="N45" s="608">
        <v>24</v>
      </c>
      <c r="O45" s="609">
        <v>162</v>
      </c>
      <c r="P45" s="611">
        <f t="shared" si="23"/>
        <v>6.75</v>
      </c>
      <c r="Q45" s="683" t="s">
        <v>213</v>
      </c>
      <c r="R45" s="684">
        <v>27</v>
      </c>
      <c r="S45" s="697">
        <v>197.5</v>
      </c>
      <c r="T45" s="732">
        <f t="shared" si="24"/>
        <v>7.314814814814815</v>
      </c>
      <c r="U45" s="273" t="s">
        <v>238</v>
      </c>
      <c r="V45" s="42">
        <v>14</v>
      </c>
      <c r="W45" s="351">
        <v>103.5</v>
      </c>
      <c r="X45" s="359">
        <f t="shared" si="25"/>
        <v>7.392857142857143</v>
      </c>
      <c r="Y45" s="111" t="s">
        <v>268</v>
      </c>
      <c r="Z45" s="126">
        <v>12</v>
      </c>
      <c r="AA45" s="334">
        <v>77</v>
      </c>
      <c r="AB45" s="341">
        <f t="shared" si="26"/>
        <v>6.416666666666667</v>
      </c>
      <c r="AC45" s="115" t="s">
        <v>296</v>
      </c>
      <c r="AD45" s="118">
        <v>9</v>
      </c>
      <c r="AE45" s="320">
        <v>51</v>
      </c>
      <c r="AF45" s="330">
        <f t="shared" si="27"/>
        <v>5.666666666666667</v>
      </c>
      <c r="AG45" s="779" t="s">
        <v>447</v>
      </c>
      <c r="AH45" s="780">
        <v>31</v>
      </c>
      <c r="AI45" s="781">
        <v>263</v>
      </c>
      <c r="AJ45" s="782">
        <f>AI45/AH45</f>
        <v>8.483870967741936</v>
      </c>
      <c r="AK45" s="691" t="s">
        <v>351</v>
      </c>
      <c r="AL45" s="690">
        <v>27</v>
      </c>
      <c r="AM45" s="689">
        <v>188</v>
      </c>
      <c r="AN45" s="566">
        <f t="shared" si="28"/>
        <v>6.962962962962963</v>
      </c>
      <c r="AO45" s="24">
        <v>7.3</v>
      </c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" customHeight="1">
      <c r="A46" s="48" t="s">
        <v>93</v>
      </c>
      <c r="B46" s="26">
        <v>14</v>
      </c>
      <c r="C46" s="443">
        <v>95</v>
      </c>
      <c r="D46" s="454">
        <f t="shared" si="20"/>
        <v>6.785714285714286</v>
      </c>
      <c r="E46" s="627" t="s">
        <v>122</v>
      </c>
      <c r="F46" s="626">
        <v>18</v>
      </c>
      <c r="G46" s="605">
        <v>120</v>
      </c>
      <c r="H46" s="606">
        <f t="shared" si="21"/>
        <v>6.666666666666667</v>
      </c>
      <c r="I46" s="51" t="s">
        <v>151</v>
      </c>
      <c r="J46" s="38">
        <v>1</v>
      </c>
      <c r="K46" s="409">
        <v>5.5</v>
      </c>
      <c r="L46" s="421">
        <f t="shared" si="22"/>
        <v>5.5</v>
      </c>
      <c r="M46" s="204" t="s">
        <v>182</v>
      </c>
      <c r="N46" s="189">
        <v>17</v>
      </c>
      <c r="O46" s="392">
        <v>104</v>
      </c>
      <c r="P46" s="400">
        <f t="shared" si="23"/>
        <v>6.117647058823529</v>
      </c>
      <c r="Q46" s="55" t="s">
        <v>214</v>
      </c>
      <c r="R46" s="41">
        <v>14</v>
      </c>
      <c r="S46" s="367">
        <v>98</v>
      </c>
      <c r="T46" s="376">
        <f t="shared" si="24"/>
        <v>7</v>
      </c>
      <c r="U46" s="709" t="s">
        <v>239</v>
      </c>
      <c r="V46" s="716">
        <v>27</v>
      </c>
      <c r="W46" s="589">
        <v>167.5</v>
      </c>
      <c r="X46" s="590">
        <f t="shared" si="25"/>
        <v>6.203703703703703</v>
      </c>
      <c r="Y46" s="111" t="s">
        <v>269</v>
      </c>
      <c r="Z46" s="126">
        <v>4</v>
      </c>
      <c r="AA46" s="334">
        <v>22</v>
      </c>
      <c r="AB46" s="341">
        <f t="shared" si="26"/>
        <v>5.5</v>
      </c>
      <c r="AC46" s="115" t="s">
        <v>297</v>
      </c>
      <c r="AD46" s="118">
        <v>15</v>
      </c>
      <c r="AE46" s="320">
        <v>100.5</v>
      </c>
      <c r="AF46" s="330">
        <f t="shared" si="27"/>
        <v>6.7</v>
      </c>
      <c r="AG46" s="568" t="s">
        <v>325</v>
      </c>
      <c r="AH46" s="569">
        <v>20</v>
      </c>
      <c r="AI46" s="570">
        <v>131.5</v>
      </c>
      <c r="AJ46" s="618">
        <f>AI46/AH46</f>
        <v>6.575</v>
      </c>
      <c r="AK46" s="234" t="s">
        <v>352</v>
      </c>
      <c r="AL46" s="241">
        <v>0</v>
      </c>
      <c r="AM46" s="284">
        <v>0</v>
      </c>
      <c r="AN46" s="522">
        <v>0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" customHeight="1">
      <c r="A47" s="48" t="s">
        <v>94</v>
      </c>
      <c r="B47" s="26">
        <v>1</v>
      </c>
      <c r="C47" s="443">
        <v>5</v>
      </c>
      <c r="D47" s="454">
        <f t="shared" si="20"/>
        <v>5</v>
      </c>
      <c r="E47" s="49" t="s">
        <v>123</v>
      </c>
      <c r="F47" s="36">
        <v>4</v>
      </c>
      <c r="G47" s="426">
        <v>20.5</v>
      </c>
      <c r="H47" s="433">
        <f t="shared" si="21"/>
        <v>5.125</v>
      </c>
      <c r="I47" s="591" t="s">
        <v>152</v>
      </c>
      <c r="J47" s="592">
        <v>21</v>
      </c>
      <c r="K47" s="593">
        <v>146.5</v>
      </c>
      <c r="L47" s="619">
        <f t="shared" si="22"/>
        <v>6.976190476190476</v>
      </c>
      <c r="M47" s="204" t="s">
        <v>183</v>
      </c>
      <c r="N47" s="189">
        <v>3</v>
      </c>
      <c r="O47" s="392">
        <v>15</v>
      </c>
      <c r="P47" s="400">
        <f t="shared" si="23"/>
        <v>5</v>
      </c>
      <c r="Q47" s="55" t="s">
        <v>215</v>
      </c>
      <c r="R47" s="41">
        <v>3</v>
      </c>
      <c r="S47" s="367">
        <v>15.5</v>
      </c>
      <c r="T47" s="376">
        <f t="shared" si="24"/>
        <v>5.166666666666667</v>
      </c>
      <c r="U47" s="273" t="s">
        <v>240</v>
      </c>
      <c r="V47" s="42">
        <v>2</v>
      </c>
      <c r="W47" s="351">
        <v>12</v>
      </c>
      <c r="X47" s="359">
        <f t="shared" si="25"/>
        <v>6</v>
      </c>
      <c r="Y47" s="111" t="s">
        <v>270</v>
      </c>
      <c r="Z47" s="126">
        <v>13</v>
      </c>
      <c r="AA47" s="334">
        <v>89.5</v>
      </c>
      <c r="AB47" s="341">
        <f t="shared" si="26"/>
        <v>6.884615384615385</v>
      </c>
      <c r="AC47" s="576" t="s">
        <v>298</v>
      </c>
      <c r="AD47" s="577">
        <v>18</v>
      </c>
      <c r="AE47" s="578">
        <v>121.5</v>
      </c>
      <c r="AF47" s="558">
        <f t="shared" si="27"/>
        <v>6.75</v>
      </c>
      <c r="AG47" s="131" t="s">
        <v>326</v>
      </c>
      <c r="AH47" s="134">
        <v>2</v>
      </c>
      <c r="AI47" s="300">
        <v>10.5</v>
      </c>
      <c r="AJ47" s="313">
        <f>AI47/AH47</f>
        <v>5.25</v>
      </c>
      <c r="AK47" s="563" t="s">
        <v>353</v>
      </c>
      <c r="AL47" s="564">
        <v>19</v>
      </c>
      <c r="AM47" s="565">
        <v>114</v>
      </c>
      <c r="AN47" s="566">
        <f t="shared" si="28"/>
        <v>6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" customHeight="1">
      <c r="A48" s="48" t="s">
        <v>95</v>
      </c>
      <c r="B48" s="26">
        <v>13</v>
      </c>
      <c r="C48" s="443">
        <v>89</v>
      </c>
      <c r="D48" s="454">
        <f t="shared" si="20"/>
        <v>6.846153846153846</v>
      </c>
      <c r="E48" s="713" t="s">
        <v>124</v>
      </c>
      <c r="F48" s="626">
        <v>23</v>
      </c>
      <c r="G48" s="605">
        <v>173.5</v>
      </c>
      <c r="H48" s="712">
        <f t="shared" si="21"/>
        <v>7.543478260869565</v>
      </c>
      <c r="I48" s="701" t="s">
        <v>153</v>
      </c>
      <c r="J48" s="592">
        <v>26</v>
      </c>
      <c r="K48" s="700">
        <v>197</v>
      </c>
      <c r="L48" s="778">
        <f t="shared" si="22"/>
        <v>7.576923076923077</v>
      </c>
      <c r="M48" s="204" t="s">
        <v>184</v>
      </c>
      <c r="N48" s="189">
        <v>0</v>
      </c>
      <c r="O48" s="653">
        <v>0</v>
      </c>
      <c r="P48" s="654">
        <v>0</v>
      </c>
      <c r="Q48" s="55" t="s">
        <v>216</v>
      </c>
      <c r="R48" s="41">
        <v>0</v>
      </c>
      <c r="S48" s="269">
        <v>0</v>
      </c>
      <c r="T48" s="375">
        <v>0</v>
      </c>
      <c r="U48" s="273" t="s">
        <v>241</v>
      </c>
      <c r="V48" s="42">
        <v>4</v>
      </c>
      <c r="W48" s="351">
        <v>30</v>
      </c>
      <c r="X48" s="359">
        <f t="shared" si="25"/>
        <v>7.5</v>
      </c>
      <c r="Y48" s="111" t="s">
        <v>271</v>
      </c>
      <c r="Z48" s="126">
        <v>13</v>
      </c>
      <c r="AA48" s="334">
        <v>77</v>
      </c>
      <c r="AB48" s="341">
        <f t="shared" si="26"/>
        <v>5.923076923076923</v>
      </c>
      <c r="AC48" s="115" t="s">
        <v>299</v>
      </c>
      <c r="AD48" s="118">
        <v>7</v>
      </c>
      <c r="AE48" s="320">
        <v>40</v>
      </c>
      <c r="AF48" s="330">
        <f t="shared" si="27"/>
        <v>5.714285714285714</v>
      </c>
      <c r="AG48" s="131" t="s">
        <v>327</v>
      </c>
      <c r="AH48" s="134">
        <v>0</v>
      </c>
      <c r="AI48" s="301">
        <v>0</v>
      </c>
      <c r="AJ48" s="314">
        <v>0</v>
      </c>
      <c r="AK48" s="234" t="s">
        <v>354</v>
      </c>
      <c r="AL48" s="241">
        <v>12</v>
      </c>
      <c r="AM48" s="281">
        <v>75</v>
      </c>
      <c r="AN48" s="291">
        <f t="shared" si="28"/>
        <v>6.25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" customHeight="1">
      <c r="A49" s="48" t="s">
        <v>96</v>
      </c>
      <c r="B49" s="45">
        <v>12</v>
      </c>
      <c r="C49" s="444">
        <v>79</v>
      </c>
      <c r="D49" s="454">
        <f t="shared" si="20"/>
        <v>6.583333333333333</v>
      </c>
      <c r="E49" s="49" t="s">
        <v>125</v>
      </c>
      <c r="F49" s="46">
        <v>5</v>
      </c>
      <c r="G49" s="429">
        <v>35.5</v>
      </c>
      <c r="H49" s="433">
        <f t="shared" si="21"/>
        <v>7.1</v>
      </c>
      <c r="I49" s="51" t="s">
        <v>154</v>
      </c>
      <c r="J49" s="44">
        <v>4</v>
      </c>
      <c r="K49" s="411">
        <v>26.5</v>
      </c>
      <c r="L49" s="421">
        <f t="shared" si="22"/>
        <v>6.625</v>
      </c>
      <c r="M49" s="204" t="s">
        <v>185</v>
      </c>
      <c r="N49" s="205">
        <v>4</v>
      </c>
      <c r="O49" s="470">
        <v>26</v>
      </c>
      <c r="P49" s="402">
        <f t="shared" si="23"/>
        <v>6.5</v>
      </c>
      <c r="Q49" s="55" t="s">
        <v>217</v>
      </c>
      <c r="R49" s="40">
        <v>4</v>
      </c>
      <c r="S49" s="369">
        <v>26</v>
      </c>
      <c r="T49" s="376">
        <f t="shared" si="24"/>
        <v>6.5</v>
      </c>
      <c r="U49" s="273" t="s">
        <v>242</v>
      </c>
      <c r="V49" s="43">
        <v>4</v>
      </c>
      <c r="W49" s="353">
        <v>25.5</v>
      </c>
      <c r="X49" s="359">
        <f t="shared" si="25"/>
        <v>6.375</v>
      </c>
      <c r="Y49" s="111" t="s">
        <v>272</v>
      </c>
      <c r="Z49" s="126">
        <v>1</v>
      </c>
      <c r="AA49" s="334">
        <v>6</v>
      </c>
      <c r="AB49" s="341">
        <f t="shared" si="26"/>
        <v>6</v>
      </c>
      <c r="AC49" s="115" t="s">
        <v>300</v>
      </c>
      <c r="AD49" s="118">
        <v>2</v>
      </c>
      <c r="AE49" s="320">
        <v>10.5</v>
      </c>
      <c r="AF49" s="330">
        <f t="shared" si="27"/>
        <v>5.25</v>
      </c>
      <c r="AG49" s="131" t="s">
        <v>328</v>
      </c>
      <c r="AH49" s="135">
        <v>0</v>
      </c>
      <c r="AI49" s="500">
        <v>0</v>
      </c>
      <c r="AJ49" s="526">
        <v>0</v>
      </c>
      <c r="AK49" s="234" t="s">
        <v>355</v>
      </c>
      <c r="AL49" s="241">
        <v>9</v>
      </c>
      <c r="AM49" s="281">
        <v>60</v>
      </c>
      <c r="AN49" s="291">
        <f t="shared" si="28"/>
        <v>6.666666666666667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" customHeight="1">
      <c r="A50" s="48" t="s">
        <v>97</v>
      </c>
      <c r="B50" s="26">
        <v>1</v>
      </c>
      <c r="C50" s="444">
        <v>5</v>
      </c>
      <c r="D50" s="454">
        <f t="shared" si="20"/>
        <v>5</v>
      </c>
      <c r="E50" s="49" t="s">
        <v>126</v>
      </c>
      <c r="F50" s="36">
        <v>3</v>
      </c>
      <c r="G50" s="429">
        <v>18</v>
      </c>
      <c r="H50" s="433">
        <f t="shared" si="21"/>
        <v>6</v>
      </c>
      <c r="I50" s="51" t="s">
        <v>155</v>
      </c>
      <c r="J50" s="38">
        <v>0</v>
      </c>
      <c r="K50" s="534">
        <v>0</v>
      </c>
      <c r="L50" s="535">
        <v>0</v>
      </c>
      <c r="M50" s="149" t="s">
        <v>186</v>
      </c>
      <c r="N50" s="206">
        <v>14</v>
      </c>
      <c r="O50" s="470">
        <v>101.5</v>
      </c>
      <c r="P50" s="402">
        <f t="shared" si="23"/>
        <v>7.25</v>
      </c>
      <c r="Q50" s="55" t="s">
        <v>427</v>
      </c>
      <c r="R50" s="161">
        <v>1</v>
      </c>
      <c r="S50" s="369">
        <v>5</v>
      </c>
      <c r="T50" s="376">
        <f>S50/R50</f>
        <v>5</v>
      </c>
      <c r="U50" s="273" t="s">
        <v>243</v>
      </c>
      <c r="V50" s="162">
        <v>9</v>
      </c>
      <c r="W50" s="353">
        <v>52.5</v>
      </c>
      <c r="X50" s="359">
        <f t="shared" si="25"/>
        <v>5.833333333333333</v>
      </c>
      <c r="Y50" s="111" t="s">
        <v>273</v>
      </c>
      <c r="Z50" s="163">
        <v>16</v>
      </c>
      <c r="AA50" s="336">
        <v>96.5</v>
      </c>
      <c r="AB50" s="341">
        <f t="shared" si="26"/>
        <v>6.03125</v>
      </c>
      <c r="AC50" s="115" t="s">
        <v>301</v>
      </c>
      <c r="AD50" s="185">
        <v>0</v>
      </c>
      <c r="AE50" s="214">
        <v>0</v>
      </c>
      <c r="AF50" s="325">
        <v>0</v>
      </c>
      <c r="AG50" s="131" t="s">
        <v>329</v>
      </c>
      <c r="AH50" s="134">
        <v>0</v>
      </c>
      <c r="AI50" s="302">
        <v>0</v>
      </c>
      <c r="AJ50" s="314">
        <v>0</v>
      </c>
      <c r="AK50" s="234" t="s">
        <v>356</v>
      </c>
      <c r="AL50" s="236">
        <v>0</v>
      </c>
      <c r="AM50" s="282">
        <v>0</v>
      </c>
      <c r="AN50" s="292">
        <v>0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" customHeight="1">
      <c r="A51" s="48" t="s">
        <v>98</v>
      </c>
      <c r="B51" s="26">
        <v>15</v>
      </c>
      <c r="C51" s="444">
        <v>92</v>
      </c>
      <c r="D51" s="448">
        <f t="shared" si="20"/>
        <v>6.133333333333334</v>
      </c>
      <c r="E51" s="49" t="s">
        <v>127</v>
      </c>
      <c r="F51" s="36">
        <v>0</v>
      </c>
      <c r="G51" s="427">
        <v>0</v>
      </c>
      <c r="H51" s="434">
        <v>0</v>
      </c>
      <c r="I51" s="51" t="s">
        <v>156</v>
      </c>
      <c r="J51" s="38">
        <v>0</v>
      </c>
      <c r="K51" s="534">
        <v>0</v>
      </c>
      <c r="L51" s="535">
        <v>0</v>
      </c>
      <c r="M51" s="149" t="s">
        <v>187</v>
      </c>
      <c r="N51" s="206">
        <v>0</v>
      </c>
      <c r="O51" s="393">
        <v>0</v>
      </c>
      <c r="P51" s="399">
        <v>0</v>
      </c>
      <c r="Q51" s="55" t="s">
        <v>20</v>
      </c>
      <c r="R51" s="161" t="s">
        <v>20</v>
      </c>
      <c r="S51" s="369" t="s">
        <v>20</v>
      </c>
      <c r="T51" s="375" t="s">
        <v>20</v>
      </c>
      <c r="U51" s="273" t="s">
        <v>244</v>
      </c>
      <c r="V51" s="162">
        <v>0</v>
      </c>
      <c r="W51" s="352">
        <v>0</v>
      </c>
      <c r="X51" s="661">
        <v>0</v>
      </c>
      <c r="Y51" s="111" t="s">
        <v>155</v>
      </c>
      <c r="Z51" s="163">
        <v>0</v>
      </c>
      <c r="AA51" s="190">
        <v>0</v>
      </c>
      <c r="AB51" s="343">
        <v>0</v>
      </c>
      <c r="AC51" s="115" t="s">
        <v>302</v>
      </c>
      <c r="AD51" s="185">
        <v>0</v>
      </c>
      <c r="AE51" s="214">
        <v>0</v>
      </c>
      <c r="AF51" s="325">
        <v>0</v>
      </c>
      <c r="AG51" s="131" t="s">
        <v>330</v>
      </c>
      <c r="AH51" s="134">
        <v>0</v>
      </c>
      <c r="AI51" s="302">
        <v>0</v>
      </c>
      <c r="AJ51" s="314">
        <v>0</v>
      </c>
      <c r="AK51" s="234" t="s">
        <v>216</v>
      </c>
      <c r="AL51" s="236">
        <v>0</v>
      </c>
      <c r="AM51" s="282">
        <v>0</v>
      </c>
      <c r="AN51" s="292">
        <v>0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" customHeight="1">
      <c r="A52" s="48" t="s">
        <v>429</v>
      </c>
      <c r="B52" s="45">
        <v>14</v>
      </c>
      <c r="C52" s="444">
        <v>117</v>
      </c>
      <c r="D52" s="448">
        <f t="shared" si="20"/>
        <v>8.357142857142858</v>
      </c>
      <c r="E52" s="49" t="s">
        <v>128</v>
      </c>
      <c r="F52" s="46">
        <v>0</v>
      </c>
      <c r="G52" s="427">
        <v>0</v>
      </c>
      <c r="H52" s="434">
        <v>0</v>
      </c>
      <c r="I52" s="51" t="s">
        <v>157</v>
      </c>
      <c r="J52" s="44">
        <v>3</v>
      </c>
      <c r="K52" s="411">
        <v>21.5</v>
      </c>
      <c r="L52" s="421">
        <f>K52/J52</f>
        <v>7.166666666666667</v>
      </c>
      <c r="M52" s="149" t="s">
        <v>428</v>
      </c>
      <c r="N52" s="527">
        <v>10</v>
      </c>
      <c r="O52" s="393">
        <v>69.5</v>
      </c>
      <c r="P52" s="402">
        <f>O52/N52</f>
        <v>6.95</v>
      </c>
      <c r="Q52" s="55" t="s">
        <v>20</v>
      </c>
      <c r="R52" s="507" t="s">
        <v>20</v>
      </c>
      <c r="S52" s="508" t="s">
        <v>20</v>
      </c>
      <c r="T52" s="375" t="s">
        <v>20</v>
      </c>
      <c r="U52" s="273" t="s">
        <v>426</v>
      </c>
      <c r="V52" s="509">
        <v>0</v>
      </c>
      <c r="W52" s="510">
        <v>0</v>
      </c>
      <c r="X52" s="661">
        <v>0</v>
      </c>
      <c r="Y52" s="111" t="s">
        <v>20</v>
      </c>
      <c r="Z52" s="511" t="s">
        <v>20</v>
      </c>
      <c r="AA52" s="528" t="s">
        <v>20</v>
      </c>
      <c r="AB52" s="341" t="s">
        <v>20</v>
      </c>
      <c r="AC52" s="115" t="s">
        <v>425</v>
      </c>
      <c r="AD52" s="529">
        <v>1</v>
      </c>
      <c r="AE52" s="530">
        <v>5.5</v>
      </c>
      <c r="AF52" s="330">
        <f>AE52/AD52</f>
        <v>5.5</v>
      </c>
      <c r="AG52" s="131" t="s">
        <v>156</v>
      </c>
      <c r="AH52" s="135">
        <v>0</v>
      </c>
      <c r="AI52" s="515">
        <v>0</v>
      </c>
      <c r="AJ52" s="314">
        <v>0</v>
      </c>
      <c r="AK52" s="234" t="s">
        <v>442</v>
      </c>
      <c r="AL52" s="516">
        <v>15</v>
      </c>
      <c r="AM52" s="643">
        <v>90</v>
      </c>
      <c r="AN52" s="291">
        <f>AM52/AL52</f>
        <v>6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" customHeight="1">
      <c r="A53" s="48" t="s">
        <v>20</v>
      </c>
      <c r="B53" s="45" t="s">
        <v>20</v>
      </c>
      <c r="C53" s="444" t="s">
        <v>20</v>
      </c>
      <c r="D53" s="448" t="s">
        <v>20</v>
      </c>
      <c r="E53" s="49" t="s">
        <v>20</v>
      </c>
      <c r="F53" s="46" t="s">
        <v>20</v>
      </c>
      <c r="G53" s="427" t="s">
        <v>20</v>
      </c>
      <c r="H53" s="431" t="s">
        <v>20</v>
      </c>
      <c r="I53" s="51" t="s">
        <v>430</v>
      </c>
      <c r="J53" s="44">
        <v>4</v>
      </c>
      <c r="K53" s="411">
        <v>26.5</v>
      </c>
      <c r="L53" s="461">
        <f>K53/J53</f>
        <v>6.625</v>
      </c>
      <c r="M53" s="149" t="s">
        <v>123</v>
      </c>
      <c r="N53" s="527">
        <v>7</v>
      </c>
      <c r="O53" s="470">
        <v>35.5</v>
      </c>
      <c r="P53" s="543">
        <f>O53/N53</f>
        <v>5.071428571428571</v>
      </c>
      <c r="Q53" s="55" t="s">
        <v>20</v>
      </c>
      <c r="R53" s="507" t="s">
        <v>20</v>
      </c>
      <c r="S53" s="508" t="s">
        <v>20</v>
      </c>
      <c r="T53" s="533" t="s">
        <v>20</v>
      </c>
      <c r="U53" s="273" t="s">
        <v>20</v>
      </c>
      <c r="V53" s="509" t="s">
        <v>20</v>
      </c>
      <c r="W53" s="510" t="s">
        <v>20</v>
      </c>
      <c r="X53" s="356" t="s">
        <v>20</v>
      </c>
      <c r="Y53" s="111" t="s">
        <v>20</v>
      </c>
      <c r="Z53" s="511" t="s">
        <v>20</v>
      </c>
      <c r="AA53" s="528" t="s">
        <v>20</v>
      </c>
      <c r="AB53" s="487" t="s">
        <v>20</v>
      </c>
      <c r="AC53" s="115" t="s">
        <v>20</v>
      </c>
      <c r="AD53" s="529" t="s">
        <v>20</v>
      </c>
      <c r="AE53" s="530" t="s">
        <v>20</v>
      </c>
      <c r="AF53" s="486" t="s">
        <v>20</v>
      </c>
      <c r="AG53" s="131" t="s">
        <v>20</v>
      </c>
      <c r="AH53" s="135" t="s">
        <v>20</v>
      </c>
      <c r="AI53" s="515" t="s">
        <v>20</v>
      </c>
      <c r="AJ53" s="532" t="s">
        <v>20</v>
      </c>
      <c r="AK53" s="234" t="s">
        <v>20</v>
      </c>
      <c r="AL53" s="516" t="s">
        <v>20</v>
      </c>
      <c r="AM53" s="531" t="s">
        <v>20</v>
      </c>
      <c r="AN53" s="293" t="s">
        <v>20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" customHeight="1" thickBot="1">
      <c r="A54" s="56" t="s">
        <v>20</v>
      </c>
      <c r="B54" s="195" t="s">
        <v>20</v>
      </c>
      <c r="C54" s="447" t="s">
        <v>20</v>
      </c>
      <c r="D54" s="455" t="s">
        <v>20</v>
      </c>
      <c r="E54" s="52" t="s">
        <v>20</v>
      </c>
      <c r="F54" s="196" t="s">
        <v>20</v>
      </c>
      <c r="G54" s="425" t="s">
        <v>20</v>
      </c>
      <c r="H54" s="49" t="s">
        <v>20</v>
      </c>
      <c r="I54" s="666" t="s">
        <v>443</v>
      </c>
      <c r="J54" s="665">
        <v>18</v>
      </c>
      <c r="K54" s="664">
        <v>103.5</v>
      </c>
      <c r="L54" s="663">
        <f>K54/J54</f>
        <v>5.75</v>
      </c>
      <c r="M54" s="149" t="s">
        <v>20</v>
      </c>
      <c r="N54" s="227" t="s">
        <v>20</v>
      </c>
      <c r="O54" s="394" t="s">
        <v>20</v>
      </c>
      <c r="P54" s="541" t="s">
        <v>20</v>
      </c>
      <c r="Q54" s="55" t="s">
        <v>20</v>
      </c>
      <c r="R54" s="209" t="s">
        <v>20</v>
      </c>
      <c r="S54" s="372" t="s">
        <v>20</v>
      </c>
      <c r="T54" s="378" t="s">
        <v>20</v>
      </c>
      <c r="U54" s="273" t="s">
        <v>20</v>
      </c>
      <c r="V54" s="210" t="s">
        <v>20</v>
      </c>
      <c r="W54" s="355" t="s">
        <v>20</v>
      </c>
      <c r="X54" s="360" t="s">
        <v>20</v>
      </c>
      <c r="Y54" s="111" t="s">
        <v>20</v>
      </c>
      <c r="Z54" s="211" t="s">
        <v>20</v>
      </c>
      <c r="AA54" s="198" t="s">
        <v>20</v>
      </c>
      <c r="AB54" s="342" t="s">
        <v>20</v>
      </c>
      <c r="AC54" s="115" t="s">
        <v>20</v>
      </c>
      <c r="AD54" s="218" t="s">
        <v>20</v>
      </c>
      <c r="AE54" s="323" t="s">
        <v>20</v>
      </c>
      <c r="AF54" s="331" t="s">
        <v>20</v>
      </c>
      <c r="AG54" s="131" t="s">
        <v>20</v>
      </c>
      <c r="AH54" s="212" t="s">
        <v>20</v>
      </c>
      <c r="AI54" s="304" t="s">
        <v>20</v>
      </c>
      <c r="AJ54" s="315" t="s">
        <v>20</v>
      </c>
      <c r="AK54" s="234" t="s">
        <v>20</v>
      </c>
      <c r="AL54" s="240" t="s">
        <v>20</v>
      </c>
      <c r="AM54" s="286" t="s">
        <v>20</v>
      </c>
      <c r="AN54" s="234" t="s">
        <v>20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" customHeight="1" thickBot="1">
      <c r="A55" s="15" t="s">
        <v>12</v>
      </c>
      <c r="B55" s="32" t="s">
        <v>1</v>
      </c>
      <c r="C55" s="265" t="s">
        <v>2</v>
      </c>
      <c r="D55" s="15" t="s">
        <v>3</v>
      </c>
      <c r="E55" s="12" t="s">
        <v>12</v>
      </c>
      <c r="F55" s="11" t="s">
        <v>1</v>
      </c>
      <c r="G55" s="13" t="s">
        <v>2</v>
      </c>
      <c r="H55" s="12" t="s">
        <v>3</v>
      </c>
      <c r="I55" s="14" t="s">
        <v>12</v>
      </c>
      <c r="J55" s="33" t="s">
        <v>1</v>
      </c>
      <c r="K55" s="266" t="s">
        <v>2</v>
      </c>
      <c r="L55" s="266" t="s">
        <v>3</v>
      </c>
      <c r="M55" s="8" t="s">
        <v>12</v>
      </c>
      <c r="N55" s="18" t="s">
        <v>1</v>
      </c>
      <c r="O55" s="16" t="s">
        <v>2</v>
      </c>
      <c r="P55" s="16" t="s">
        <v>3</v>
      </c>
      <c r="Q55" s="101" t="s">
        <v>12</v>
      </c>
      <c r="R55" s="97" t="s">
        <v>1</v>
      </c>
      <c r="S55" s="96" t="s">
        <v>2</v>
      </c>
      <c r="T55" s="96" t="s">
        <v>3</v>
      </c>
      <c r="U55" s="19" t="s">
        <v>12</v>
      </c>
      <c r="V55" s="34" t="s">
        <v>1</v>
      </c>
      <c r="W55" s="271" t="s">
        <v>2</v>
      </c>
      <c r="X55" s="362" t="s">
        <v>3</v>
      </c>
      <c r="Y55" s="103" t="s">
        <v>12</v>
      </c>
      <c r="Z55" s="102" t="s">
        <v>1</v>
      </c>
      <c r="AA55" s="339" t="s">
        <v>2</v>
      </c>
      <c r="AB55" s="339" t="s">
        <v>3</v>
      </c>
      <c r="AC55" s="119" t="s">
        <v>12</v>
      </c>
      <c r="AD55" s="120" t="s">
        <v>1</v>
      </c>
      <c r="AE55" s="319" t="s">
        <v>2</v>
      </c>
      <c r="AF55" s="119" t="s">
        <v>3</v>
      </c>
      <c r="AG55" s="143" t="s">
        <v>12</v>
      </c>
      <c r="AH55" s="144" t="s">
        <v>1</v>
      </c>
      <c r="AI55" s="145" t="s">
        <v>2</v>
      </c>
      <c r="AJ55" s="145" t="s">
        <v>3</v>
      </c>
      <c r="AK55" s="233" t="s">
        <v>12</v>
      </c>
      <c r="AL55" s="228" t="s">
        <v>1</v>
      </c>
      <c r="AM55" s="264" t="s">
        <v>2</v>
      </c>
      <c r="AN55" s="233" t="s">
        <v>3</v>
      </c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" customHeight="1">
      <c r="A56" s="59" t="s">
        <v>378</v>
      </c>
      <c r="B56" s="62">
        <v>15</v>
      </c>
      <c r="C56" s="439">
        <v>1.5</v>
      </c>
      <c r="D56" s="450">
        <f>C56/B56</f>
        <v>0.1</v>
      </c>
      <c r="E56" s="901" t="s">
        <v>66</v>
      </c>
      <c r="F56" s="545">
        <v>29</v>
      </c>
      <c r="G56" s="546">
        <v>8.5</v>
      </c>
      <c r="H56" s="902">
        <f>G56/F56</f>
        <v>0.29310344827586204</v>
      </c>
      <c r="I56" s="899" t="s">
        <v>64</v>
      </c>
      <c r="J56" s="687">
        <v>36</v>
      </c>
      <c r="K56" s="548">
        <v>7</v>
      </c>
      <c r="L56" s="900">
        <f>K56/J56</f>
        <v>0.19444444444444445</v>
      </c>
      <c r="M56" s="256" t="s">
        <v>380</v>
      </c>
      <c r="N56" s="64">
        <v>19</v>
      </c>
      <c r="O56" s="382">
        <v>-4.5</v>
      </c>
      <c r="P56" s="398">
        <f>O56/N56</f>
        <v>-0.23684210526315788</v>
      </c>
      <c r="Q56" s="895" t="s">
        <v>63</v>
      </c>
      <c r="R56" s="896">
        <v>36</v>
      </c>
      <c r="S56" s="897">
        <v>11</v>
      </c>
      <c r="T56" s="898">
        <f>S56/R56</f>
        <v>0.3055555555555556</v>
      </c>
      <c r="U56" s="894" t="s">
        <v>62</v>
      </c>
      <c r="V56" s="893">
        <v>31</v>
      </c>
      <c r="W56" s="892">
        <v>13</v>
      </c>
      <c r="X56" s="891">
        <f>W56/V56</f>
        <v>0.41935483870967744</v>
      </c>
      <c r="Y56" s="890" t="s">
        <v>61</v>
      </c>
      <c r="Z56" s="889">
        <v>34</v>
      </c>
      <c r="AA56" s="581">
        <v>3.5</v>
      </c>
      <c r="AB56" s="622">
        <f>AA56/Z56</f>
        <v>0.10294117647058823</v>
      </c>
      <c r="AC56" s="888" t="s">
        <v>60</v>
      </c>
      <c r="AD56" s="887">
        <v>36</v>
      </c>
      <c r="AE56" s="573">
        <v>7.5</v>
      </c>
      <c r="AF56" s="886">
        <f>AE56/AD56</f>
        <v>0.20833333333333334</v>
      </c>
      <c r="AG56" s="258" t="s">
        <v>433</v>
      </c>
      <c r="AH56" s="138">
        <v>21</v>
      </c>
      <c r="AI56" s="296">
        <v>-11</v>
      </c>
      <c r="AJ56" s="458">
        <f>AI56/AH56</f>
        <v>-0.5238095238095238</v>
      </c>
      <c r="AK56" s="244" t="s">
        <v>364</v>
      </c>
      <c r="AL56" s="245">
        <v>4</v>
      </c>
      <c r="AM56" s="276">
        <v>-4</v>
      </c>
      <c r="AN56" s="290">
        <f>AM56/AL56</f>
        <v>-1</v>
      </c>
      <c r="AO56" s="24">
        <v>34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" customHeight="1">
      <c r="A57" s="48" t="s">
        <v>439</v>
      </c>
      <c r="B57" s="465">
        <v>20</v>
      </c>
      <c r="C57" s="466">
        <v>4</v>
      </c>
      <c r="D57" s="451">
        <f>C57/B57</f>
        <v>0.2</v>
      </c>
      <c r="E57" s="51" t="s">
        <v>67</v>
      </c>
      <c r="F57" s="216">
        <v>7</v>
      </c>
      <c r="G57" s="481">
        <v>0.5</v>
      </c>
      <c r="H57" s="461">
        <f>G57/F57</f>
        <v>0.07142857142857142</v>
      </c>
      <c r="I57" s="537" t="s">
        <v>65</v>
      </c>
      <c r="J57" s="538">
        <v>0</v>
      </c>
      <c r="K57" s="540">
        <v>0</v>
      </c>
      <c r="L57" s="539">
        <v>0</v>
      </c>
      <c r="M57" s="150" t="s">
        <v>369</v>
      </c>
      <c r="N57" s="122">
        <v>0</v>
      </c>
      <c r="O57" s="226">
        <v>0</v>
      </c>
      <c r="P57" s="403">
        <v>0</v>
      </c>
      <c r="Q57" s="55" t="s">
        <v>368</v>
      </c>
      <c r="R57" s="129">
        <v>0</v>
      </c>
      <c r="S57" s="469">
        <v>0</v>
      </c>
      <c r="T57" s="468">
        <v>0</v>
      </c>
      <c r="U57" s="273" t="s">
        <v>376</v>
      </c>
      <c r="V57" s="95">
        <v>1</v>
      </c>
      <c r="W57" s="347">
        <v>0.5</v>
      </c>
      <c r="X57" s="359">
        <f>W57/V57</f>
        <v>0.5</v>
      </c>
      <c r="Y57" s="154" t="s">
        <v>373</v>
      </c>
      <c r="Z57" s="467">
        <v>1</v>
      </c>
      <c r="AA57" s="333">
        <v>0</v>
      </c>
      <c r="AB57" s="340">
        <f>AA57/Z57</f>
        <v>0</v>
      </c>
      <c r="AC57" s="156" t="s">
        <v>424</v>
      </c>
      <c r="AD57" s="125">
        <v>0</v>
      </c>
      <c r="AE57" s="660">
        <v>0</v>
      </c>
      <c r="AF57" s="325">
        <v>0</v>
      </c>
      <c r="AG57" s="177" t="s">
        <v>437</v>
      </c>
      <c r="AH57" s="133">
        <v>0</v>
      </c>
      <c r="AI57" s="628">
        <v>0</v>
      </c>
      <c r="AJ57" s="526">
        <v>0</v>
      </c>
      <c r="AK57" s="798" t="s">
        <v>451</v>
      </c>
      <c r="AL57" s="885">
        <v>32</v>
      </c>
      <c r="AM57" s="884">
        <v>16.5</v>
      </c>
      <c r="AN57" s="795">
        <f>AM57/AL57</f>
        <v>0.515625</v>
      </c>
      <c r="AO57" s="24">
        <v>10</v>
      </c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" customHeight="1">
      <c r="A58" s="48" t="s">
        <v>440</v>
      </c>
      <c r="B58" s="465">
        <v>0</v>
      </c>
      <c r="C58" s="632">
        <v>0</v>
      </c>
      <c r="D58" s="524">
        <v>0</v>
      </c>
      <c r="E58" s="51" t="s">
        <v>435</v>
      </c>
      <c r="F58" s="61">
        <v>0</v>
      </c>
      <c r="G58" s="657">
        <v>0</v>
      </c>
      <c r="H58" s="434">
        <v>0</v>
      </c>
      <c r="I58" s="215" t="s">
        <v>434</v>
      </c>
      <c r="J58" s="47">
        <v>7</v>
      </c>
      <c r="K58" s="460">
        <v>0.5</v>
      </c>
      <c r="L58" s="421">
        <f>K58/J58</f>
        <v>0.07142857142857142</v>
      </c>
      <c r="M58" s="150" t="s">
        <v>377</v>
      </c>
      <c r="N58" s="122">
        <v>0</v>
      </c>
      <c r="O58" s="226">
        <v>0</v>
      </c>
      <c r="P58" s="403">
        <v>0</v>
      </c>
      <c r="Q58" s="55" t="s">
        <v>367</v>
      </c>
      <c r="R58" s="129">
        <v>0</v>
      </c>
      <c r="S58" s="469">
        <v>0</v>
      </c>
      <c r="T58" s="468">
        <v>0</v>
      </c>
      <c r="U58" s="273" t="s">
        <v>375</v>
      </c>
      <c r="V58" s="95">
        <v>4</v>
      </c>
      <c r="W58" s="347">
        <v>2.5</v>
      </c>
      <c r="X58" s="359">
        <f>W58/V58</f>
        <v>0.625</v>
      </c>
      <c r="Y58" s="154" t="s">
        <v>374</v>
      </c>
      <c r="Z58" s="467">
        <v>1</v>
      </c>
      <c r="AA58" s="333">
        <v>1.5</v>
      </c>
      <c r="AB58" s="340">
        <f>AA58/Z58</f>
        <v>1.5</v>
      </c>
      <c r="AC58" s="156" t="s">
        <v>20</v>
      </c>
      <c r="AD58" s="125" t="s">
        <v>20</v>
      </c>
      <c r="AE58" s="324" t="s">
        <v>20</v>
      </c>
      <c r="AF58" s="330" t="s">
        <v>20</v>
      </c>
      <c r="AG58" s="177" t="s">
        <v>432</v>
      </c>
      <c r="AH58" s="133">
        <v>14</v>
      </c>
      <c r="AI58" s="297">
        <v>-0.5</v>
      </c>
      <c r="AJ58" s="313">
        <f>AI58/AH58</f>
        <v>-0.03571428571428571</v>
      </c>
      <c r="AK58" s="234" t="s">
        <v>363</v>
      </c>
      <c r="AL58" s="235">
        <v>0</v>
      </c>
      <c r="AM58" s="652">
        <v>0</v>
      </c>
      <c r="AN58" s="522">
        <v>0</v>
      </c>
      <c r="AO58" s="24">
        <v>0.25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" customHeight="1" thickBot="1">
      <c r="A59" s="48" t="s">
        <v>441</v>
      </c>
      <c r="B59" s="158">
        <v>1</v>
      </c>
      <c r="C59" s="443">
        <v>0</v>
      </c>
      <c r="D59" s="448">
        <f>C59/B59</f>
        <v>0</v>
      </c>
      <c r="E59" s="49" t="s">
        <v>20</v>
      </c>
      <c r="F59" s="221" t="s">
        <v>20</v>
      </c>
      <c r="G59" s="426" t="s">
        <v>20</v>
      </c>
      <c r="H59" s="433" t="s">
        <v>20</v>
      </c>
      <c r="I59" s="215" t="s">
        <v>20</v>
      </c>
      <c r="J59" s="216" t="s">
        <v>20</v>
      </c>
      <c r="K59" s="412" t="s">
        <v>20</v>
      </c>
      <c r="L59" s="422" t="s">
        <v>20</v>
      </c>
      <c r="M59" s="150" t="s">
        <v>379</v>
      </c>
      <c r="N59" s="159">
        <v>17</v>
      </c>
      <c r="O59" s="386">
        <v>-3.5</v>
      </c>
      <c r="P59" s="400">
        <f>O59/N59</f>
        <v>-0.20588235294117646</v>
      </c>
      <c r="Q59" s="55" t="s">
        <v>20</v>
      </c>
      <c r="R59" s="41" t="s">
        <v>20</v>
      </c>
      <c r="S59" s="269" t="s">
        <v>20</v>
      </c>
      <c r="T59" s="379" t="s">
        <v>20</v>
      </c>
      <c r="U59" s="273" t="s">
        <v>20</v>
      </c>
      <c r="V59" s="162" t="s">
        <v>20</v>
      </c>
      <c r="W59" s="351" t="s">
        <v>20</v>
      </c>
      <c r="X59" s="359" t="s">
        <v>20</v>
      </c>
      <c r="Y59" s="154" t="s">
        <v>20</v>
      </c>
      <c r="Z59" s="163" t="s">
        <v>20</v>
      </c>
      <c r="AA59" s="335" t="s">
        <v>20</v>
      </c>
      <c r="AB59" s="344" t="s">
        <v>20</v>
      </c>
      <c r="AC59" s="156" t="s">
        <v>20</v>
      </c>
      <c r="AD59" s="185" t="s">
        <v>20</v>
      </c>
      <c r="AE59" s="317" t="s">
        <v>20</v>
      </c>
      <c r="AF59" s="329" t="s">
        <v>20</v>
      </c>
      <c r="AG59" s="177" t="s">
        <v>438</v>
      </c>
      <c r="AH59" s="160">
        <v>1</v>
      </c>
      <c r="AI59" s="300">
        <v>0</v>
      </c>
      <c r="AJ59" s="313">
        <f>AI59/AH59</f>
        <v>0</v>
      </c>
      <c r="AK59" s="234" t="s">
        <v>20</v>
      </c>
      <c r="AL59" s="236" t="s">
        <v>20</v>
      </c>
      <c r="AM59" s="280" t="s">
        <v>20</v>
      </c>
      <c r="AN59" s="292" t="s">
        <v>20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" customHeight="1" thickBot="1">
      <c r="A60" s="15" t="s">
        <v>8</v>
      </c>
      <c r="B60" s="32" t="s">
        <v>1</v>
      </c>
      <c r="C60" s="265" t="s">
        <v>2</v>
      </c>
      <c r="D60" s="15" t="s">
        <v>3</v>
      </c>
      <c r="E60" s="9" t="s">
        <v>8</v>
      </c>
      <c r="F60" s="104" t="s">
        <v>1</v>
      </c>
      <c r="G60" s="105" t="s">
        <v>2</v>
      </c>
      <c r="H60" s="9" t="s">
        <v>3</v>
      </c>
      <c r="I60" s="10" t="s">
        <v>8</v>
      </c>
      <c r="J60" s="106" t="s">
        <v>1</v>
      </c>
      <c r="K60" s="107" t="s">
        <v>2</v>
      </c>
      <c r="L60" s="107" t="s">
        <v>3</v>
      </c>
      <c r="M60" s="8" t="s">
        <v>8</v>
      </c>
      <c r="N60" s="18" t="s">
        <v>1</v>
      </c>
      <c r="O60" s="16" t="s">
        <v>2</v>
      </c>
      <c r="P60" s="16" t="s">
        <v>3</v>
      </c>
      <c r="Q60" s="101" t="s">
        <v>8</v>
      </c>
      <c r="R60" s="97" t="s">
        <v>1</v>
      </c>
      <c r="S60" s="96" t="s">
        <v>2</v>
      </c>
      <c r="T60" s="96" t="s">
        <v>3</v>
      </c>
      <c r="U60" s="20" t="s">
        <v>8</v>
      </c>
      <c r="V60" s="88" t="s">
        <v>1</v>
      </c>
      <c r="W60" s="108" t="s">
        <v>2</v>
      </c>
      <c r="X60" s="20" t="s">
        <v>3</v>
      </c>
      <c r="Y60" s="86" t="s">
        <v>8</v>
      </c>
      <c r="Z60" s="94" t="s">
        <v>1</v>
      </c>
      <c r="AA60" s="87" t="s">
        <v>2</v>
      </c>
      <c r="AB60" s="87" t="s">
        <v>3</v>
      </c>
      <c r="AC60" s="119" t="s">
        <v>8</v>
      </c>
      <c r="AD60" s="120" t="s">
        <v>1</v>
      </c>
      <c r="AE60" s="319" t="s">
        <v>2</v>
      </c>
      <c r="AF60" s="119" t="s">
        <v>3</v>
      </c>
      <c r="AG60" s="143" t="s">
        <v>8</v>
      </c>
      <c r="AH60" s="144" t="s">
        <v>1</v>
      </c>
      <c r="AI60" s="145" t="s">
        <v>2</v>
      </c>
      <c r="AJ60" s="145" t="s">
        <v>3</v>
      </c>
      <c r="AK60" s="231" t="s">
        <v>8</v>
      </c>
      <c r="AL60" s="232" t="s">
        <v>1</v>
      </c>
      <c r="AM60" s="279" t="s">
        <v>2</v>
      </c>
      <c r="AN60" s="231" t="s">
        <v>3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" customHeight="1">
      <c r="A61" s="59" t="s">
        <v>5</v>
      </c>
      <c r="B61" s="62">
        <f>B62+B63</f>
        <v>36</v>
      </c>
      <c r="C61" s="439">
        <f>C62+C63</f>
        <v>2453</v>
      </c>
      <c r="D61" s="456">
        <f>C61/B61</f>
        <v>68.13888888888889</v>
      </c>
      <c r="E61" s="253" t="s">
        <v>5</v>
      </c>
      <c r="F61" s="63">
        <f>F62+F63</f>
        <v>36</v>
      </c>
      <c r="G61" s="423">
        <f>G62+G63</f>
        <v>2517</v>
      </c>
      <c r="H61" s="437">
        <f>G61/F61</f>
        <v>69.91666666666667</v>
      </c>
      <c r="I61" s="766" t="s">
        <v>5</v>
      </c>
      <c r="J61" s="767">
        <f>J62+J63</f>
        <v>36</v>
      </c>
      <c r="K61" s="768">
        <f>K62+K63</f>
        <v>2573.5</v>
      </c>
      <c r="L61" s="769">
        <f>K61/J61</f>
        <v>71.48611111111111</v>
      </c>
      <c r="M61" s="254" t="s">
        <v>5</v>
      </c>
      <c r="N61" s="64">
        <f>N62+N63</f>
        <v>36</v>
      </c>
      <c r="O61" s="382">
        <f>O62+O63</f>
        <v>2483</v>
      </c>
      <c r="P61" s="405">
        <f>O61/N61</f>
        <v>68.97222222222223</v>
      </c>
      <c r="Q61" s="737" t="s">
        <v>5</v>
      </c>
      <c r="R61" s="65">
        <f>R62+R63</f>
        <v>36</v>
      </c>
      <c r="S61" s="739">
        <f>S62+S63</f>
        <v>2540</v>
      </c>
      <c r="T61" s="380">
        <f>S61/R61</f>
        <v>70.55555555555556</v>
      </c>
      <c r="U61" s="770" t="s">
        <v>5</v>
      </c>
      <c r="V61" s="771">
        <f>V62+V63</f>
        <v>36</v>
      </c>
      <c r="W61" s="772">
        <f>W62+W63</f>
        <v>2554.5</v>
      </c>
      <c r="X61" s="773">
        <f>W61/V61</f>
        <v>70.95833333333333</v>
      </c>
      <c r="Y61" s="255" t="s">
        <v>5</v>
      </c>
      <c r="Z61" s="128">
        <f>Z62+Z63</f>
        <v>36</v>
      </c>
      <c r="AA61" s="333">
        <f>AA62+AA63</f>
        <v>2484.5</v>
      </c>
      <c r="AB61" s="345">
        <f>AA61/Z61</f>
        <v>69.01388888888889</v>
      </c>
      <c r="AC61" s="184" t="s">
        <v>5</v>
      </c>
      <c r="AD61" s="125">
        <f>AD62+AD63</f>
        <v>36</v>
      </c>
      <c r="AE61" s="324">
        <f>AE62+AE63</f>
        <v>2479.5</v>
      </c>
      <c r="AF61" s="332">
        <f>AE61/AD61</f>
        <v>68.875</v>
      </c>
      <c r="AG61" s="765" t="s">
        <v>446</v>
      </c>
      <c r="AH61" s="764">
        <f>AH62+AH63</f>
        <v>36</v>
      </c>
      <c r="AI61" s="763">
        <f>AI62+AI63</f>
        <v>2607</v>
      </c>
      <c r="AJ61" s="762">
        <f>AI61/AH61</f>
        <v>72.41666666666667</v>
      </c>
      <c r="AK61" s="244" t="s">
        <v>5</v>
      </c>
      <c r="AL61" s="245">
        <f>AL62+AL63</f>
        <v>36</v>
      </c>
      <c r="AM61" s="276">
        <f>AM62+AM63</f>
        <v>2505</v>
      </c>
      <c r="AN61" s="294">
        <f>AM61/AL61</f>
        <v>69.58333333333333</v>
      </c>
      <c r="AO61" s="24">
        <v>71</v>
      </c>
      <c r="AP61" s="24">
        <v>2525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" customHeight="1">
      <c r="A62" s="48" t="s">
        <v>6</v>
      </c>
      <c r="B62" s="26">
        <v>18</v>
      </c>
      <c r="C62" s="443">
        <f>72.5+69.5+70+77+70+66+69+66+80.5+74+68.5+66+62.5+62.5+74+61+77.5+70</f>
        <v>1256.5</v>
      </c>
      <c r="D62" s="457">
        <f>C62/B62</f>
        <v>69.80555555555556</v>
      </c>
      <c r="E62" s="49" t="s">
        <v>6</v>
      </c>
      <c r="F62" s="36">
        <v>18</v>
      </c>
      <c r="G62" s="426">
        <f>63.5+74.5+67+72.5+66.5+69.5+68+87.5+79.5+62+65+71+72.5+76.5+64.5+73+67.5+74</f>
        <v>1274.5</v>
      </c>
      <c r="H62" s="438">
        <f>G62/F62</f>
        <v>70.80555555555556</v>
      </c>
      <c r="I62" s="757" t="s">
        <v>6</v>
      </c>
      <c r="J62" s="756">
        <v>18</v>
      </c>
      <c r="K62" s="755">
        <f>71.5+69+72+80+70.5+74+65.5+76.5+65+69.5+69+69+68.5+75+73+69.5+68.5+74</f>
        <v>1280</v>
      </c>
      <c r="L62" s="754">
        <f>K62/J62</f>
        <v>71.11111111111111</v>
      </c>
      <c r="M62" s="50" t="s">
        <v>6</v>
      </c>
      <c r="N62" s="35">
        <v>18</v>
      </c>
      <c r="O62" s="386">
        <f>65+72+65+66.5+68+71+63.5+75.5+81.5+72+60+72+73.5+81.5+76+71.5+70.5+64</f>
        <v>1269</v>
      </c>
      <c r="P62" s="406">
        <f>O62/N62</f>
        <v>70.5</v>
      </c>
      <c r="Q62" s="55" t="s">
        <v>6</v>
      </c>
      <c r="R62" s="41">
        <v>18</v>
      </c>
      <c r="S62" s="741">
        <f>78.5+63.5+79+66+71.5+68.5+65+66+73.5+61+80.5+69.5+74.5+68+71+75.5+67+79.5</f>
        <v>1278</v>
      </c>
      <c r="T62" s="743">
        <f>S62/R62</f>
        <v>71</v>
      </c>
      <c r="U62" s="273" t="s">
        <v>6</v>
      </c>
      <c r="V62" s="42">
        <v>18</v>
      </c>
      <c r="W62" s="351">
        <f>70.5+73.5+78+79+72+66.5+63+69+62.5+76+69.5+74.5+65+64+71.5+68.5+71+75.5</f>
        <v>1269.5</v>
      </c>
      <c r="X62" s="363">
        <f>W62/V62</f>
        <v>70.52777777777777</v>
      </c>
      <c r="Y62" s="111" t="s">
        <v>6</v>
      </c>
      <c r="Z62" s="126">
        <v>18</v>
      </c>
      <c r="AA62" s="334">
        <f>70+72+59+70+73+70+63+67.5+67.5+75+68.5+68.5+67+66.5+67.5+79+73+74.5</f>
        <v>1251.5</v>
      </c>
      <c r="AB62" s="345">
        <f>AA62/Z62</f>
        <v>69.52777777777777</v>
      </c>
      <c r="AC62" s="115" t="s">
        <v>6</v>
      </c>
      <c r="AD62" s="118">
        <v>18</v>
      </c>
      <c r="AE62" s="320">
        <f>73.5+61+64.5+72+76.5+65+66+61+70+76.5+67+60+71.5+63+79+73+66.5+73.5</f>
        <v>1239.5</v>
      </c>
      <c r="AF62" s="332">
        <f>AE62/AD62</f>
        <v>68.86111111111111</v>
      </c>
      <c r="AG62" s="753" t="s">
        <v>6</v>
      </c>
      <c r="AH62" s="752">
        <v>18</v>
      </c>
      <c r="AI62" s="751">
        <f>76.5+67+62+68.5+75.5+73+80.5+67.5+67+65.5+69.5+63.5+77+81.5+70.5+70.5+70+83</f>
        <v>1288.5</v>
      </c>
      <c r="AJ62" s="750">
        <f>AI62/AH62</f>
        <v>71.58333333333333</v>
      </c>
      <c r="AK62" s="749" t="s">
        <v>445</v>
      </c>
      <c r="AL62" s="748">
        <v>18</v>
      </c>
      <c r="AM62" s="747">
        <f>68+73.5+80+78.5+69.5+76+75.5+70+75+65+77+65.5+70+72.5+72+69.5+67+70.5</f>
        <v>1295</v>
      </c>
      <c r="AN62" s="746">
        <f>AM62/AL62</f>
        <v>71.94444444444444</v>
      </c>
      <c r="AO62" s="24">
        <v>71</v>
      </c>
      <c r="AP62" s="24">
        <v>1275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" customHeight="1" thickBot="1">
      <c r="A63" s="48" t="s">
        <v>7</v>
      </c>
      <c r="B63" s="26">
        <v>18</v>
      </c>
      <c r="C63" s="443">
        <f>77.5+61.5+60.5+64+65+71+72+63.5+62+60.5+72+71.5+71+63.5+65.5+69+66+60.5</f>
        <v>1196.5</v>
      </c>
      <c r="D63" s="457">
        <f>C63/B63</f>
        <v>66.47222222222223</v>
      </c>
      <c r="E63" s="49" t="s">
        <v>7</v>
      </c>
      <c r="F63" s="36">
        <v>18</v>
      </c>
      <c r="G63" s="426">
        <f>70.5+75.5+66.5+66.5+67+66.5+66.5+70.5+61.5+69.5+74+62.5+75+62.5+78.5+67+71.5+71</f>
        <v>1242.5</v>
      </c>
      <c r="H63" s="438">
        <f>G63/F63</f>
        <v>69.02777777777777</v>
      </c>
      <c r="I63" s="757" t="s">
        <v>7</v>
      </c>
      <c r="J63" s="756">
        <v>18</v>
      </c>
      <c r="K63" s="755">
        <f>69.5+67.5+68.5+71+73+70.5+82+72.5+74.5+67+69+66+83+68+72+70.5+69.5+79.5</f>
        <v>1293.5</v>
      </c>
      <c r="L63" s="754">
        <f>K63/J63</f>
        <v>71.86111111111111</v>
      </c>
      <c r="M63" s="50" t="s">
        <v>7</v>
      </c>
      <c r="N63" s="35">
        <v>18</v>
      </c>
      <c r="O63" s="386">
        <f>64.5+68+69+69+74.5+63+68+70.5+67.5+66.5+69+74.5+74+62+67+64+55+68</f>
        <v>1214</v>
      </c>
      <c r="P63" s="406">
        <f>O63/N63</f>
        <v>67.44444444444444</v>
      </c>
      <c r="Q63" s="745" t="s">
        <v>7</v>
      </c>
      <c r="R63" s="41">
        <v>18</v>
      </c>
      <c r="S63" s="741">
        <f>68+72+69+69+71.5+82+71.5+60+77+61+67.5+67+73+67.5+70.5+81+74+60.5</f>
        <v>1262</v>
      </c>
      <c r="T63" s="381">
        <f>S63/R63</f>
        <v>70.11111111111111</v>
      </c>
      <c r="U63" s="758" t="s">
        <v>0</v>
      </c>
      <c r="V63" s="759">
        <v>18</v>
      </c>
      <c r="W63" s="760">
        <f>73.5+64.5+87.5+72+63.5+64.5+67+75.5+64+72+71.5+76+73.5+78.5+73.5+63.5+71.5+73</f>
        <v>1285</v>
      </c>
      <c r="X63" s="761">
        <f>W63/V63</f>
        <v>71.38888888888889</v>
      </c>
      <c r="Y63" s="130" t="s">
        <v>7</v>
      </c>
      <c r="Z63" s="126">
        <v>18</v>
      </c>
      <c r="AA63" s="334">
        <f>66+57.5+76+63+64+70.5+71.5+64+77+58+72+69+70+78.5+61.5+67+80+67.5</f>
        <v>1233</v>
      </c>
      <c r="AB63" s="345">
        <f>AA63/Z63</f>
        <v>68.5</v>
      </c>
      <c r="AC63" s="124" t="s">
        <v>7</v>
      </c>
      <c r="AD63" s="118">
        <v>18</v>
      </c>
      <c r="AE63" s="320">
        <f>78.5+68+62+61+64.5+78.5+76+63.5+70+73+67+69+58.5+66+78.5+69.5+69+67.5</f>
        <v>1240</v>
      </c>
      <c r="AF63" s="332">
        <f>AE63/AD63</f>
        <v>68.88888888888889</v>
      </c>
      <c r="AG63" s="753" t="s">
        <v>444</v>
      </c>
      <c r="AH63" s="752">
        <v>18</v>
      </c>
      <c r="AI63" s="751">
        <f>73.5+73.5+64.5+71+66+66+70.5+77.5+71+73+81+77.5+77+78+77.5+78.5+66+76.5</f>
        <v>1318.5</v>
      </c>
      <c r="AJ63" s="750">
        <f>AI63/AH63</f>
        <v>73.25</v>
      </c>
      <c r="AK63" s="234" t="s">
        <v>7</v>
      </c>
      <c r="AL63" s="241">
        <v>18</v>
      </c>
      <c r="AM63" s="281">
        <f>66+70.5+75+62.5+62+62.5+67.5+69.5+65+62+74.5+73+63.5+61+70.5+66.5+74.5+64</f>
        <v>1210</v>
      </c>
      <c r="AN63" s="295">
        <f>AM63/AL63</f>
        <v>67.22222222222223</v>
      </c>
      <c r="AO63" s="24">
        <v>70.5</v>
      </c>
      <c r="AP63" s="24">
        <v>1260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" customHeight="1" thickBot="1">
      <c r="A64" s="15" t="s">
        <v>9</v>
      </c>
      <c r="B64" s="32" t="s">
        <v>1</v>
      </c>
      <c r="C64" s="265" t="s">
        <v>2</v>
      </c>
      <c r="D64" s="15" t="s">
        <v>3</v>
      </c>
      <c r="E64" s="12" t="s">
        <v>9</v>
      </c>
      <c r="F64" s="11" t="s">
        <v>1</v>
      </c>
      <c r="G64" s="13" t="s">
        <v>2</v>
      </c>
      <c r="H64" s="12" t="s">
        <v>3</v>
      </c>
      <c r="I64" s="14" t="s">
        <v>9</v>
      </c>
      <c r="J64" s="33" t="s">
        <v>1</v>
      </c>
      <c r="K64" s="266" t="s">
        <v>2</v>
      </c>
      <c r="L64" s="14" t="s">
        <v>3</v>
      </c>
      <c r="M64" s="8" t="s">
        <v>9</v>
      </c>
      <c r="N64" s="18" t="s">
        <v>1</v>
      </c>
      <c r="O64" s="16" t="s">
        <v>2</v>
      </c>
      <c r="P64" s="16" t="s">
        <v>3</v>
      </c>
      <c r="Q64" s="101" t="s">
        <v>9</v>
      </c>
      <c r="R64" s="97" t="s">
        <v>1</v>
      </c>
      <c r="S64" s="96" t="s">
        <v>2</v>
      </c>
      <c r="T64" s="96" t="s">
        <v>3</v>
      </c>
      <c r="U64" s="19" t="s">
        <v>9</v>
      </c>
      <c r="V64" s="34" t="s">
        <v>1</v>
      </c>
      <c r="W64" s="271" t="s">
        <v>2</v>
      </c>
      <c r="X64" s="19" t="s">
        <v>3</v>
      </c>
      <c r="Y64" s="86" t="s">
        <v>9</v>
      </c>
      <c r="Z64" s="94" t="s">
        <v>1</v>
      </c>
      <c r="AA64" s="87" t="s">
        <v>2</v>
      </c>
      <c r="AB64" s="87" t="s">
        <v>3</v>
      </c>
      <c r="AC64" s="119" t="s">
        <v>9</v>
      </c>
      <c r="AD64" s="120" t="s">
        <v>1</v>
      </c>
      <c r="AE64" s="319" t="s">
        <v>2</v>
      </c>
      <c r="AF64" s="119" t="s">
        <v>3</v>
      </c>
      <c r="AG64" s="143" t="s">
        <v>9</v>
      </c>
      <c r="AH64" s="144" t="s">
        <v>1</v>
      </c>
      <c r="AI64" s="145" t="s">
        <v>2</v>
      </c>
      <c r="AJ64" s="143" t="s">
        <v>3</v>
      </c>
      <c r="AK64" s="233" t="s">
        <v>9</v>
      </c>
      <c r="AL64" s="228" t="s">
        <v>1</v>
      </c>
      <c r="AM64" s="264" t="s">
        <v>2</v>
      </c>
      <c r="AN64" s="233" t="s">
        <v>3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179" customFormat="1" ht="12" customHeight="1" thickBot="1">
      <c r="A65" s="48">
        <v>0</v>
      </c>
      <c r="B65" s="91">
        <v>0</v>
      </c>
      <c r="C65" s="70">
        <v>0</v>
      </c>
      <c r="D65" s="66">
        <v>0</v>
      </c>
      <c r="E65" s="49">
        <v>0</v>
      </c>
      <c r="F65" s="71">
        <v>0</v>
      </c>
      <c r="G65" s="72">
        <v>0</v>
      </c>
      <c r="H65" s="267">
        <v>0</v>
      </c>
      <c r="I65" s="742">
        <v>1</v>
      </c>
      <c r="J65" s="39">
        <v>0</v>
      </c>
      <c r="K65" s="27">
        <v>0</v>
      </c>
      <c r="L65" s="833">
        <v>1</v>
      </c>
      <c r="M65" s="832">
        <v>1</v>
      </c>
      <c r="N65" s="831">
        <v>1</v>
      </c>
      <c r="O65" s="830">
        <v>1</v>
      </c>
      <c r="P65" s="829">
        <v>1</v>
      </c>
      <c r="Q65" s="55">
        <v>0</v>
      </c>
      <c r="R65" s="67">
        <v>0</v>
      </c>
      <c r="S65" s="68">
        <v>0</v>
      </c>
      <c r="T65" s="69">
        <v>0</v>
      </c>
      <c r="U65" s="744">
        <v>1</v>
      </c>
      <c r="V65" s="828">
        <v>1</v>
      </c>
      <c r="W65" s="28">
        <v>0</v>
      </c>
      <c r="X65" s="29">
        <v>0</v>
      </c>
      <c r="Y65" s="111">
        <v>0</v>
      </c>
      <c r="Z65" s="110">
        <v>0</v>
      </c>
      <c r="AA65" s="112">
        <v>0</v>
      </c>
      <c r="AB65" s="113">
        <v>0</v>
      </c>
      <c r="AC65" s="827">
        <v>1</v>
      </c>
      <c r="AD65" s="826">
        <v>1</v>
      </c>
      <c r="AE65" s="825">
        <v>1</v>
      </c>
      <c r="AF65" s="824">
        <v>1</v>
      </c>
      <c r="AG65" s="131">
        <v>0</v>
      </c>
      <c r="AH65" s="136">
        <v>0</v>
      </c>
      <c r="AI65" s="137">
        <v>0</v>
      </c>
      <c r="AJ65" s="142">
        <v>0</v>
      </c>
      <c r="AK65" s="234">
        <v>0</v>
      </c>
      <c r="AL65" s="237">
        <v>0</v>
      </c>
      <c r="AM65" s="238">
        <v>0</v>
      </c>
      <c r="AN65" s="248">
        <v>0</v>
      </c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" customHeight="1" thickBot="1">
      <c r="A66" s="15" t="s">
        <v>10</v>
      </c>
      <c r="B66" s="32" t="s">
        <v>1</v>
      </c>
      <c r="C66" s="15" t="s">
        <v>2</v>
      </c>
      <c r="D66" s="15" t="s">
        <v>3</v>
      </c>
      <c r="E66" s="12" t="s">
        <v>10</v>
      </c>
      <c r="F66" s="11" t="s">
        <v>1</v>
      </c>
      <c r="G66" s="12" t="s">
        <v>2</v>
      </c>
      <c r="H66" s="12" t="s">
        <v>3</v>
      </c>
      <c r="I66" s="14" t="s">
        <v>10</v>
      </c>
      <c r="J66" s="33" t="s">
        <v>1</v>
      </c>
      <c r="K66" s="14" t="s">
        <v>2</v>
      </c>
      <c r="L66" s="14" t="s">
        <v>3</v>
      </c>
      <c r="M66" s="8" t="s">
        <v>10</v>
      </c>
      <c r="N66" s="18" t="s">
        <v>1</v>
      </c>
      <c r="O66" s="8" t="s">
        <v>2</v>
      </c>
      <c r="P66" s="16" t="s">
        <v>3</v>
      </c>
      <c r="Q66" s="101" t="s">
        <v>10</v>
      </c>
      <c r="R66" s="97" t="s">
        <v>1</v>
      </c>
      <c r="S66" s="101" t="s">
        <v>2</v>
      </c>
      <c r="T66" s="96" t="s">
        <v>3</v>
      </c>
      <c r="U66" s="19" t="s">
        <v>10</v>
      </c>
      <c r="V66" s="34" t="s">
        <v>1</v>
      </c>
      <c r="W66" s="19" t="s">
        <v>2</v>
      </c>
      <c r="X66" s="19" t="s">
        <v>3</v>
      </c>
      <c r="Y66" s="86" t="s">
        <v>10</v>
      </c>
      <c r="Z66" s="94" t="s">
        <v>1</v>
      </c>
      <c r="AA66" s="86" t="s">
        <v>2</v>
      </c>
      <c r="AB66" s="87" t="s">
        <v>3</v>
      </c>
      <c r="AC66" s="119" t="s">
        <v>10</v>
      </c>
      <c r="AD66" s="120" t="s">
        <v>1</v>
      </c>
      <c r="AE66" s="119" t="s">
        <v>2</v>
      </c>
      <c r="AF66" s="119" t="s">
        <v>3</v>
      </c>
      <c r="AG66" s="143" t="s">
        <v>10</v>
      </c>
      <c r="AH66" s="144" t="s">
        <v>1</v>
      </c>
      <c r="AI66" s="143" t="s">
        <v>2</v>
      </c>
      <c r="AJ66" s="143" t="s">
        <v>3</v>
      </c>
      <c r="AK66" s="233" t="s">
        <v>10</v>
      </c>
      <c r="AL66" s="228" t="s">
        <v>1</v>
      </c>
      <c r="AM66" s="233" t="s">
        <v>2</v>
      </c>
      <c r="AN66" s="233" t="s">
        <v>3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179" customFormat="1" ht="12" customHeight="1" thickBot="1">
      <c r="A67" s="48">
        <v>1</v>
      </c>
      <c r="B67" s="91">
        <v>1</v>
      </c>
      <c r="C67" s="70">
        <v>1</v>
      </c>
      <c r="D67" s="66">
        <v>0</v>
      </c>
      <c r="E67" s="49">
        <v>1</v>
      </c>
      <c r="F67" s="71">
        <v>0</v>
      </c>
      <c r="G67" s="72">
        <v>0</v>
      </c>
      <c r="H67" s="267">
        <v>1</v>
      </c>
      <c r="I67" s="742">
        <v>2</v>
      </c>
      <c r="J67" s="843">
        <v>2</v>
      </c>
      <c r="K67" s="842">
        <v>2</v>
      </c>
      <c r="L67" s="252">
        <v>1</v>
      </c>
      <c r="M67" s="50">
        <v>0</v>
      </c>
      <c r="N67" s="74">
        <v>0</v>
      </c>
      <c r="O67" s="73">
        <v>0</v>
      </c>
      <c r="P67" s="75">
        <v>0</v>
      </c>
      <c r="Q67" s="745">
        <v>2</v>
      </c>
      <c r="R67" s="840">
        <v>2</v>
      </c>
      <c r="S67" s="841">
        <v>2</v>
      </c>
      <c r="T67" s="69">
        <v>1</v>
      </c>
      <c r="U67" s="744">
        <v>2</v>
      </c>
      <c r="V67" s="89">
        <v>0</v>
      </c>
      <c r="W67" s="28">
        <v>0</v>
      </c>
      <c r="X67" s="839">
        <v>2</v>
      </c>
      <c r="Y67" s="111">
        <v>1</v>
      </c>
      <c r="Z67" s="110">
        <v>1</v>
      </c>
      <c r="AA67" s="112">
        <v>1</v>
      </c>
      <c r="AB67" s="113">
        <v>1</v>
      </c>
      <c r="AC67" s="827">
        <v>2</v>
      </c>
      <c r="AD67" s="826">
        <v>2</v>
      </c>
      <c r="AE67" s="825">
        <v>2</v>
      </c>
      <c r="AF67" s="114">
        <v>1</v>
      </c>
      <c r="AG67" s="740">
        <v>2</v>
      </c>
      <c r="AH67" s="838">
        <v>2</v>
      </c>
      <c r="AI67" s="837">
        <v>2</v>
      </c>
      <c r="AJ67" s="836">
        <v>2</v>
      </c>
      <c r="AK67" s="738">
        <v>2</v>
      </c>
      <c r="AL67" s="835">
        <v>2</v>
      </c>
      <c r="AM67" s="834">
        <v>2</v>
      </c>
      <c r="AN67" s="248">
        <v>1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" customHeight="1" thickBot="1">
      <c r="A68" s="15" t="s">
        <v>4</v>
      </c>
      <c r="B68" s="32" t="s">
        <v>1</v>
      </c>
      <c r="C68" s="15" t="s">
        <v>2</v>
      </c>
      <c r="D68" s="15" t="s">
        <v>3</v>
      </c>
      <c r="E68" s="12" t="s">
        <v>4</v>
      </c>
      <c r="F68" s="11" t="s">
        <v>1</v>
      </c>
      <c r="G68" s="12" t="s">
        <v>2</v>
      </c>
      <c r="H68" s="12" t="s">
        <v>3</v>
      </c>
      <c r="I68" s="14" t="s">
        <v>4</v>
      </c>
      <c r="J68" s="33" t="s">
        <v>1</v>
      </c>
      <c r="K68" s="14" t="s">
        <v>2</v>
      </c>
      <c r="L68" s="14" t="s">
        <v>3</v>
      </c>
      <c r="M68" s="8" t="s">
        <v>4</v>
      </c>
      <c r="N68" s="18" t="s">
        <v>1</v>
      </c>
      <c r="O68" s="8" t="s">
        <v>2</v>
      </c>
      <c r="P68" s="16" t="s">
        <v>3</v>
      </c>
      <c r="Q68" s="101" t="s">
        <v>4</v>
      </c>
      <c r="R68" s="97" t="s">
        <v>1</v>
      </c>
      <c r="S68" s="101" t="s">
        <v>2</v>
      </c>
      <c r="T68" s="96" t="s">
        <v>3</v>
      </c>
      <c r="U68" s="19" t="s">
        <v>4</v>
      </c>
      <c r="V68" s="34" t="s">
        <v>1</v>
      </c>
      <c r="W68" s="19" t="s">
        <v>2</v>
      </c>
      <c r="X68" s="19" t="s">
        <v>3</v>
      </c>
      <c r="Y68" s="86" t="s">
        <v>4</v>
      </c>
      <c r="Z68" s="94" t="s">
        <v>1</v>
      </c>
      <c r="AA68" s="86" t="s">
        <v>2</v>
      </c>
      <c r="AB68" s="87" t="s">
        <v>3</v>
      </c>
      <c r="AC68" s="119" t="s">
        <v>4</v>
      </c>
      <c r="AD68" s="120" t="s">
        <v>1</v>
      </c>
      <c r="AE68" s="119" t="s">
        <v>2</v>
      </c>
      <c r="AF68" s="119" t="s">
        <v>3</v>
      </c>
      <c r="AG68" s="143" t="s">
        <v>4</v>
      </c>
      <c r="AH68" s="144" t="s">
        <v>1</v>
      </c>
      <c r="AI68" s="143" t="s">
        <v>2</v>
      </c>
      <c r="AJ68" s="143" t="s">
        <v>3</v>
      </c>
      <c r="AK68" s="233" t="s">
        <v>4</v>
      </c>
      <c r="AL68" s="228" t="s">
        <v>1</v>
      </c>
      <c r="AM68" s="233" t="s">
        <v>2</v>
      </c>
      <c r="AN68" s="233" t="s">
        <v>3</v>
      </c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179" customFormat="1" ht="12" customHeight="1" thickBot="1">
      <c r="A69" s="850">
        <v>2</v>
      </c>
      <c r="B69" s="91">
        <v>1</v>
      </c>
      <c r="C69" s="851">
        <v>2</v>
      </c>
      <c r="D69" s="66">
        <v>1</v>
      </c>
      <c r="E69" s="849">
        <v>3</v>
      </c>
      <c r="F69" s="71">
        <v>1</v>
      </c>
      <c r="G69" s="72">
        <v>1</v>
      </c>
      <c r="H69" s="848">
        <v>3</v>
      </c>
      <c r="I69" s="742">
        <v>2</v>
      </c>
      <c r="J69" s="39">
        <v>0</v>
      </c>
      <c r="K69" s="27">
        <v>1</v>
      </c>
      <c r="L69" s="833">
        <v>2</v>
      </c>
      <c r="M69" s="832">
        <v>3</v>
      </c>
      <c r="N69" s="831">
        <v>2</v>
      </c>
      <c r="O69" s="830">
        <v>2</v>
      </c>
      <c r="P69" s="829">
        <v>3</v>
      </c>
      <c r="Q69" s="745">
        <v>3</v>
      </c>
      <c r="R69" s="67">
        <v>1</v>
      </c>
      <c r="S69" s="841">
        <v>2</v>
      </c>
      <c r="T69" s="847">
        <v>2</v>
      </c>
      <c r="U69" s="744">
        <v>3</v>
      </c>
      <c r="V69" s="89">
        <v>1</v>
      </c>
      <c r="W69" s="28">
        <v>1</v>
      </c>
      <c r="X69" s="839">
        <v>3</v>
      </c>
      <c r="Y69" s="846">
        <v>3</v>
      </c>
      <c r="Z69" s="110">
        <v>1</v>
      </c>
      <c r="AA69" s="112">
        <v>1</v>
      </c>
      <c r="AB69" s="845">
        <v>2</v>
      </c>
      <c r="AC69" s="115">
        <v>1</v>
      </c>
      <c r="AD69" s="117">
        <v>1</v>
      </c>
      <c r="AE69" s="116">
        <v>1</v>
      </c>
      <c r="AF69" s="114">
        <v>0</v>
      </c>
      <c r="AG69" s="740">
        <v>2</v>
      </c>
      <c r="AH69" s="838">
        <v>2</v>
      </c>
      <c r="AI69" s="837">
        <v>2</v>
      </c>
      <c r="AJ69" s="836">
        <v>2</v>
      </c>
      <c r="AK69" s="738">
        <v>3</v>
      </c>
      <c r="AL69" s="835">
        <v>3</v>
      </c>
      <c r="AM69" s="834">
        <v>3</v>
      </c>
      <c r="AN69" s="844">
        <v>2</v>
      </c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179" customFormat="1" ht="12" customHeight="1" thickBot="1">
      <c r="A70" s="15" t="s">
        <v>11</v>
      </c>
      <c r="B70" s="32" t="s">
        <v>1</v>
      </c>
      <c r="C70" s="15" t="s">
        <v>2</v>
      </c>
      <c r="D70" s="15" t="s">
        <v>3</v>
      </c>
      <c r="E70" s="12" t="s">
        <v>11</v>
      </c>
      <c r="F70" s="11" t="s">
        <v>1</v>
      </c>
      <c r="G70" s="12" t="s">
        <v>2</v>
      </c>
      <c r="H70" s="12" t="s">
        <v>3</v>
      </c>
      <c r="I70" s="14" t="s">
        <v>11</v>
      </c>
      <c r="J70" s="33" t="s">
        <v>1</v>
      </c>
      <c r="K70" s="14" t="s">
        <v>2</v>
      </c>
      <c r="L70" s="14" t="s">
        <v>3</v>
      </c>
      <c r="M70" s="8" t="s">
        <v>11</v>
      </c>
      <c r="N70" s="18" t="s">
        <v>1</v>
      </c>
      <c r="O70" s="8" t="s">
        <v>2</v>
      </c>
      <c r="P70" s="16" t="s">
        <v>3</v>
      </c>
      <c r="Q70" s="101" t="s">
        <v>11</v>
      </c>
      <c r="R70" s="97" t="s">
        <v>1</v>
      </c>
      <c r="S70" s="101" t="s">
        <v>2</v>
      </c>
      <c r="T70" s="96" t="s">
        <v>3</v>
      </c>
      <c r="U70" s="19" t="s">
        <v>11</v>
      </c>
      <c r="V70" s="34" t="s">
        <v>1</v>
      </c>
      <c r="W70" s="19" t="s">
        <v>2</v>
      </c>
      <c r="X70" s="19" t="s">
        <v>3</v>
      </c>
      <c r="Y70" s="86" t="s">
        <v>11</v>
      </c>
      <c r="Z70" s="94" t="s">
        <v>1</v>
      </c>
      <c r="AA70" s="86" t="s">
        <v>2</v>
      </c>
      <c r="AB70" s="87" t="s">
        <v>3</v>
      </c>
      <c r="AC70" s="119" t="s">
        <v>11</v>
      </c>
      <c r="AD70" s="120" t="s">
        <v>1</v>
      </c>
      <c r="AE70" s="119" t="s">
        <v>2</v>
      </c>
      <c r="AF70" s="119" t="s">
        <v>3</v>
      </c>
      <c r="AG70" s="143" t="s">
        <v>11</v>
      </c>
      <c r="AH70" s="144" t="s">
        <v>1</v>
      </c>
      <c r="AI70" s="143" t="s">
        <v>2</v>
      </c>
      <c r="AJ70" s="143" t="s">
        <v>3</v>
      </c>
      <c r="AK70" s="233" t="s">
        <v>11</v>
      </c>
      <c r="AL70" s="228" t="s">
        <v>1</v>
      </c>
      <c r="AM70" s="233" t="s">
        <v>2</v>
      </c>
      <c r="AN70" s="233" t="s">
        <v>3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179" customFormat="1" ht="12" customHeight="1" thickBot="1">
      <c r="A71" s="56">
        <v>1</v>
      </c>
      <c r="B71" s="92">
        <v>0</v>
      </c>
      <c r="C71" s="76">
        <v>0</v>
      </c>
      <c r="D71" s="77">
        <v>1</v>
      </c>
      <c r="E71" s="52">
        <v>1</v>
      </c>
      <c r="F71" s="84">
        <v>0</v>
      </c>
      <c r="G71" s="251">
        <v>0</v>
      </c>
      <c r="H71" s="268">
        <v>1</v>
      </c>
      <c r="I71" s="862">
        <v>2</v>
      </c>
      <c r="J71" s="93">
        <v>0</v>
      </c>
      <c r="K71" s="861">
        <v>2</v>
      </c>
      <c r="L71" s="85">
        <v>1</v>
      </c>
      <c r="M71" s="53">
        <v>0</v>
      </c>
      <c r="N71" s="79">
        <v>0</v>
      </c>
      <c r="O71" s="80">
        <v>0</v>
      </c>
      <c r="P71" s="81">
        <v>0</v>
      </c>
      <c r="Q71" s="860">
        <v>3</v>
      </c>
      <c r="R71" s="859">
        <v>3</v>
      </c>
      <c r="S71" s="858">
        <v>3</v>
      </c>
      <c r="T71" s="83">
        <v>1</v>
      </c>
      <c r="U71" s="857">
        <v>2</v>
      </c>
      <c r="V71" s="856">
        <v>2</v>
      </c>
      <c r="W71" s="30">
        <v>1</v>
      </c>
      <c r="X71" s="31">
        <v>1</v>
      </c>
      <c r="Y71" s="846">
        <v>2</v>
      </c>
      <c r="Z71" s="110">
        <v>1</v>
      </c>
      <c r="AA71" s="112">
        <v>1</v>
      </c>
      <c r="AB71" s="113">
        <v>1</v>
      </c>
      <c r="AC71" s="827">
        <v>2</v>
      </c>
      <c r="AD71" s="117">
        <v>0</v>
      </c>
      <c r="AE71" s="825">
        <v>2</v>
      </c>
      <c r="AF71" s="114">
        <v>1</v>
      </c>
      <c r="AG71" s="855">
        <v>2</v>
      </c>
      <c r="AH71" s="854">
        <v>2</v>
      </c>
      <c r="AI71" s="853">
        <v>2</v>
      </c>
      <c r="AJ71" s="852">
        <v>2</v>
      </c>
      <c r="AK71" s="239">
        <v>1</v>
      </c>
      <c r="AL71" s="249">
        <v>1</v>
      </c>
      <c r="AM71" s="250">
        <v>1</v>
      </c>
      <c r="AN71" s="247">
        <v>0</v>
      </c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179" customFormat="1" ht="12" customHeight="1" thickBot="1">
      <c r="A72" s="15" t="s">
        <v>12</v>
      </c>
      <c r="B72" s="32" t="s">
        <v>1</v>
      </c>
      <c r="C72" s="15" t="s">
        <v>2</v>
      </c>
      <c r="D72" s="15" t="s">
        <v>3</v>
      </c>
      <c r="E72" s="12" t="s">
        <v>12</v>
      </c>
      <c r="F72" s="11" t="s">
        <v>1</v>
      </c>
      <c r="G72" s="12" t="s">
        <v>2</v>
      </c>
      <c r="H72" s="12" t="s">
        <v>3</v>
      </c>
      <c r="I72" s="14" t="s">
        <v>12</v>
      </c>
      <c r="J72" s="33" t="s">
        <v>1</v>
      </c>
      <c r="K72" s="14" t="s">
        <v>2</v>
      </c>
      <c r="L72" s="14" t="s">
        <v>3</v>
      </c>
      <c r="M72" s="8" t="s">
        <v>12</v>
      </c>
      <c r="N72" s="18" t="s">
        <v>1</v>
      </c>
      <c r="O72" s="8" t="s">
        <v>2</v>
      </c>
      <c r="P72" s="16" t="s">
        <v>3</v>
      </c>
      <c r="Q72" s="101" t="s">
        <v>12</v>
      </c>
      <c r="R72" s="97" t="s">
        <v>1</v>
      </c>
      <c r="S72" s="101" t="s">
        <v>2</v>
      </c>
      <c r="T72" s="96" t="s">
        <v>3</v>
      </c>
      <c r="U72" s="19" t="s">
        <v>12</v>
      </c>
      <c r="V72" s="34" t="s">
        <v>1</v>
      </c>
      <c r="W72" s="19" t="s">
        <v>2</v>
      </c>
      <c r="X72" s="19" t="s">
        <v>3</v>
      </c>
      <c r="Y72" s="86" t="s">
        <v>12</v>
      </c>
      <c r="Z72" s="94" t="s">
        <v>1</v>
      </c>
      <c r="AA72" s="86" t="s">
        <v>2</v>
      </c>
      <c r="AB72" s="87" t="s">
        <v>3</v>
      </c>
      <c r="AC72" s="119" t="s">
        <v>12</v>
      </c>
      <c r="AD72" s="120" t="s">
        <v>1</v>
      </c>
      <c r="AE72" s="119" t="s">
        <v>2</v>
      </c>
      <c r="AF72" s="119" t="s">
        <v>3</v>
      </c>
      <c r="AG72" s="143" t="s">
        <v>12</v>
      </c>
      <c r="AH72" s="144" t="s">
        <v>1</v>
      </c>
      <c r="AI72" s="143" t="s">
        <v>2</v>
      </c>
      <c r="AJ72" s="143" t="s">
        <v>3</v>
      </c>
      <c r="AK72" s="233" t="s">
        <v>12</v>
      </c>
      <c r="AL72" s="228" t="s">
        <v>1</v>
      </c>
      <c r="AM72" s="233" t="s">
        <v>2</v>
      </c>
      <c r="AN72" s="233" t="s">
        <v>3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179" customFormat="1" ht="12" customHeight="1" thickBot="1">
      <c r="A73" s="56">
        <v>0</v>
      </c>
      <c r="B73" s="92">
        <v>0</v>
      </c>
      <c r="C73" s="76">
        <v>0</v>
      </c>
      <c r="D73" s="77">
        <v>0</v>
      </c>
      <c r="E73" s="872">
        <v>1</v>
      </c>
      <c r="F73" s="84">
        <v>0</v>
      </c>
      <c r="G73" s="251">
        <v>0</v>
      </c>
      <c r="H73" s="871">
        <v>1</v>
      </c>
      <c r="I73" s="862">
        <v>1</v>
      </c>
      <c r="J73" s="870">
        <v>1</v>
      </c>
      <c r="K73" s="78">
        <v>0</v>
      </c>
      <c r="L73" s="85">
        <v>0</v>
      </c>
      <c r="M73" s="53">
        <v>0</v>
      </c>
      <c r="N73" s="79">
        <v>0</v>
      </c>
      <c r="O73" s="80">
        <v>0</v>
      </c>
      <c r="P73" s="81">
        <v>0</v>
      </c>
      <c r="Q73" s="860">
        <v>1</v>
      </c>
      <c r="R73" s="859">
        <v>1</v>
      </c>
      <c r="S73" s="858">
        <v>1</v>
      </c>
      <c r="T73" s="869">
        <v>1</v>
      </c>
      <c r="U73" s="857">
        <v>1</v>
      </c>
      <c r="V73" s="90">
        <v>0</v>
      </c>
      <c r="W73" s="868">
        <v>1</v>
      </c>
      <c r="X73" s="867">
        <v>1</v>
      </c>
      <c r="Y73" s="846">
        <v>1</v>
      </c>
      <c r="Z73" s="866">
        <v>1</v>
      </c>
      <c r="AA73" s="112">
        <v>0</v>
      </c>
      <c r="AB73" s="113">
        <v>0</v>
      </c>
      <c r="AC73" s="827">
        <v>1</v>
      </c>
      <c r="AD73" s="826">
        <v>1</v>
      </c>
      <c r="AE73" s="116">
        <v>0</v>
      </c>
      <c r="AF73" s="114">
        <v>0</v>
      </c>
      <c r="AG73" s="132">
        <v>0</v>
      </c>
      <c r="AH73" s="139">
        <v>0</v>
      </c>
      <c r="AI73" s="140">
        <v>0</v>
      </c>
      <c r="AJ73" s="141">
        <v>0</v>
      </c>
      <c r="AK73" s="863">
        <v>1</v>
      </c>
      <c r="AL73" s="249">
        <v>0</v>
      </c>
      <c r="AM73" s="864">
        <v>1</v>
      </c>
      <c r="AN73" s="865">
        <v>1</v>
      </c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179" customFormat="1" ht="12" customHeight="1" thickBot="1">
      <c r="A74" s="15" t="s">
        <v>8</v>
      </c>
      <c r="B74" s="32" t="s">
        <v>1</v>
      </c>
      <c r="C74" s="15" t="s">
        <v>2</v>
      </c>
      <c r="D74" s="15" t="s">
        <v>3</v>
      </c>
      <c r="E74" s="12" t="s">
        <v>8</v>
      </c>
      <c r="F74" s="11" t="s">
        <v>1</v>
      </c>
      <c r="G74" s="12" t="s">
        <v>2</v>
      </c>
      <c r="H74" s="12" t="s">
        <v>3</v>
      </c>
      <c r="I74" s="14" t="s">
        <v>8</v>
      </c>
      <c r="J74" s="33" t="s">
        <v>1</v>
      </c>
      <c r="K74" s="14" t="s">
        <v>2</v>
      </c>
      <c r="L74" s="14" t="s">
        <v>3</v>
      </c>
      <c r="M74" s="8" t="s">
        <v>8</v>
      </c>
      <c r="N74" s="18" t="s">
        <v>1</v>
      </c>
      <c r="O74" s="8" t="s">
        <v>2</v>
      </c>
      <c r="P74" s="16" t="s">
        <v>3</v>
      </c>
      <c r="Q74" s="101" t="s">
        <v>8</v>
      </c>
      <c r="R74" s="97" t="s">
        <v>1</v>
      </c>
      <c r="S74" s="101" t="s">
        <v>2</v>
      </c>
      <c r="T74" s="96" t="s">
        <v>3</v>
      </c>
      <c r="U74" s="19" t="s">
        <v>8</v>
      </c>
      <c r="V74" s="34" t="s">
        <v>1</v>
      </c>
      <c r="W74" s="19" t="s">
        <v>2</v>
      </c>
      <c r="X74" s="19" t="s">
        <v>3</v>
      </c>
      <c r="Y74" s="86" t="s">
        <v>8</v>
      </c>
      <c r="Z74" s="94" t="s">
        <v>1</v>
      </c>
      <c r="AA74" s="86" t="s">
        <v>2</v>
      </c>
      <c r="AB74" s="87" t="s">
        <v>3</v>
      </c>
      <c r="AC74" s="119" t="s">
        <v>8</v>
      </c>
      <c r="AD74" s="120" t="s">
        <v>1</v>
      </c>
      <c r="AE74" s="119" t="s">
        <v>2</v>
      </c>
      <c r="AF74" s="119" t="s">
        <v>3</v>
      </c>
      <c r="AG74" s="143" t="s">
        <v>8</v>
      </c>
      <c r="AH74" s="144" t="s">
        <v>1</v>
      </c>
      <c r="AI74" s="143" t="s">
        <v>2</v>
      </c>
      <c r="AJ74" s="143" t="s">
        <v>3</v>
      </c>
      <c r="AK74" s="233" t="s">
        <v>8</v>
      </c>
      <c r="AL74" s="228" t="s">
        <v>1</v>
      </c>
      <c r="AM74" s="233" t="s">
        <v>2</v>
      </c>
      <c r="AN74" s="233" t="s">
        <v>3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179" customFormat="1" ht="12" customHeight="1" thickBot="1">
      <c r="A75" s="56">
        <v>0</v>
      </c>
      <c r="B75" s="92">
        <v>0</v>
      </c>
      <c r="C75" s="76">
        <v>0</v>
      </c>
      <c r="D75" s="77">
        <v>0</v>
      </c>
      <c r="E75" s="52">
        <v>0</v>
      </c>
      <c r="F75" s="84">
        <v>0</v>
      </c>
      <c r="G75" s="251">
        <v>0</v>
      </c>
      <c r="H75" s="268">
        <v>0</v>
      </c>
      <c r="I75" s="862">
        <v>3</v>
      </c>
      <c r="J75" s="93">
        <v>0</v>
      </c>
      <c r="K75" s="861">
        <v>3</v>
      </c>
      <c r="L75" s="873">
        <v>3</v>
      </c>
      <c r="M75" s="53">
        <v>0</v>
      </c>
      <c r="N75" s="79">
        <v>0</v>
      </c>
      <c r="O75" s="80">
        <v>0</v>
      </c>
      <c r="P75" s="81">
        <v>0</v>
      </c>
      <c r="Q75" s="860">
        <v>2</v>
      </c>
      <c r="R75" s="82">
        <v>0</v>
      </c>
      <c r="S75" s="858">
        <v>3</v>
      </c>
      <c r="T75" s="83">
        <v>1</v>
      </c>
      <c r="U75" s="857">
        <v>2</v>
      </c>
      <c r="V75" s="90">
        <v>0</v>
      </c>
      <c r="W75" s="868">
        <v>2</v>
      </c>
      <c r="X75" s="867">
        <v>2</v>
      </c>
      <c r="Y75" s="111">
        <v>0</v>
      </c>
      <c r="Z75" s="110">
        <v>0</v>
      </c>
      <c r="AA75" s="112">
        <v>0</v>
      </c>
      <c r="AB75" s="113">
        <v>0</v>
      </c>
      <c r="AC75" s="115">
        <v>0</v>
      </c>
      <c r="AD75" s="117">
        <v>0</v>
      </c>
      <c r="AE75" s="116">
        <v>0</v>
      </c>
      <c r="AF75" s="114">
        <v>0</v>
      </c>
      <c r="AG75" s="855">
        <v>3</v>
      </c>
      <c r="AH75" s="139">
        <v>0</v>
      </c>
      <c r="AI75" s="853">
        <v>3</v>
      </c>
      <c r="AJ75" s="852">
        <v>3</v>
      </c>
      <c r="AK75" s="239">
        <v>1</v>
      </c>
      <c r="AL75" s="249">
        <v>0</v>
      </c>
      <c r="AM75" s="250">
        <v>1</v>
      </c>
      <c r="AN75" s="247">
        <v>1</v>
      </c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179" customFormat="1" ht="12" customHeight="1" thickBot="1">
      <c r="A76" s="15" t="s">
        <v>13</v>
      </c>
      <c r="B76" s="32" t="s">
        <v>1</v>
      </c>
      <c r="C76" s="15" t="s">
        <v>2</v>
      </c>
      <c r="D76" s="15" t="s">
        <v>3</v>
      </c>
      <c r="E76" s="12" t="s">
        <v>13</v>
      </c>
      <c r="F76" s="11" t="s">
        <v>1</v>
      </c>
      <c r="G76" s="12" t="s">
        <v>2</v>
      </c>
      <c r="H76" s="12" t="s">
        <v>3</v>
      </c>
      <c r="I76" s="14" t="s">
        <v>13</v>
      </c>
      <c r="J76" s="33" t="s">
        <v>1</v>
      </c>
      <c r="K76" s="14" t="s">
        <v>2</v>
      </c>
      <c r="L76" s="14" t="s">
        <v>3</v>
      </c>
      <c r="M76" s="8" t="s">
        <v>13</v>
      </c>
      <c r="N76" s="18" t="s">
        <v>1</v>
      </c>
      <c r="O76" s="8" t="s">
        <v>2</v>
      </c>
      <c r="P76" s="16" t="s">
        <v>3</v>
      </c>
      <c r="Q76" s="101" t="s">
        <v>13</v>
      </c>
      <c r="R76" s="97" t="s">
        <v>1</v>
      </c>
      <c r="S76" s="101" t="s">
        <v>2</v>
      </c>
      <c r="T76" s="96" t="s">
        <v>3</v>
      </c>
      <c r="U76" s="19" t="s">
        <v>13</v>
      </c>
      <c r="V76" s="34" t="s">
        <v>1</v>
      </c>
      <c r="W76" s="19" t="s">
        <v>2</v>
      </c>
      <c r="X76" s="19" t="s">
        <v>3</v>
      </c>
      <c r="Y76" s="86" t="s">
        <v>13</v>
      </c>
      <c r="Z76" s="94" t="s">
        <v>1</v>
      </c>
      <c r="AA76" s="86" t="s">
        <v>2</v>
      </c>
      <c r="AB76" s="87" t="s">
        <v>3</v>
      </c>
      <c r="AC76" s="119" t="s">
        <v>13</v>
      </c>
      <c r="AD76" s="120" t="s">
        <v>1</v>
      </c>
      <c r="AE76" s="119" t="s">
        <v>2</v>
      </c>
      <c r="AF76" s="119" t="s">
        <v>3</v>
      </c>
      <c r="AG76" s="143" t="s">
        <v>13</v>
      </c>
      <c r="AH76" s="144" t="s">
        <v>1</v>
      </c>
      <c r="AI76" s="143" t="s">
        <v>2</v>
      </c>
      <c r="AJ76" s="143" t="s">
        <v>3</v>
      </c>
      <c r="AK76" s="233" t="s">
        <v>13</v>
      </c>
      <c r="AL76" s="228" t="s">
        <v>1</v>
      </c>
      <c r="AM76" s="233" t="s">
        <v>2</v>
      </c>
      <c r="AN76" s="233" t="s">
        <v>3</v>
      </c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179" customFormat="1" ht="12" customHeight="1" thickBot="1">
      <c r="A77" s="56">
        <f aca="true" t="shared" si="29" ref="A77:L77">A65+A67+A69+A71+A73+A75</f>
        <v>4</v>
      </c>
      <c r="B77" s="166">
        <f t="shared" si="29"/>
        <v>2</v>
      </c>
      <c r="C77" s="201">
        <f t="shared" si="29"/>
        <v>3</v>
      </c>
      <c r="D77" s="202">
        <f t="shared" si="29"/>
        <v>2</v>
      </c>
      <c r="E77" s="52">
        <f t="shared" si="29"/>
        <v>6</v>
      </c>
      <c r="F77" s="164">
        <f t="shared" si="29"/>
        <v>1</v>
      </c>
      <c r="G77" s="261">
        <f t="shared" si="29"/>
        <v>1</v>
      </c>
      <c r="H77" s="262">
        <f t="shared" si="29"/>
        <v>6</v>
      </c>
      <c r="I77" s="862">
        <f t="shared" si="29"/>
        <v>11</v>
      </c>
      <c r="J77" s="174">
        <f t="shared" si="29"/>
        <v>3</v>
      </c>
      <c r="K77" s="877">
        <f t="shared" si="29"/>
        <v>8</v>
      </c>
      <c r="L77" s="883">
        <f t="shared" si="29"/>
        <v>8</v>
      </c>
      <c r="M77" s="58">
        <f aca="true" t="shared" si="30" ref="M77:AF77">M65+M67+M69+M71+M73+M75</f>
        <v>4</v>
      </c>
      <c r="N77" s="173">
        <f t="shared" si="30"/>
        <v>3</v>
      </c>
      <c r="O77" s="175">
        <f t="shared" si="30"/>
        <v>3</v>
      </c>
      <c r="P77" s="172">
        <f t="shared" si="30"/>
        <v>4</v>
      </c>
      <c r="Q77" s="860">
        <f t="shared" si="30"/>
        <v>11</v>
      </c>
      <c r="R77" s="876">
        <f t="shared" si="30"/>
        <v>7</v>
      </c>
      <c r="S77" s="878">
        <f t="shared" si="30"/>
        <v>11</v>
      </c>
      <c r="T77" s="270">
        <f t="shared" si="30"/>
        <v>6</v>
      </c>
      <c r="U77" s="857">
        <f>U65+U67+U69+U71+U73+U75</f>
        <v>11</v>
      </c>
      <c r="V77" s="170">
        <f>V65+V67+V69+V71+V73+V75</f>
        <v>4</v>
      </c>
      <c r="W77" s="263">
        <f>W65+W67+W69+W71+W73+W75</f>
        <v>5</v>
      </c>
      <c r="X77" s="882">
        <f>X65+X67+X69+X71+X73+X75</f>
        <v>9</v>
      </c>
      <c r="Y77" s="130">
        <f t="shared" si="30"/>
        <v>7</v>
      </c>
      <c r="Z77" s="169">
        <f t="shared" si="30"/>
        <v>4</v>
      </c>
      <c r="AA77" s="180">
        <f t="shared" si="30"/>
        <v>3</v>
      </c>
      <c r="AB77" s="181">
        <f t="shared" si="30"/>
        <v>4</v>
      </c>
      <c r="AC77" s="124">
        <f t="shared" si="30"/>
        <v>7</v>
      </c>
      <c r="AD77" s="182">
        <f t="shared" si="30"/>
        <v>5</v>
      </c>
      <c r="AE77" s="183">
        <f t="shared" si="30"/>
        <v>6</v>
      </c>
      <c r="AF77" s="203">
        <f t="shared" si="30"/>
        <v>3</v>
      </c>
      <c r="AG77" s="132">
        <f aca="true" t="shared" si="31" ref="AG77:AN77">AG65+AG67+AG69+AG71+AG73+AG75</f>
        <v>9</v>
      </c>
      <c r="AH77" s="875">
        <f t="shared" si="31"/>
        <v>6</v>
      </c>
      <c r="AI77" s="879">
        <f t="shared" si="31"/>
        <v>9</v>
      </c>
      <c r="AJ77" s="881">
        <f t="shared" si="31"/>
        <v>9</v>
      </c>
      <c r="AK77" s="239">
        <f t="shared" si="31"/>
        <v>8</v>
      </c>
      <c r="AL77" s="874">
        <f t="shared" si="31"/>
        <v>6</v>
      </c>
      <c r="AM77" s="880">
        <f t="shared" si="31"/>
        <v>8</v>
      </c>
      <c r="AN77" s="246">
        <f t="shared" si="31"/>
        <v>5</v>
      </c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" customHeight="1">
      <c r="A79" s="24" t="s">
        <v>14</v>
      </c>
      <c r="B79" s="24"/>
      <c r="C79" s="24"/>
      <c r="D79" s="24"/>
      <c r="E79" s="187" t="s">
        <v>15</v>
      </c>
      <c r="F79" s="24"/>
      <c r="G79" s="24"/>
      <c r="H79" s="24"/>
      <c r="I79" s="187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" customHeight="1">
      <c r="A80" s="24" t="s">
        <v>16</v>
      </c>
      <c r="B80" s="24"/>
      <c r="C80" s="24"/>
      <c r="D80" s="24"/>
      <c r="E80" s="187" t="s">
        <v>17</v>
      </c>
      <c r="F80" s="24"/>
      <c r="G80" s="188"/>
      <c r="H80" s="24"/>
      <c r="I80" s="187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s="121" customFormat="1" ht="12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s="121" customFormat="1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s="121" customFormat="1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s="121" customFormat="1" ht="12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s="121" customFormat="1" ht="12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s="121" customFormat="1" ht="12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s="121" customFormat="1" ht="12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s="121" customFormat="1" ht="12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s="121" customFormat="1" ht="12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s="121" customFormat="1" ht="12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s="121" customFormat="1" ht="12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s="121" customFormat="1" ht="12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s="121" customFormat="1" ht="12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6" ht="12.7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</row>
    <row r="112" spans="1:56" ht="12.7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</row>
    <row r="113" spans="1:56" ht="12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</row>
  </sheetData>
  <sheetProtection/>
  <mergeCells count="10">
    <mergeCell ref="AK2:AN2"/>
    <mergeCell ref="A2:D2"/>
    <mergeCell ref="E2:H2"/>
    <mergeCell ref="I2:L2"/>
    <mergeCell ref="M2:P2"/>
    <mergeCell ref="Y2:AB2"/>
    <mergeCell ref="AC2:AF2"/>
    <mergeCell ref="AG2:AJ2"/>
    <mergeCell ref="Q2:T2"/>
    <mergeCell ref="U2:X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XPsp3_2009seven</cp:lastModifiedBy>
  <cp:lastPrinted>2010-02-24T13:53:58Z</cp:lastPrinted>
  <dcterms:created xsi:type="dcterms:W3CDTF">2003-09-26T20:31:02Z</dcterms:created>
  <dcterms:modified xsi:type="dcterms:W3CDTF">2010-06-16T09:31:10Z</dcterms:modified>
  <cp:category/>
  <cp:version/>
  <cp:contentType/>
  <cp:contentStatus/>
</cp:coreProperties>
</file>