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10" yWindow="65341" windowWidth="14835" windowHeight="11760" tabRatio="784" activeTab="0"/>
  </bookViews>
  <sheets>
    <sheet name="Calendario&amp;Classifica" sheetId="1" r:id="rId1"/>
    <sheet name="01A" sheetId="2" r:id="rId2"/>
    <sheet name="02A" sheetId="3" r:id="rId3"/>
    <sheet name="03A" sheetId="4" r:id="rId4"/>
    <sheet name="04A" sheetId="5" r:id="rId5"/>
    <sheet name="05A" sheetId="6" r:id="rId6"/>
    <sheet name="06R" sheetId="7" r:id="rId7"/>
    <sheet name="07R" sheetId="8" r:id="rId8"/>
    <sheet name="08R" sheetId="9" r:id="rId9"/>
    <sheet name="09R" sheetId="10" r:id="rId10"/>
    <sheet name="10R" sheetId="11" r:id="rId11"/>
    <sheet name="SemiA" sheetId="12" r:id="rId12"/>
    <sheet name="SemiR" sheetId="13" r:id="rId13"/>
    <sheet name="Finali" sheetId="14" r:id="rId14"/>
  </sheets>
  <definedNames/>
  <calcPr fullCalcOnLoad="1"/>
</workbook>
</file>

<file path=xl/sharedStrings.xml><?xml version="1.0" encoding="utf-8"?>
<sst xmlns="http://schemas.openxmlformats.org/spreadsheetml/2006/main" count="6895" uniqueCount="675">
  <si>
    <t xml:space="preserve"> - </t>
  </si>
  <si>
    <t>-</t>
  </si>
  <si>
    <t>SQUADRA</t>
  </si>
  <si>
    <t>Giocatori</t>
  </si>
  <si>
    <t>PT</t>
  </si>
  <si>
    <t>V</t>
  </si>
  <si>
    <t>N</t>
  </si>
  <si>
    <t>P</t>
  </si>
  <si>
    <t>GF</t>
  </si>
  <si>
    <t>GS</t>
  </si>
  <si>
    <t>DR</t>
  </si>
  <si>
    <t>GIOCATORE</t>
  </si>
  <si>
    <t>GOL</t>
  </si>
  <si>
    <t>Tot.</t>
  </si>
  <si>
    <t>Semifinale 1:</t>
  </si>
  <si>
    <t>Semifinale 2:</t>
  </si>
  <si>
    <t>Semifinale 3:</t>
  </si>
  <si>
    <t>Semifinale 4:</t>
  </si>
  <si>
    <t>Finale 5°-6° posto:</t>
  </si>
  <si>
    <t>Finale 7°-8° posto:</t>
  </si>
  <si>
    <t>Finalissima:</t>
  </si>
  <si>
    <t>Finale 3°-4° posto:</t>
  </si>
  <si>
    <t>FINALE:</t>
  </si>
  <si>
    <t>FINALE 3°-4°:</t>
  </si>
  <si>
    <t>FINALE 5°-6°:</t>
  </si>
  <si>
    <t>FINALE 7°-8°:</t>
  </si>
  <si>
    <t>VINCITORE:</t>
  </si>
  <si>
    <t>2° CLASSIFICATO:</t>
  </si>
  <si>
    <t>3° CLASSIFICATO:</t>
  </si>
  <si>
    <t>4° CLASSIFICATO:</t>
  </si>
  <si>
    <t>5° CLASSIFICATO:</t>
  </si>
  <si>
    <t>6° CLASSIFICATO:</t>
  </si>
  <si>
    <t>7° CLASSIFICATO:</t>
  </si>
  <si>
    <t>8° CLASSIFICATO:</t>
  </si>
  <si>
    <t>9° CLASSIFICATO:</t>
  </si>
  <si>
    <t>10° CLASSIFICATO:</t>
  </si>
  <si>
    <t>GIRONE DI ANDATA:</t>
  </si>
  <si>
    <t>GIRONE DI RITORNO:</t>
  </si>
  <si>
    <t>North Conference:</t>
  </si>
  <si>
    <t>South Conference:</t>
  </si>
  <si>
    <t>FINALE 9° - 10° POSTO (A/R):</t>
  </si>
  <si>
    <t>FINALE 7° - 8° POSTO:</t>
  </si>
  <si>
    <t>FINALE 5° - 6° POSTO:</t>
  </si>
  <si>
    <t>FINALE 3° - 4°  POSTO:</t>
  </si>
  <si>
    <t>FINALISSIMA:</t>
  </si>
  <si>
    <t>CLASSIFICA:</t>
  </si>
  <si>
    <t>Finale 1° - 2° posto:</t>
  </si>
  <si>
    <t>Finale 5° - 6° posto:</t>
  </si>
  <si>
    <t>Finale 3° - 4° posto:</t>
  </si>
  <si>
    <t>Finale 7° - 8° posto:</t>
  </si>
  <si>
    <t>In vantaggio:</t>
  </si>
  <si>
    <t>9° Posto:</t>
  </si>
  <si>
    <t>In svantaggio:</t>
  </si>
  <si>
    <t>10° Posto:</t>
  </si>
  <si>
    <t>7° Posto:</t>
  </si>
  <si>
    <t>8° Posto:</t>
  </si>
  <si>
    <t>5° Posto:</t>
  </si>
  <si>
    <t>6° Posto:</t>
  </si>
  <si>
    <t>3° Posto:</t>
  </si>
  <si>
    <t>4° Posto:</t>
  </si>
  <si>
    <t>Vincitore:</t>
  </si>
  <si>
    <t>2° Posto:</t>
  </si>
  <si>
    <t>SEMIFINALI (A/R):</t>
  </si>
  <si>
    <t>SUPERCOPPA ITALIANA:</t>
  </si>
  <si>
    <t>Match ad incrocio:</t>
  </si>
  <si>
    <t>STELLA ROSSA (3-4-3)</t>
  </si>
  <si>
    <t>STELLA ROSSA</t>
  </si>
  <si>
    <t>N° GOL</t>
  </si>
  <si>
    <t>N° GIOC.</t>
  </si>
  <si>
    <t>IL GEKO (SA)</t>
  </si>
  <si>
    <t>R</t>
  </si>
  <si>
    <t>CURIOSITA' - Classifica marcatori:</t>
  </si>
  <si>
    <t>CURIOSITA' - Classifica goleador:</t>
  </si>
  <si>
    <t>IL GEKO (SA) (3-4-3)</t>
  </si>
  <si>
    <t>RISULTATI</t>
  </si>
  <si>
    <t>RISULTATO</t>
  </si>
  <si>
    <t>PONGWILLUSTY</t>
  </si>
  <si>
    <t>PONGWILLUSTY (3-4-3)</t>
  </si>
  <si>
    <t>Voti</t>
  </si>
  <si>
    <t>FC NEWBORN 2013</t>
  </si>
  <si>
    <t>FC PIEVERLY HILLS</t>
  </si>
  <si>
    <t>F. C. NUVOLA</t>
  </si>
  <si>
    <t>BECCAGOL</t>
  </si>
  <si>
    <t>F. C. NUVOLA (3-4-3)</t>
  </si>
  <si>
    <t>BECCAGOL (3-4-3)</t>
  </si>
  <si>
    <t>FC NEWBORN 2013 (3-4-3)</t>
  </si>
  <si>
    <t>FC PIEVERLY HILLS (3-4-3)</t>
  </si>
  <si>
    <t>INCJET UNITED</t>
  </si>
  <si>
    <t>ATENEO TEAM</t>
  </si>
  <si>
    <t>INCJET UNITED (3-4-3)</t>
  </si>
  <si>
    <t>ATENEO TEAM (3-4-3)</t>
  </si>
  <si>
    <t>1^ GIORNATA:</t>
  </si>
  <si>
    <t>2^ GIORNATA:</t>
  </si>
  <si>
    <t>3^ GIORNATA:</t>
  </si>
  <si>
    <t>4^ GIORNATA:</t>
  </si>
  <si>
    <t>5^ GIORNATA:</t>
  </si>
  <si>
    <t>6^ GIORNATA:</t>
  </si>
  <si>
    <t>7^ GIORNATA:</t>
  </si>
  <si>
    <t>8^ GIORNATA:</t>
  </si>
  <si>
    <t>9^ GIORNATA:</t>
  </si>
  <si>
    <t>10^ GIORNATA:</t>
  </si>
  <si>
    <t>SEMIFINALI 1°-4° POSTO:</t>
  </si>
  <si>
    <t>SEMIFINALI 5°-8° POSTO:</t>
  </si>
  <si>
    <t>ANDATA FINALE 9° - 10° POSTO:</t>
  </si>
  <si>
    <t>RITORNO FINALE 9° - 10° POSTO:</t>
  </si>
  <si>
    <t>Coppa Italia PEG 2016/2017 - Semifinali andata 1° - 4° posto:</t>
  </si>
  <si>
    <t>Coppa Italia PEG 2016/2017 - Semifinali andata 5° - 8° posto:</t>
  </si>
  <si>
    <t>Coppa Italia PEG 2016/2017 - Finalissime:</t>
  </si>
  <si>
    <t>Coppa Italia PEG 2016/2017 - Finaline:</t>
  </si>
  <si>
    <t>Andata Finale 9°-10° posto:</t>
  </si>
  <si>
    <t>Ritorno Finale 9°-10° posto:</t>
  </si>
  <si>
    <t>Coppa Italia PEG 2016/2017 - Semifinali ritorno 1° - 4° posto:</t>
  </si>
  <si>
    <t>Coppa Italia PEG 2016/2017 - Semifinali ritorno 5° - 8° posto:</t>
  </si>
  <si>
    <t>1^ GIORNATA COPPA ITALIA PEG 2016/2017:</t>
  </si>
  <si>
    <t>2^ GIORNATA COPPA ITALIA PEG 2016/2017:</t>
  </si>
  <si>
    <t>3^ GIORNATA COPPA ITALIA PEG 2016/2017:</t>
  </si>
  <si>
    <t>4^ GIORNATA COPPA ITALIA PEG 2016/2017:</t>
  </si>
  <si>
    <t>5^ GIORNATA COPPA ITALIA PEG 2016/2017:</t>
  </si>
  <si>
    <t>6^ GIORNATA COPPA ITALIA PEG 2016/2017:</t>
  </si>
  <si>
    <t>7^ GIORNATA COPPA ITALIA PEG 2016/2017:</t>
  </si>
  <si>
    <t>8^ GIORNATA COPPA ITALIA PEG 2016/2017:</t>
  </si>
  <si>
    <t>9^ GIORNATA COPPA ITALIA PEG 2016/2017:</t>
  </si>
  <si>
    <t>10^ GIORNATA COPPA ITALIA PEG 2016/2017:</t>
  </si>
  <si>
    <t>Sorrentino</t>
  </si>
  <si>
    <t>Rodriguez G.</t>
  </si>
  <si>
    <t>Masina</t>
  </si>
  <si>
    <t>Romagnoli</t>
  </si>
  <si>
    <t>Khedira</t>
  </si>
  <si>
    <t>Anderson F.</t>
  </si>
  <si>
    <t>Mauri J.</t>
  </si>
  <si>
    <t>Verdi</t>
  </si>
  <si>
    <t>Belotti</t>
  </si>
  <si>
    <t>Nestorovski</t>
  </si>
  <si>
    <t>Storari</t>
  </si>
  <si>
    <t>Trotta</t>
  </si>
  <si>
    <t>Gilardino</t>
  </si>
  <si>
    <t>Linetty</t>
  </si>
  <si>
    <t>Cristante</t>
  </si>
  <si>
    <t>Brugman</t>
  </si>
  <si>
    <t>Hysaj</t>
  </si>
  <si>
    <t>Krafth</t>
  </si>
  <si>
    <t>Ceppitelli</t>
  </si>
  <si>
    <t>no</t>
  </si>
  <si>
    <t>All. Giampaolo</t>
  </si>
  <si>
    <t>n.g.</t>
  </si>
  <si>
    <t>Tatarusanu</t>
  </si>
  <si>
    <t>Benatia</t>
  </si>
  <si>
    <t>De Vrij</t>
  </si>
  <si>
    <t>Acerbi</t>
  </si>
  <si>
    <t>Mertens</t>
  </si>
  <si>
    <t>Lazovic</t>
  </si>
  <si>
    <t>Castro</t>
  </si>
  <si>
    <t>Krejci</t>
  </si>
  <si>
    <t>Babacar</t>
  </si>
  <si>
    <t>Borriello</t>
  </si>
  <si>
    <t>Niang</t>
  </si>
  <si>
    <t>Lezzerini</t>
  </si>
  <si>
    <t>Lapadula</t>
  </si>
  <si>
    <t>Quagliarella</t>
  </si>
  <si>
    <t>Sensi</t>
  </si>
  <si>
    <t>Paredes</t>
  </si>
  <si>
    <t>Milic</t>
  </si>
  <si>
    <t>Hoedt</t>
  </si>
  <si>
    <t>Rispoli</t>
  </si>
  <si>
    <t>Martella</t>
  </si>
  <si>
    <t>All. Montella</t>
  </si>
  <si>
    <t>Consigli</t>
  </si>
  <si>
    <t>Peres</t>
  </si>
  <si>
    <t>Dramè</t>
  </si>
  <si>
    <t>Alesaami</t>
  </si>
  <si>
    <t>Bonaventura</t>
  </si>
  <si>
    <t>Suso</t>
  </si>
  <si>
    <t>Hiljemark</t>
  </si>
  <si>
    <t>Salah</t>
  </si>
  <si>
    <t>Keità</t>
  </si>
  <si>
    <t>Da Costa</t>
  </si>
  <si>
    <t>Ilicic</t>
  </si>
  <si>
    <t>Eder</t>
  </si>
  <si>
    <t>Zarate</t>
  </si>
  <si>
    <t>Vecino</t>
  </si>
  <si>
    <t>Dzemaili</t>
  </si>
  <si>
    <t>Badu</t>
  </si>
  <si>
    <t>Izzo</t>
  </si>
  <si>
    <t>Tomovic</t>
  </si>
  <si>
    <t>Ansaldi</t>
  </si>
  <si>
    <t>Rosi</t>
  </si>
  <si>
    <t>All. Sousa</t>
  </si>
  <si>
    <t>Handanovic</t>
  </si>
  <si>
    <t>Campagnaro</t>
  </si>
  <si>
    <t>Abate</t>
  </si>
  <si>
    <t>Miranda</t>
  </si>
  <si>
    <t>Birsa</t>
  </si>
  <si>
    <t>Parolo</t>
  </si>
  <si>
    <t>Ljajic</t>
  </si>
  <si>
    <t>Banega</t>
  </si>
  <si>
    <t>Kalinic</t>
  </si>
  <si>
    <t>Muriel</t>
  </si>
  <si>
    <t>Simeone</t>
  </si>
  <si>
    <t>Carrizo</t>
  </si>
  <si>
    <t>Meggiorini</t>
  </si>
  <si>
    <t>Penaranda</t>
  </si>
  <si>
    <t>Obi</t>
  </si>
  <si>
    <t>Tello C.</t>
  </si>
  <si>
    <t>Aquilani</t>
  </si>
  <si>
    <t>Basta</t>
  </si>
  <si>
    <t>D'Ambrosio</t>
  </si>
  <si>
    <t>Armero</t>
  </si>
  <si>
    <t>All. De Boer</t>
  </si>
  <si>
    <t>Perin</t>
  </si>
  <si>
    <t>Regini</t>
  </si>
  <si>
    <t>Murillo</t>
  </si>
  <si>
    <t>Joao Mario</t>
  </si>
  <si>
    <t>Memushaj</t>
  </si>
  <si>
    <t>Tello A.</t>
  </si>
  <si>
    <t>Praet</t>
  </si>
  <si>
    <t>Bacca</t>
  </si>
  <si>
    <t>Schick</t>
  </si>
  <si>
    <t>Bahebeck</t>
  </si>
  <si>
    <t>Lamanna</t>
  </si>
  <si>
    <t>Iemmello</t>
  </si>
  <si>
    <t>Falcinelli</t>
  </si>
  <si>
    <t>Ragusa</t>
  </si>
  <si>
    <t>Rincon</t>
  </si>
  <si>
    <t>Henrique B.</t>
  </si>
  <si>
    <t>Tachtsidis</t>
  </si>
  <si>
    <t>Tonev</t>
  </si>
  <si>
    <t>Cannavaro</t>
  </si>
  <si>
    <t>Koulibaly</t>
  </si>
  <si>
    <t>Silvestre</t>
  </si>
  <si>
    <t>Conti</t>
  </si>
  <si>
    <t>All. Maran</t>
  </si>
  <si>
    <t>Buffon</t>
  </si>
  <si>
    <t>Barzagli</t>
  </si>
  <si>
    <t>Paletta</t>
  </si>
  <si>
    <t>Peluso</t>
  </si>
  <si>
    <t>Borja Valero</t>
  </si>
  <si>
    <t>Candreva</t>
  </si>
  <si>
    <t>Politano</t>
  </si>
  <si>
    <t>Iago Falque</t>
  </si>
  <si>
    <t>Inglese</t>
  </si>
  <si>
    <t>Defrel</t>
  </si>
  <si>
    <t>Dybala</t>
  </si>
  <si>
    <t>Neto</t>
  </si>
  <si>
    <t>Palacio</t>
  </si>
  <si>
    <t>Jovetic</t>
  </si>
  <si>
    <t>Jorginho</t>
  </si>
  <si>
    <t>Lemina</t>
  </si>
  <si>
    <t>Kucka</t>
  </si>
  <si>
    <t>Milinkovic-Savic</t>
  </si>
  <si>
    <t>Badelj</t>
  </si>
  <si>
    <t>Astori</t>
  </si>
  <si>
    <t>Cacciatore</t>
  </si>
  <si>
    <t>Masiello A.</t>
  </si>
  <si>
    <t>All. Di Francesco</t>
  </si>
  <si>
    <t>Szczesny</t>
  </si>
  <si>
    <t>Isla</t>
  </si>
  <si>
    <t>Toloi</t>
  </si>
  <si>
    <t>Lirola</t>
  </si>
  <si>
    <t>Di Francesco</t>
  </si>
  <si>
    <t>Pjanic</t>
  </si>
  <si>
    <t>Nainggolan</t>
  </si>
  <si>
    <t>Torreira</t>
  </si>
  <si>
    <t>Icardi</t>
  </si>
  <si>
    <t>Caprari</t>
  </si>
  <si>
    <t>Palladino</t>
  </si>
  <si>
    <t>Alisson</t>
  </si>
  <si>
    <t>Petagna</t>
  </si>
  <si>
    <t>Perica</t>
  </si>
  <si>
    <t>Luis Alberto</t>
  </si>
  <si>
    <t>Stoian</t>
  </si>
  <si>
    <t>Veloso</t>
  </si>
  <si>
    <t>Kums</t>
  </si>
  <si>
    <t>Felipe</t>
  </si>
  <si>
    <t>Claiton</t>
  </si>
  <si>
    <t>De Silvestri</t>
  </si>
  <si>
    <t>All. Inzaghi S.</t>
  </si>
  <si>
    <t>Donnarumma</t>
  </si>
  <si>
    <t>Florenzi</t>
  </si>
  <si>
    <t>Ghoulam</t>
  </si>
  <si>
    <t>Alvarez R.</t>
  </si>
  <si>
    <t>Padoin</t>
  </si>
  <si>
    <t>Valdifiori</t>
  </si>
  <si>
    <t>Lulic</t>
  </si>
  <si>
    <t>Saponara</t>
  </si>
  <si>
    <t>Gabbiadini</t>
  </si>
  <si>
    <t>Pucciarelli</t>
  </si>
  <si>
    <t>Gabriel</t>
  </si>
  <si>
    <t>Plizzari</t>
  </si>
  <si>
    <t>El Shaarawy</t>
  </si>
  <si>
    <t>Kessiè</t>
  </si>
  <si>
    <t>Di Gennaro</t>
  </si>
  <si>
    <t>Locatelli</t>
  </si>
  <si>
    <t>Allan</t>
  </si>
  <si>
    <t>Giaccherini</t>
  </si>
  <si>
    <t>Maksimovic</t>
  </si>
  <si>
    <t>Dainelli</t>
  </si>
  <si>
    <t>Calabria</t>
  </si>
  <si>
    <t>All. Donadoni</t>
  </si>
  <si>
    <t>Hart</t>
  </si>
  <si>
    <t>Fazio</t>
  </si>
  <si>
    <t>Manolas</t>
  </si>
  <si>
    <t>De Sciglio</t>
  </si>
  <si>
    <t>Benali</t>
  </si>
  <si>
    <t>Hamsik</t>
  </si>
  <si>
    <t>Perisic</t>
  </si>
  <si>
    <t>Bernardeschi</t>
  </si>
  <si>
    <t>Callejon</t>
  </si>
  <si>
    <t>Dzeko</t>
  </si>
  <si>
    <t>Gabigol</t>
  </si>
  <si>
    <t>Sportiello</t>
  </si>
  <si>
    <t>Djordjevic</t>
  </si>
  <si>
    <t>Pinilla</t>
  </si>
  <si>
    <t>Pesic</t>
  </si>
  <si>
    <t>Boyè</t>
  </si>
  <si>
    <t>Benassi</t>
  </si>
  <si>
    <t>Fernandes B.</t>
  </si>
  <si>
    <t>Hetemaj</t>
  </si>
  <si>
    <t>Kondogbia</t>
  </si>
  <si>
    <t>Sosa</t>
  </si>
  <si>
    <t>Dimarco</t>
  </si>
  <si>
    <t>Heurtaux</t>
  </si>
  <si>
    <t>All. Spalletti</t>
  </si>
  <si>
    <t>Marchetti</t>
  </si>
  <si>
    <t>Alex Sandro</t>
  </si>
  <si>
    <t>Lichtsteiner</t>
  </si>
  <si>
    <t>Burdisso</t>
  </si>
  <si>
    <t>Perotti</t>
  </si>
  <si>
    <t>Gomez A.</t>
  </si>
  <si>
    <t>Diamanti</t>
  </si>
  <si>
    <t>Rigoni L.</t>
  </si>
  <si>
    <t>Immobile</t>
  </si>
  <si>
    <t>Insigne</t>
  </si>
  <si>
    <t>Maccarone</t>
  </si>
  <si>
    <t>Strakosha</t>
  </si>
  <si>
    <t>Totti</t>
  </si>
  <si>
    <t>Thereau</t>
  </si>
  <si>
    <t>Sanchez</t>
  </si>
  <si>
    <t>De Paul</t>
  </si>
  <si>
    <t>Hallfredsson</t>
  </si>
  <si>
    <t>Gobbi</t>
  </si>
  <si>
    <t>Gonzalez G.</t>
  </si>
  <si>
    <t>Costa</t>
  </si>
  <si>
    <t>Bellusci</t>
  </si>
  <si>
    <t>All. Allegri</t>
  </si>
  <si>
    <t>WP ALEX&amp;DUSTY17 (3-5-2)</t>
  </si>
  <si>
    <t>Cigarini</t>
  </si>
  <si>
    <t>PONGWILLUSTY (4-3-3)</t>
  </si>
  <si>
    <t>Matri</t>
  </si>
  <si>
    <t>Antei</t>
  </si>
  <si>
    <t>Mandzukic</t>
  </si>
  <si>
    <t>N.G.</t>
  </si>
  <si>
    <t>S.V.</t>
  </si>
  <si>
    <t>Budimir</t>
  </si>
  <si>
    <t>Zapata D.</t>
  </si>
  <si>
    <t>Adjapong</t>
  </si>
  <si>
    <t>Ricci</t>
  </si>
  <si>
    <t>s.v.</t>
  </si>
  <si>
    <t>Modificatore</t>
  </si>
  <si>
    <t>WP ALEX&amp;DUSTY17 (3-4-3)</t>
  </si>
  <si>
    <t>Castan</t>
  </si>
  <si>
    <t>Zappacosta</t>
  </si>
  <si>
    <t>WPF ALEX&amp;DUSTY17</t>
  </si>
  <si>
    <t>Salah Mohamed</t>
  </si>
  <si>
    <t>BeccaGol</t>
  </si>
  <si>
    <t>A</t>
  </si>
  <si>
    <t>Immobile Ciro</t>
  </si>
  <si>
    <t>Ateneo Team</t>
  </si>
  <si>
    <t>C</t>
  </si>
  <si>
    <t>Joao Mario Naval</t>
  </si>
  <si>
    <t>Falcinelli Diego</t>
  </si>
  <si>
    <t>FC Pieverly Hills</t>
  </si>
  <si>
    <t>Niang M'Baye</t>
  </si>
  <si>
    <t>Sensi Stefano</t>
  </si>
  <si>
    <t>PongWillUsty</t>
  </si>
  <si>
    <t>Dzeko Edin</t>
  </si>
  <si>
    <t>F. C. Nuvola</t>
  </si>
  <si>
    <t>Dybala Paulo</t>
  </si>
  <si>
    <t>FC Newborn 2013</t>
  </si>
  <si>
    <t>Ljajic Adem</t>
  </si>
  <si>
    <t>Birsa Valter</t>
  </si>
  <si>
    <t>Campagnaro Hugo</t>
  </si>
  <si>
    <t>IncJet United</t>
  </si>
  <si>
    <t>D</t>
  </si>
  <si>
    <t>Reina</t>
  </si>
  <si>
    <t>Chiellini</t>
  </si>
  <si>
    <t>Cataldi</t>
  </si>
  <si>
    <t>Melchiorri</t>
  </si>
  <si>
    <t>Sepe</t>
  </si>
  <si>
    <t>Ocampos</t>
  </si>
  <si>
    <t>Widmer</t>
  </si>
  <si>
    <t>Bonucci</t>
  </si>
  <si>
    <t>Zampano</t>
  </si>
  <si>
    <t>Zielinski</t>
  </si>
  <si>
    <t>Brozovic</t>
  </si>
  <si>
    <t>Gazzola</t>
  </si>
  <si>
    <t>Pavoletti</t>
  </si>
  <si>
    <t>Floro Flores</t>
  </si>
  <si>
    <t>D'Alessandro</t>
  </si>
  <si>
    <t>Poli</t>
  </si>
  <si>
    <t>Goldaniga</t>
  </si>
  <si>
    <t>Marchisio</t>
  </si>
  <si>
    <t>Croce</t>
  </si>
  <si>
    <t>Ajeti</t>
  </si>
  <si>
    <t>Berisha</t>
  </si>
  <si>
    <t>Michedlidze</t>
  </si>
  <si>
    <t>Strinic</t>
  </si>
  <si>
    <t>Kurtic</t>
  </si>
  <si>
    <t>Higuain</t>
  </si>
  <si>
    <t>Laxalt</t>
  </si>
  <si>
    <t>Donsah</t>
  </si>
  <si>
    <t>Danilo</t>
  </si>
  <si>
    <t>Sau</t>
  </si>
  <si>
    <t>Diawara</t>
  </si>
  <si>
    <t>Dani Alves</t>
  </si>
  <si>
    <t>Honda</t>
  </si>
  <si>
    <t>Pellegrini</t>
  </si>
  <si>
    <t>Biraghi</t>
  </si>
  <si>
    <t>All. Rastelli</t>
  </si>
  <si>
    <t>Lopez M.</t>
  </si>
  <si>
    <t>Baselli</t>
  </si>
  <si>
    <t>Barreto</t>
  </si>
  <si>
    <t>Munoz</t>
  </si>
  <si>
    <t>Helander</t>
  </si>
  <si>
    <t>Mounier</t>
  </si>
  <si>
    <t>Olivera</t>
  </si>
  <si>
    <t>Maggio</t>
  </si>
  <si>
    <t>Strootman</t>
  </si>
  <si>
    <t>Sadiq</t>
  </si>
  <si>
    <t>Floccari</t>
  </si>
  <si>
    <t>Paloschi</t>
  </si>
  <si>
    <t>Thereau Cyril</t>
  </si>
  <si>
    <t>Stella Rossa</t>
  </si>
  <si>
    <t>Anderson Felipe</t>
  </si>
  <si>
    <t>Belotti Andrea</t>
  </si>
  <si>
    <t>Nestorovski Ilija</t>
  </si>
  <si>
    <t>Pjanic Miralem</t>
  </si>
  <si>
    <t>Nainggolan Radja</t>
  </si>
  <si>
    <t>Icardi Mauro</t>
  </si>
  <si>
    <t>Il Geko (SA)</t>
  </si>
  <si>
    <t>Mertens Dries</t>
  </si>
  <si>
    <t>Pavoletti Leonardo</t>
  </si>
  <si>
    <t>Astori Davide</t>
  </si>
  <si>
    <t>Chiellini Giorgio</t>
  </si>
  <si>
    <t>Pasalic</t>
  </si>
  <si>
    <t>Rohden</t>
  </si>
  <si>
    <t>Sala</t>
  </si>
  <si>
    <t>Fofana</t>
  </si>
  <si>
    <t>Taider</t>
  </si>
  <si>
    <t>Verre</t>
  </si>
  <si>
    <t>Nagatomo</t>
  </si>
  <si>
    <t>Biglia</t>
  </si>
  <si>
    <t>Rajkovic</t>
  </si>
  <si>
    <t>All. Mihajlovic</t>
  </si>
  <si>
    <t>WPF ALEX&amp;DUSTY17 (3-4-3)</t>
  </si>
  <si>
    <t>Rugani</t>
  </si>
  <si>
    <t>All. Vecchi</t>
  </si>
  <si>
    <t>Nalini</t>
  </si>
  <si>
    <t>Destro</t>
  </si>
  <si>
    <t>Lombardi</t>
  </si>
  <si>
    <t>Pasqual</t>
  </si>
  <si>
    <t>Rossettini</t>
  </si>
  <si>
    <t>Padelli</t>
  </si>
  <si>
    <t>Mazzitelli</t>
  </si>
  <si>
    <t>Rudiger</t>
  </si>
  <si>
    <t>Brurdisso</t>
  </si>
  <si>
    <t>Bruno Alves</t>
  </si>
  <si>
    <t>Wallace</t>
  </si>
  <si>
    <t>Mbaye</t>
  </si>
  <si>
    <t>F. C. NUVOLA (3-5-2)</t>
  </si>
  <si>
    <t>Spinazzola</t>
  </si>
  <si>
    <t>FC NEWBORN 2013 (3-5-2)</t>
  </si>
  <si>
    <t>Muriel Luis</t>
  </si>
  <si>
    <t>Suso Jesus</t>
  </si>
  <si>
    <t>Benassi Marco</t>
  </si>
  <si>
    <t>Hamsik Marek</t>
  </si>
  <si>
    <t>Perisic Ivan</t>
  </si>
  <si>
    <t>Bernardeschi Federico</t>
  </si>
  <si>
    <t>Conti Andrea</t>
  </si>
  <si>
    <t>Ocampos Lucas</t>
  </si>
  <si>
    <t>Melchiorri Federico</t>
  </si>
  <si>
    <t>Saponara Riccardo</t>
  </si>
  <si>
    <t>WPF Alex&amp;Dusty17</t>
  </si>
  <si>
    <t>Pucciarelli Manuel</t>
  </si>
  <si>
    <t>Gomez Alejandro</t>
  </si>
  <si>
    <t>Lapadula Gianluca</t>
  </si>
  <si>
    <t>Puggioni</t>
  </si>
  <si>
    <t>Fernandez M.</t>
  </si>
  <si>
    <t>Pettinari</t>
  </si>
  <si>
    <t>Albiol</t>
  </si>
  <si>
    <t>El Kaddouri</t>
  </si>
  <si>
    <t>Adnan</t>
  </si>
  <si>
    <t>WPF ALEX&amp;DUSTY17 (3-6-1)</t>
  </si>
  <si>
    <t>Kessie</t>
  </si>
  <si>
    <t>Goulham</t>
  </si>
  <si>
    <t>Gastaldello</t>
  </si>
  <si>
    <t>Gomez G.</t>
  </si>
  <si>
    <t>Edenilson</t>
  </si>
  <si>
    <t>Medel</t>
  </si>
  <si>
    <t>De Rossi</t>
  </si>
  <si>
    <t>Murru</t>
  </si>
  <si>
    <t>All. Pioli</t>
  </si>
  <si>
    <t>INCJET UNITED (3-5-2)</t>
  </si>
  <si>
    <t>Cuadrado</t>
  </si>
  <si>
    <t>De Guzman</t>
  </si>
  <si>
    <t>Farias</t>
  </si>
  <si>
    <t>Evra</t>
  </si>
  <si>
    <t>Melo</t>
  </si>
  <si>
    <t>Giannetti</t>
  </si>
  <si>
    <t>Viviani</t>
  </si>
  <si>
    <t>Chochev</t>
  </si>
  <si>
    <t>FC PIEVERLY HILLS (3-5-2)</t>
  </si>
  <si>
    <t>Kalinic Nikola</t>
  </si>
  <si>
    <t>Kurtic Jasmin</t>
  </si>
  <si>
    <t>Insigne Lorenzo</t>
  </si>
  <si>
    <t>Perotti Diego</t>
  </si>
  <si>
    <t>Farias Diego</t>
  </si>
  <si>
    <t>Fernandes Bruno</t>
  </si>
  <si>
    <t>Brozovic Marcelo</t>
  </si>
  <si>
    <t>Defrel Gregoire</t>
  </si>
  <si>
    <t>Candreva Antonio</t>
  </si>
  <si>
    <t>Iago Falque Silva</t>
  </si>
  <si>
    <t>Inglese Roberto</t>
  </si>
  <si>
    <t>Missiroli</t>
  </si>
  <si>
    <t>Skriniar</t>
  </si>
  <si>
    <t>Gamberini</t>
  </si>
  <si>
    <t>Pandev</t>
  </si>
  <si>
    <t>Masiello</t>
  </si>
  <si>
    <t>Bassi</t>
  </si>
  <si>
    <t>Sturaro</t>
  </si>
  <si>
    <t>Iturbe</t>
  </si>
  <si>
    <t>Buchel</t>
  </si>
  <si>
    <t>WP ALEX&amp;DUSTY17 (3-6-1)</t>
  </si>
  <si>
    <t>Higuain Gonzalo</t>
  </si>
  <si>
    <t>Fofana Seka</t>
  </si>
  <si>
    <t>Parolo Marco</t>
  </si>
  <si>
    <t>Zielinski Piotr</t>
  </si>
  <si>
    <t>Milinkovic-Savic Sergej</t>
  </si>
  <si>
    <t>Schick Patrik</t>
  </si>
  <si>
    <t>Acerbi Francesco</t>
  </si>
  <si>
    <t>Antonelli</t>
  </si>
  <si>
    <t>Karnezis</t>
  </si>
  <si>
    <t>Joao Pedro</t>
  </si>
  <si>
    <t>Scuffet</t>
  </si>
  <si>
    <t>Torosidis</t>
  </si>
  <si>
    <t>Quaison</t>
  </si>
  <si>
    <t>Vermaelen</t>
  </si>
  <si>
    <t>Bertolacci</t>
  </si>
  <si>
    <t>Pellissier</t>
  </si>
  <si>
    <t>Pellegrini Lorenzo</t>
  </si>
  <si>
    <t>Kessiè Franck</t>
  </si>
  <si>
    <t>El Shaarawy Stephan</t>
  </si>
  <si>
    <t>Borriello Marco</t>
  </si>
  <si>
    <t>D'Alessandro Marco</t>
  </si>
  <si>
    <t>Barella</t>
  </si>
  <si>
    <t>Embalo</t>
  </si>
  <si>
    <t>Rafael</t>
  </si>
  <si>
    <t>Tonelli</t>
  </si>
  <si>
    <t>Berardi</t>
  </si>
  <si>
    <t>Bastien</t>
  </si>
  <si>
    <t>Bastos</t>
  </si>
  <si>
    <t>Pjaca</t>
  </si>
  <si>
    <t>Nagy</t>
  </si>
  <si>
    <t>Juan Jesus</t>
  </si>
  <si>
    <t>Stendardo</t>
  </si>
  <si>
    <t>Moretti</t>
  </si>
  <si>
    <t>Salcedo</t>
  </si>
  <si>
    <t>Dodò</t>
  </si>
  <si>
    <t>Bertolacci Andrea</t>
  </si>
  <si>
    <t>Simeone Giovanni</t>
  </si>
  <si>
    <t>Petagna Andrea</t>
  </si>
  <si>
    <t>Eder Citadin</t>
  </si>
  <si>
    <t>Tonelli Lorenzo</t>
  </si>
  <si>
    <t>Politano Matteo</t>
  </si>
  <si>
    <t>Pellissier Sergio</t>
  </si>
  <si>
    <t>Matri Alessandro</t>
  </si>
  <si>
    <t>Joao Pedro Geraldino</t>
  </si>
  <si>
    <t>Vargic</t>
  </si>
  <si>
    <t>WPF ALEX&amp;DUSTY17 (3-5-2)</t>
  </si>
  <si>
    <t>Milik</t>
  </si>
  <si>
    <t>Oikonomou</t>
  </si>
  <si>
    <t>Duncan</t>
  </si>
  <si>
    <t>Mchedlidze</t>
  </si>
  <si>
    <t>Boye</t>
  </si>
  <si>
    <t>Chiesa</t>
  </si>
  <si>
    <t>Frey</t>
  </si>
  <si>
    <t>Mchedlidze Levan</t>
  </si>
  <si>
    <t>Destro Mattia</t>
  </si>
  <si>
    <t>De Paul Rodrigo</t>
  </si>
  <si>
    <t>Ilicic Josip</t>
  </si>
  <si>
    <t>Bonaventura Giacomo</t>
  </si>
  <si>
    <t>Peres Bruno</t>
  </si>
  <si>
    <t>Chiesa Federico</t>
  </si>
  <si>
    <t>PONGWILLUSTY (3-5-2)</t>
  </si>
  <si>
    <t>Pasalic Mario</t>
  </si>
  <si>
    <t>Mandzukic Mario</t>
  </si>
  <si>
    <t>Vangioni</t>
  </si>
  <si>
    <t>Radu</t>
  </si>
  <si>
    <t>Deulofeu</t>
  </si>
  <si>
    <t>Trajkovski</t>
  </si>
  <si>
    <t>Grenier</t>
  </si>
  <si>
    <t>Muntari</t>
  </si>
  <si>
    <t>Bereszynski</t>
  </si>
  <si>
    <t>Emerson</t>
  </si>
  <si>
    <t>Gagliardini</t>
  </si>
  <si>
    <t>Jankto</t>
  </si>
  <si>
    <t>Bressan</t>
  </si>
  <si>
    <t>Seculin</t>
  </si>
  <si>
    <t>Zapata C.</t>
  </si>
  <si>
    <t>Acosty</t>
  </si>
  <si>
    <t>Freuler</t>
  </si>
  <si>
    <t>Thiam</t>
  </si>
  <si>
    <t>Heremaj</t>
  </si>
  <si>
    <t>Taarabt</t>
  </si>
  <si>
    <t>Zapata A.</t>
  </si>
  <si>
    <t>Zukanovic</t>
  </si>
  <si>
    <t>Viviano</t>
  </si>
  <si>
    <t>Caldara</t>
  </si>
  <si>
    <t>Dessena</t>
  </si>
  <si>
    <t>Barreca</t>
  </si>
  <si>
    <t>Babacar Khouma</t>
  </si>
  <si>
    <t>Biglia Lucas</t>
  </si>
  <si>
    <t>Giaccherini Emanuele</t>
  </si>
  <si>
    <t>Benali Ahmad</t>
  </si>
  <si>
    <t>Dzemaili Blerim</t>
  </si>
  <si>
    <t>F. C. NUVOLA (4-5-1)</t>
  </si>
  <si>
    <t>Audero</t>
  </si>
  <si>
    <t>Petkovic</t>
  </si>
  <si>
    <t>Bizzarri</t>
  </si>
  <si>
    <t>Izco</t>
  </si>
  <si>
    <t>Cesar</t>
  </si>
  <si>
    <t>All. Zeman</t>
  </si>
  <si>
    <t>Balogh</t>
  </si>
  <si>
    <t>Cerri</t>
  </si>
  <si>
    <t>Ibarbo</t>
  </si>
  <si>
    <t>F. C. NUVOLA (4-3-3)</t>
  </si>
  <si>
    <t>F.C. NUVOLA (3-4-3)</t>
  </si>
  <si>
    <t>Stoian Adrian</t>
  </si>
  <si>
    <t>Quagliarella Fabio</t>
  </si>
  <si>
    <t>Castro Lucas</t>
  </si>
  <si>
    <t>Sampirisi</t>
  </si>
  <si>
    <t>Ionita</t>
  </si>
  <si>
    <t>Rog</t>
  </si>
  <si>
    <t>Al. Montella</t>
  </si>
  <si>
    <t>2 - 2</t>
  </si>
  <si>
    <t>7 - 1</t>
  </si>
  <si>
    <t>3 - 3</t>
  </si>
  <si>
    <t>4 - 0</t>
  </si>
  <si>
    <t>Zapata Duvan</t>
  </si>
  <si>
    <t>Keità Balde</t>
  </si>
  <si>
    <t>Gagliardini Roberto</t>
  </si>
  <si>
    <t>Banega Ever</t>
  </si>
  <si>
    <t>Benatia Mehdi</t>
  </si>
  <si>
    <t>Cesar Bostjan</t>
  </si>
  <si>
    <t>Mario Rui</t>
  </si>
  <si>
    <t>Rafael C.</t>
  </si>
  <si>
    <t>Morosini</t>
  </si>
  <si>
    <t>DI Francesco</t>
  </si>
  <si>
    <t>Coda</t>
  </si>
  <si>
    <t>Krunic</t>
  </si>
  <si>
    <t>4 - 1</t>
  </si>
  <si>
    <t>4 - 2</t>
  </si>
  <si>
    <t>1 - 3</t>
  </si>
  <si>
    <t>0 - 0</t>
  </si>
  <si>
    <t>D'Ambrosio Danilo</t>
  </si>
  <si>
    <t>Berardi Domenico</t>
  </si>
  <si>
    <t>Caldara Mattia</t>
  </si>
  <si>
    <t>Rafael A.</t>
  </si>
  <si>
    <t>Allan Marques</t>
  </si>
  <si>
    <t>Zapata Cristian</t>
  </si>
  <si>
    <t>Romagnoli Alessio</t>
  </si>
  <si>
    <t>Pandev Goran</t>
  </si>
  <si>
    <t>Tello Christian</t>
  </si>
  <si>
    <t>Callejon Josè</t>
  </si>
  <si>
    <t>El Kaddouri Omar</t>
  </si>
  <si>
    <t>FC NEWBORN 2013 (3-6-1)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</si>
</sst>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"/>
    <numFmt numFmtId="182" formatCode="00000"/>
    <numFmt numFmtId="183" formatCode="0.0%"/>
    <numFmt numFmtId="184" formatCode="_-* #,##0.0_-;\-* #,##0.0_-;_-* &quot;-&quot;_-;_-@_-"/>
    <numFmt numFmtId="185" formatCode="_-* #,##0.00_-;\-* #,##0.00_-;_-* &quot;-&quot;_-;_-@_-"/>
    <numFmt numFmtId="186" formatCode="_-[$€-2]\ * #,##0.00_-;\-[$€-2]\ * #,##0.00_-;_-[$€-2]\ * &quot;-&quot;??_-"/>
    <numFmt numFmtId="187" formatCode="[$-410]dddd\ d\ mmmm\ yyyy"/>
    <numFmt numFmtId="188" formatCode="0.000"/>
    <numFmt numFmtId="189" formatCode="[$€-2]\ #.##000_);[Red]\([$€-2]\ #.##000\)"/>
    <numFmt numFmtId="190" formatCode="&quot;Attivo&quot;;&quot;Attivo&quot;;&quot;Inattivo&quot;"/>
  </numFmts>
  <fonts count="1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8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"/>
      <family val="2"/>
    </font>
    <font>
      <b/>
      <i/>
      <sz val="11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i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i/>
      <u val="single"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i/>
      <sz val="10"/>
      <color indexed="9"/>
      <name val="Arial"/>
      <family val="2"/>
    </font>
    <font>
      <b/>
      <i/>
      <sz val="11"/>
      <color indexed="8"/>
      <name val="Arial"/>
      <family val="2"/>
    </font>
    <font>
      <sz val="8"/>
      <color indexed="9"/>
      <name val="Arial"/>
      <family val="2"/>
    </font>
    <font>
      <b/>
      <i/>
      <sz val="9"/>
      <color indexed="8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i/>
      <u val="single"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b/>
      <sz val="7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13"/>
      <color indexed="8"/>
      <name val="Arial"/>
      <family val="2"/>
    </font>
    <font>
      <b/>
      <i/>
      <sz val="12"/>
      <color indexed="9"/>
      <name val="Arial"/>
      <family val="2"/>
    </font>
    <font>
      <b/>
      <i/>
      <sz val="11"/>
      <color indexed="9"/>
      <name val="Arial"/>
      <family val="2"/>
    </font>
    <font>
      <b/>
      <i/>
      <sz val="14"/>
      <color indexed="9"/>
      <name val="Arial"/>
      <family val="2"/>
    </font>
    <font>
      <b/>
      <i/>
      <sz val="15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10"/>
      <color rgb="FFFFFFFF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1"/>
      <color theme="1"/>
      <name val="Arial"/>
      <family val="2"/>
    </font>
    <font>
      <b/>
      <sz val="7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b/>
      <sz val="14"/>
      <color rgb="FFFFFFFF"/>
      <name val="Arial"/>
      <family val="2"/>
    </font>
    <font>
      <b/>
      <sz val="9"/>
      <color rgb="FFFFFFFF"/>
      <name val="Arial"/>
      <family val="2"/>
    </font>
    <font>
      <b/>
      <i/>
      <sz val="9"/>
      <color rgb="FFFFFFFF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i/>
      <sz val="9"/>
      <color theme="0"/>
      <name val="Arial"/>
      <family val="2"/>
    </font>
    <font>
      <b/>
      <i/>
      <sz val="16"/>
      <color theme="1"/>
      <name val="Arial"/>
      <family val="2"/>
    </font>
    <font>
      <b/>
      <i/>
      <sz val="14"/>
      <color theme="0"/>
      <name val="Arial"/>
      <family val="2"/>
    </font>
    <font>
      <b/>
      <i/>
      <sz val="15"/>
      <color theme="1"/>
      <name val="Arial"/>
      <family val="2"/>
    </font>
    <font>
      <b/>
      <i/>
      <sz val="13"/>
      <color theme="1"/>
      <name val="Arial"/>
      <family val="2"/>
    </font>
    <font>
      <b/>
      <i/>
      <sz val="12"/>
      <color theme="0"/>
      <name val="Arial"/>
      <family val="2"/>
    </font>
    <font>
      <b/>
      <i/>
      <sz val="11"/>
      <color rgb="FFFFFFFF"/>
      <name val="Arial"/>
      <family val="2"/>
    </font>
    <font>
      <b/>
      <i/>
      <sz val="8"/>
      <color theme="1"/>
      <name val="Arial"/>
      <family val="2"/>
    </font>
    <font>
      <b/>
      <i/>
      <sz val="9"/>
      <color rgb="FF000000"/>
      <name val="Arial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C99FF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0" borderId="2" applyNumberFormat="0" applyFill="0" applyAlignment="0" applyProtection="0"/>
    <xf numFmtId="0" fontId="71" fillId="21" borderId="3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186" fontId="0" fillId="0" borderId="0" applyFont="0" applyFill="0" applyBorder="0" applyAlignment="0" applyProtection="0"/>
    <xf numFmtId="0" fontId="7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29" borderId="0" applyNumberFormat="0" applyBorder="0" applyAlignment="0" applyProtection="0"/>
    <xf numFmtId="0" fontId="0" fillId="30" borderId="4" applyNumberFormat="0" applyFont="0" applyAlignment="0" applyProtection="0"/>
    <xf numFmtId="0" fontId="74" fillId="20" borderId="5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33" borderId="0" xfId="0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1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33" borderId="11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quotePrefix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4" fillId="0" borderId="0" xfId="0" applyNumberFormat="1" applyFont="1" applyFill="1" applyBorder="1" applyAlignment="1" quotePrefix="1">
      <alignment horizontal="center" vertical="center"/>
    </xf>
    <xf numFmtId="0" fontId="0" fillId="33" borderId="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1" fillId="33" borderId="13" xfId="0" applyFont="1" applyFill="1" applyBorder="1" applyAlignment="1">
      <alignment horizontal="right"/>
    </xf>
    <xf numFmtId="49" fontId="4" fillId="33" borderId="14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7" fillId="33" borderId="16" xfId="0" applyNumberFormat="1" applyFont="1" applyFill="1" applyBorder="1" applyAlignment="1">
      <alignment horizontal="center"/>
    </xf>
    <xf numFmtId="0" fontId="23" fillId="33" borderId="16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0" fontId="23" fillId="33" borderId="0" xfId="0" applyFont="1" applyFill="1" applyAlignment="1">
      <alignment/>
    </xf>
    <xf numFmtId="0" fontId="0" fillId="33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1" fillId="33" borderId="17" xfId="0" applyNumberFormat="1" applyFont="1" applyFill="1" applyBorder="1" applyAlignment="1">
      <alignment horizontal="center"/>
    </xf>
    <xf numFmtId="0" fontId="1" fillId="33" borderId="16" xfId="0" applyNumberFormat="1" applyFont="1" applyFill="1" applyBorder="1" applyAlignment="1">
      <alignment horizontal="center"/>
    </xf>
    <xf numFmtId="0" fontId="0" fillId="33" borderId="18" xfId="0" applyNumberFormat="1" applyFont="1" applyFill="1" applyBorder="1" applyAlignment="1">
      <alignment horizontal="left"/>
    </xf>
    <xf numFmtId="0" fontId="0" fillId="33" borderId="16" xfId="0" applyNumberFormat="1" applyFont="1" applyFill="1" applyBorder="1" applyAlignment="1">
      <alignment horizontal="center"/>
    </xf>
    <xf numFmtId="0" fontId="0" fillId="33" borderId="17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0" fillId="33" borderId="19" xfId="0" applyNumberFormat="1" applyFont="1" applyFill="1" applyBorder="1" applyAlignment="1">
      <alignment/>
    </xf>
    <xf numFmtId="0" fontId="20" fillId="33" borderId="16" xfId="0" applyNumberFormat="1" applyFont="1" applyFill="1" applyBorder="1" applyAlignment="1">
      <alignment horizontal="center"/>
    </xf>
    <xf numFmtId="0" fontId="4" fillId="33" borderId="19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/>
    </xf>
    <xf numFmtId="0" fontId="4" fillId="33" borderId="18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29" fillId="33" borderId="0" xfId="0" applyFont="1" applyFill="1" applyBorder="1" applyAlignment="1">
      <alignment horizontal="center"/>
    </xf>
    <xf numFmtId="0" fontId="30" fillId="33" borderId="0" xfId="0" applyFont="1" applyFill="1" applyBorder="1" applyAlignment="1">
      <alignment horizontal="center"/>
    </xf>
    <xf numFmtId="49" fontId="29" fillId="33" borderId="0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center"/>
    </xf>
    <xf numFmtId="0" fontId="31" fillId="33" borderId="0" xfId="0" applyNumberFormat="1" applyFont="1" applyFill="1" applyBorder="1" applyAlignment="1" quotePrefix="1">
      <alignment horizontal="center"/>
    </xf>
    <xf numFmtId="0" fontId="0" fillId="34" borderId="20" xfId="0" applyNumberFormat="1" applyFont="1" applyFill="1" applyBorder="1" applyAlignment="1">
      <alignment horizontal="left"/>
    </xf>
    <xf numFmtId="0" fontId="2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23" fillId="33" borderId="21" xfId="0" applyNumberFormat="1" applyFont="1" applyFill="1" applyBorder="1" applyAlignment="1">
      <alignment horizontal="center"/>
    </xf>
    <xf numFmtId="0" fontId="23" fillId="33" borderId="22" xfId="0" applyNumberFormat="1" applyFont="1" applyFill="1" applyBorder="1" applyAlignment="1">
      <alignment horizontal="center"/>
    </xf>
    <xf numFmtId="0" fontId="23" fillId="33" borderId="23" xfId="0" applyNumberFormat="1" applyFont="1" applyFill="1" applyBorder="1" applyAlignment="1">
      <alignment horizontal="center"/>
    </xf>
    <xf numFmtId="0" fontId="7" fillId="33" borderId="22" xfId="0" applyNumberFormat="1" applyFont="1" applyFill="1" applyBorder="1" applyAlignment="1">
      <alignment horizontal="center"/>
    </xf>
    <xf numFmtId="0" fontId="22" fillId="33" borderId="10" xfId="0" applyNumberFormat="1" applyFont="1" applyFill="1" applyBorder="1" applyAlignment="1">
      <alignment horizontal="center"/>
    </xf>
    <xf numFmtId="0" fontId="22" fillId="33" borderId="18" xfId="0" applyNumberFormat="1" applyFont="1" applyFill="1" applyBorder="1" applyAlignment="1">
      <alignment/>
    </xf>
    <xf numFmtId="0" fontId="22" fillId="33" borderId="11" xfId="0" applyNumberFormat="1" applyFont="1" applyFill="1" applyBorder="1" applyAlignment="1">
      <alignment/>
    </xf>
    <xf numFmtId="0" fontId="1" fillId="33" borderId="21" xfId="0" applyNumberFormat="1" applyFont="1" applyFill="1" applyBorder="1" applyAlignment="1">
      <alignment horizontal="center"/>
    </xf>
    <xf numFmtId="0" fontId="1" fillId="33" borderId="22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center"/>
    </xf>
    <xf numFmtId="0" fontId="0" fillId="33" borderId="21" xfId="0" applyNumberFormat="1" applyFont="1" applyFill="1" applyBorder="1" applyAlignment="1">
      <alignment horizontal="center"/>
    </xf>
    <xf numFmtId="0" fontId="0" fillId="33" borderId="22" xfId="0" applyNumberFormat="1" applyFont="1" applyFill="1" applyBorder="1" applyAlignment="1">
      <alignment horizontal="center"/>
    </xf>
    <xf numFmtId="0" fontId="0" fillId="33" borderId="23" xfId="0" applyNumberFormat="1" applyFont="1" applyFill="1" applyBorder="1" applyAlignment="1">
      <alignment horizontal="center"/>
    </xf>
    <xf numFmtId="0" fontId="1" fillId="34" borderId="24" xfId="0" applyNumberFormat="1" applyFont="1" applyFill="1" applyBorder="1" applyAlignment="1">
      <alignment horizontal="left"/>
    </xf>
    <xf numFmtId="0" fontId="1" fillId="34" borderId="19" xfId="0" applyNumberFormat="1" applyFont="1" applyFill="1" applyBorder="1" applyAlignment="1">
      <alignment horizontal="left"/>
    </xf>
    <xf numFmtId="0" fontId="1" fillId="34" borderId="20" xfId="0" applyNumberFormat="1" applyFont="1" applyFill="1" applyBorder="1" applyAlignment="1">
      <alignment horizontal="left"/>
    </xf>
    <xf numFmtId="0" fontId="0" fillId="34" borderId="24" xfId="0" applyNumberFormat="1" applyFill="1" applyBorder="1" applyAlignment="1">
      <alignment horizontal="left"/>
    </xf>
    <xf numFmtId="0" fontId="0" fillId="34" borderId="19" xfId="0" applyNumberFormat="1" applyFill="1" applyBorder="1" applyAlignment="1">
      <alignment horizontal="left"/>
    </xf>
    <xf numFmtId="0" fontId="0" fillId="34" borderId="20" xfId="0" applyNumberFormat="1" applyFill="1" applyBorder="1" applyAlignment="1">
      <alignment horizontal="left"/>
    </xf>
    <xf numFmtId="0" fontId="0" fillId="34" borderId="19" xfId="0" applyNumberFormat="1" applyFont="1" applyFill="1" applyBorder="1" applyAlignment="1">
      <alignment horizontal="left"/>
    </xf>
    <xf numFmtId="0" fontId="0" fillId="34" borderId="25" xfId="0" applyNumberFormat="1" applyFont="1" applyFill="1" applyBorder="1" applyAlignment="1">
      <alignment horizontal="left"/>
    </xf>
    <xf numFmtId="0" fontId="0" fillId="34" borderId="19" xfId="0" applyNumberFormat="1" applyFont="1" applyFill="1" applyBorder="1" applyAlignment="1">
      <alignment horizontal="left"/>
    </xf>
    <xf numFmtId="0" fontId="1" fillId="34" borderId="26" xfId="0" applyNumberFormat="1" applyFont="1" applyFill="1" applyBorder="1" applyAlignment="1">
      <alignment horizontal="center"/>
    </xf>
    <xf numFmtId="0" fontId="1" fillId="34" borderId="27" xfId="0" applyNumberFormat="1" applyFont="1" applyFill="1" applyBorder="1" applyAlignment="1">
      <alignment horizontal="center"/>
    </xf>
    <xf numFmtId="0" fontId="1" fillId="34" borderId="28" xfId="0" applyNumberFormat="1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 horizontal="left"/>
    </xf>
    <xf numFmtId="0" fontId="0" fillId="34" borderId="27" xfId="0" applyNumberFormat="1" applyFill="1" applyBorder="1" applyAlignment="1">
      <alignment horizontal="center"/>
    </xf>
    <xf numFmtId="0" fontId="0" fillId="34" borderId="27" xfId="0" applyNumberFormat="1" applyFont="1" applyFill="1" applyBorder="1" applyAlignment="1">
      <alignment horizontal="center"/>
    </xf>
    <xf numFmtId="0" fontId="0" fillId="34" borderId="28" xfId="0" applyNumberForma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/>
    </xf>
    <xf numFmtId="0" fontId="0" fillId="34" borderId="19" xfId="0" applyNumberFormat="1" applyFont="1" applyFill="1" applyBorder="1" applyAlignment="1">
      <alignment/>
    </xf>
    <xf numFmtId="0" fontId="0" fillId="34" borderId="26" xfId="0" applyNumberFormat="1" applyFill="1" applyBorder="1" applyAlignment="1">
      <alignment horizontal="center"/>
    </xf>
    <xf numFmtId="0" fontId="0" fillId="34" borderId="28" xfId="0" applyNumberFormat="1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/>
    </xf>
    <xf numFmtId="0" fontId="0" fillId="34" borderId="27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34" borderId="20" xfId="0" applyNumberFormat="1" applyFont="1" applyFill="1" applyBorder="1" applyAlignment="1">
      <alignment horizontal="left"/>
    </xf>
    <xf numFmtId="0" fontId="16" fillId="33" borderId="11" xfId="0" applyFont="1" applyFill="1" applyBorder="1" applyAlignment="1">
      <alignment horizontal="right"/>
    </xf>
    <xf numFmtId="49" fontId="16" fillId="33" borderId="18" xfId="0" applyNumberFormat="1" applyFont="1" applyFill="1" applyBorder="1" applyAlignment="1">
      <alignment horizontal="center"/>
    </xf>
    <xf numFmtId="0" fontId="16" fillId="33" borderId="18" xfId="0" applyFont="1" applyFill="1" applyBorder="1" applyAlignment="1">
      <alignment/>
    </xf>
    <xf numFmtId="0" fontId="16" fillId="33" borderId="11" xfId="0" applyNumberFormat="1" applyFont="1" applyFill="1" applyBorder="1" applyAlignment="1">
      <alignment horizontal="center"/>
    </xf>
    <xf numFmtId="0" fontId="16" fillId="33" borderId="10" xfId="0" applyNumberFormat="1" applyFont="1" applyFill="1" applyBorder="1" applyAlignment="1">
      <alignment horizontal="center"/>
    </xf>
    <xf numFmtId="0" fontId="16" fillId="33" borderId="13" xfId="0" applyFont="1" applyFill="1" applyBorder="1" applyAlignment="1">
      <alignment horizontal="right"/>
    </xf>
    <xf numFmtId="49" fontId="16" fillId="33" borderId="14" xfId="0" applyNumberFormat="1" applyFont="1" applyFill="1" applyBorder="1" applyAlignment="1">
      <alignment horizontal="center"/>
    </xf>
    <xf numFmtId="0" fontId="16" fillId="33" borderId="15" xfId="0" applyFont="1" applyFill="1" applyBorder="1" applyAlignment="1">
      <alignment/>
    </xf>
    <xf numFmtId="0" fontId="16" fillId="33" borderId="14" xfId="0" applyFont="1" applyFill="1" applyBorder="1" applyAlignment="1">
      <alignment/>
    </xf>
    <xf numFmtId="0" fontId="16" fillId="33" borderId="13" xfId="0" applyNumberFormat="1" applyFont="1" applyFill="1" applyBorder="1" applyAlignment="1">
      <alignment horizontal="center"/>
    </xf>
    <xf numFmtId="0" fontId="16" fillId="33" borderId="15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6" fillId="33" borderId="19" xfId="0" applyFont="1" applyFill="1" applyBorder="1" applyAlignment="1">
      <alignment horizontal="right"/>
    </xf>
    <xf numFmtId="49" fontId="16" fillId="33" borderId="0" xfId="0" applyNumberFormat="1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49" fontId="16" fillId="33" borderId="21" xfId="0" applyNumberFormat="1" applyFont="1" applyFill="1" applyBorder="1" applyAlignment="1">
      <alignment horizontal="center"/>
    </xf>
    <xf numFmtId="49" fontId="16" fillId="33" borderId="17" xfId="0" applyNumberFormat="1" applyFont="1" applyFill="1" applyBorder="1" applyAlignment="1">
      <alignment horizontal="center"/>
    </xf>
    <xf numFmtId="49" fontId="16" fillId="33" borderId="23" xfId="0" applyNumberFormat="1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 horizontal="center"/>
    </xf>
    <xf numFmtId="0" fontId="16" fillId="33" borderId="29" xfId="0" applyFont="1" applyFill="1" applyBorder="1" applyAlignment="1">
      <alignment horizontal="right"/>
    </xf>
    <xf numFmtId="49" fontId="16" fillId="33" borderId="12" xfId="0" applyNumberFormat="1" applyFont="1" applyFill="1" applyBorder="1" applyAlignment="1">
      <alignment horizontal="center"/>
    </xf>
    <xf numFmtId="0" fontId="16" fillId="33" borderId="17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34" fillId="33" borderId="30" xfId="0" applyFont="1" applyFill="1" applyBorder="1" applyAlignment="1">
      <alignment horizontal="center"/>
    </xf>
    <xf numFmtId="0" fontId="16" fillId="33" borderId="16" xfId="0" applyFont="1" applyFill="1" applyBorder="1" applyAlignment="1">
      <alignment/>
    </xf>
    <xf numFmtId="0" fontId="34" fillId="33" borderId="31" xfId="0" applyFont="1" applyFill="1" applyBorder="1" applyAlignment="1">
      <alignment horizontal="center"/>
    </xf>
    <xf numFmtId="0" fontId="36" fillId="33" borderId="10" xfId="0" applyFont="1" applyFill="1" applyBorder="1" applyAlignment="1">
      <alignment/>
    </xf>
    <xf numFmtId="0" fontId="34" fillId="33" borderId="32" xfId="0" applyFont="1" applyFill="1" applyBorder="1" applyAlignment="1">
      <alignment horizontal="center"/>
    </xf>
    <xf numFmtId="0" fontId="36" fillId="33" borderId="11" xfId="0" applyFont="1" applyFill="1" applyBorder="1" applyAlignment="1">
      <alignment horizontal="right"/>
    </xf>
    <xf numFmtId="0" fontId="34" fillId="35" borderId="13" xfId="0" applyFont="1" applyFill="1" applyBorder="1" applyAlignment="1">
      <alignment/>
    </xf>
    <xf numFmtId="0" fontId="34" fillId="35" borderId="33" xfId="0" applyFont="1" applyFill="1" applyBorder="1" applyAlignment="1">
      <alignment horizontal="center"/>
    </xf>
    <xf numFmtId="0" fontId="4" fillId="34" borderId="19" xfId="0" applyNumberFormat="1" applyFont="1" applyFill="1" applyBorder="1" applyAlignment="1">
      <alignment/>
    </xf>
    <xf numFmtId="0" fontId="23" fillId="33" borderId="22" xfId="0" applyNumberFormat="1" applyFont="1" applyFill="1" applyBorder="1" applyAlignment="1">
      <alignment horizontal="center"/>
    </xf>
    <xf numFmtId="0" fontId="7" fillId="33" borderId="16" xfId="0" applyNumberFormat="1" applyFont="1" applyFill="1" applyBorder="1" applyAlignment="1">
      <alignment horizontal="center"/>
    </xf>
    <xf numFmtId="0" fontId="7" fillId="33" borderId="23" xfId="0" applyNumberFormat="1" applyFont="1" applyFill="1" applyBorder="1" applyAlignment="1">
      <alignment horizontal="center"/>
    </xf>
    <xf numFmtId="0" fontId="16" fillId="36" borderId="33" xfId="0" applyNumberFormat="1" applyFont="1" applyFill="1" applyBorder="1" applyAlignment="1">
      <alignment horizontal="center"/>
    </xf>
    <xf numFmtId="0" fontId="16" fillId="37" borderId="33" xfId="0" applyNumberFormat="1" applyFont="1" applyFill="1" applyBorder="1" applyAlignment="1">
      <alignment horizontal="center"/>
    </xf>
    <xf numFmtId="181" fontId="16" fillId="37" borderId="34" xfId="0" applyNumberFormat="1" applyFont="1" applyFill="1" applyBorder="1" applyAlignment="1" quotePrefix="1">
      <alignment horizontal="center" vertical="center"/>
    </xf>
    <xf numFmtId="0" fontId="5" fillId="37" borderId="13" xfId="0" applyNumberFormat="1" applyFont="1" applyFill="1" applyBorder="1" applyAlignment="1">
      <alignment horizontal="center"/>
    </xf>
    <xf numFmtId="0" fontId="5" fillId="37" borderId="14" xfId="0" applyNumberFormat="1" applyFont="1" applyFill="1" applyBorder="1" applyAlignment="1">
      <alignment horizontal="center"/>
    </xf>
    <xf numFmtId="0" fontId="5" fillId="38" borderId="13" xfId="0" applyNumberFormat="1" applyFont="1" applyFill="1" applyBorder="1" applyAlignment="1">
      <alignment horizontal="center"/>
    </xf>
    <xf numFmtId="0" fontId="5" fillId="38" borderId="14" xfId="0" applyNumberFormat="1" applyFont="1" applyFill="1" applyBorder="1" applyAlignment="1">
      <alignment horizontal="center"/>
    </xf>
    <xf numFmtId="181" fontId="34" fillId="38" borderId="34" xfId="0" applyNumberFormat="1" applyFont="1" applyFill="1" applyBorder="1" applyAlignment="1" quotePrefix="1">
      <alignment horizontal="center" vertical="center"/>
    </xf>
    <xf numFmtId="0" fontId="34" fillId="38" borderId="13" xfId="0" applyNumberFormat="1" applyFont="1" applyFill="1" applyBorder="1" applyAlignment="1">
      <alignment horizontal="center"/>
    </xf>
    <xf numFmtId="0" fontId="34" fillId="38" borderId="33" xfId="0" applyNumberFormat="1" applyFont="1" applyFill="1" applyBorder="1" applyAlignment="1">
      <alignment horizontal="center"/>
    </xf>
    <xf numFmtId="0" fontId="34" fillId="38" borderId="15" xfId="0" applyNumberFormat="1" applyFont="1" applyFill="1" applyBorder="1" applyAlignment="1">
      <alignment horizontal="center"/>
    </xf>
    <xf numFmtId="0" fontId="5" fillId="39" borderId="14" xfId="0" applyNumberFormat="1" applyFont="1" applyFill="1" applyBorder="1" applyAlignment="1">
      <alignment horizontal="center"/>
    </xf>
    <xf numFmtId="0" fontId="5" fillId="39" borderId="13" xfId="0" applyNumberFormat="1" applyFont="1" applyFill="1" applyBorder="1" applyAlignment="1">
      <alignment horizontal="center"/>
    </xf>
    <xf numFmtId="181" fontId="34" fillId="39" borderId="34" xfId="0" applyNumberFormat="1" applyFont="1" applyFill="1" applyBorder="1" applyAlignment="1" quotePrefix="1">
      <alignment horizontal="center" vertical="center"/>
    </xf>
    <xf numFmtId="0" fontId="34" fillId="39" borderId="33" xfId="0" applyNumberFormat="1" applyFont="1" applyFill="1" applyBorder="1" applyAlignment="1">
      <alignment horizontal="center"/>
    </xf>
    <xf numFmtId="0" fontId="34" fillId="39" borderId="15" xfId="0" applyNumberFormat="1" applyFont="1" applyFill="1" applyBorder="1" applyAlignment="1">
      <alignment horizontal="center"/>
    </xf>
    <xf numFmtId="0" fontId="34" fillId="39" borderId="13" xfId="0" applyNumberFormat="1" applyFont="1" applyFill="1" applyBorder="1" applyAlignment="1">
      <alignment horizontal="center"/>
    </xf>
    <xf numFmtId="0" fontId="16" fillId="36" borderId="15" xfId="0" applyNumberFormat="1" applyFont="1" applyFill="1" applyBorder="1" applyAlignment="1">
      <alignment horizontal="center"/>
    </xf>
    <xf numFmtId="0" fontId="16" fillId="36" borderId="13" xfId="0" applyNumberFormat="1" applyFont="1" applyFill="1" applyBorder="1" applyAlignment="1">
      <alignment horizontal="center"/>
    </xf>
    <xf numFmtId="0" fontId="5" fillId="36" borderId="13" xfId="0" applyNumberFormat="1" applyFont="1" applyFill="1" applyBorder="1" applyAlignment="1">
      <alignment horizontal="center"/>
    </xf>
    <xf numFmtId="0" fontId="5" fillId="36" borderId="14" xfId="0" applyNumberFormat="1" applyFont="1" applyFill="1" applyBorder="1" applyAlignment="1">
      <alignment horizontal="center"/>
    </xf>
    <xf numFmtId="181" fontId="16" fillId="36" borderId="34" xfId="0" applyNumberFormat="1" applyFont="1" applyFill="1" applyBorder="1" applyAlignment="1" quotePrefix="1">
      <alignment horizontal="center" vertical="center"/>
    </xf>
    <xf numFmtId="0" fontId="9" fillId="35" borderId="14" xfId="0" applyNumberFormat="1" applyFont="1" applyFill="1" applyBorder="1" applyAlignment="1">
      <alignment horizontal="center"/>
    </xf>
    <xf numFmtId="0" fontId="9" fillId="35" borderId="13" xfId="0" applyNumberFormat="1" applyFont="1" applyFill="1" applyBorder="1" applyAlignment="1">
      <alignment horizontal="center"/>
    </xf>
    <xf numFmtId="181" fontId="15" fillId="35" borderId="34" xfId="0" applyNumberFormat="1" applyFont="1" applyFill="1" applyBorder="1" applyAlignment="1" quotePrefix="1">
      <alignment horizontal="center" vertical="center"/>
    </xf>
    <xf numFmtId="0" fontId="15" fillId="35" borderId="33" xfId="0" applyNumberFormat="1" applyFont="1" applyFill="1" applyBorder="1" applyAlignment="1">
      <alignment horizontal="center"/>
    </xf>
    <xf numFmtId="0" fontId="15" fillId="35" borderId="15" xfId="0" applyNumberFormat="1" applyFont="1" applyFill="1" applyBorder="1" applyAlignment="1">
      <alignment horizontal="center"/>
    </xf>
    <xf numFmtId="0" fontId="15" fillId="35" borderId="13" xfId="0" applyNumberFormat="1" applyFont="1" applyFill="1" applyBorder="1" applyAlignment="1">
      <alignment horizontal="center"/>
    </xf>
    <xf numFmtId="0" fontId="16" fillId="40" borderId="33" xfId="0" applyNumberFormat="1" applyFont="1" applyFill="1" applyBorder="1" applyAlignment="1">
      <alignment horizontal="center"/>
    </xf>
    <xf numFmtId="0" fontId="5" fillId="40" borderId="14" xfId="0" applyNumberFormat="1" applyFont="1" applyFill="1" applyBorder="1" applyAlignment="1">
      <alignment horizontal="center"/>
    </xf>
    <xf numFmtId="181" fontId="16" fillId="40" borderId="34" xfId="0" applyNumberFormat="1" applyFont="1" applyFill="1" applyBorder="1" applyAlignment="1" quotePrefix="1">
      <alignment horizontal="center" vertical="center"/>
    </xf>
    <xf numFmtId="0" fontId="15" fillId="41" borderId="33" xfId="0" applyNumberFormat="1" applyFont="1" applyFill="1" applyBorder="1" applyAlignment="1">
      <alignment horizontal="center"/>
    </xf>
    <xf numFmtId="0" fontId="15" fillId="41" borderId="15" xfId="0" applyNumberFormat="1" applyFont="1" applyFill="1" applyBorder="1" applyAlignment="1">
      <alignment horizontal="center"/>
    </xf>
    <xf numFmtId="0" fontId="15" fillId="41" borderId="13" xfId="0" applyNumberFormat="1" applyFont="1" applyFill="1" applyBorder="1" applyAlignment="1">
      <alignment horizontal="center"/>
    </xf>
    <xf numFmtId="0" fontId="9" fillId="41" borderId="13" xfId="0" applyNumberFormat="1" applyFont="1" applyFill="1" applyBorder="1" applyAlignment="1">
      <alignment horizontal="center"/>
    </xf>
    <xf numFmtId="0" fontId="9" fillId="41" borderId="14" xfId="0" applyNumberFormat="1" applyFont="1" applyFill="1" applyBorder="1" applyAlignment="1">
      <alignment horizontal="center"/>
    </xf>
    <xf numFmtId="181" fontId="15" fillId="41" borderId="34" xfId="0" applyNumberFormat="1" applyFont="1" applyFill="1" applyBorder="1" applyAlignment="1" quotePrefix="1">
      <alignment horizontal="center" vertical="center"/>
    </xf>
    <xf numFmtId="181" fontId="1" fillId="34" borderId="35" xfId="0" applyNumberFormat="1" applyFont="1" applyFill="1" applyBorder="1" applyAlignment="1">
      <alignment horizontal="center"/>
    </xf>
    <xf numFmtId="181" fontId="1" fillId="34" borderId="36" xfId="0" applyNumberFormat="1" applyFont="1" applyFill="1" applyBorder="1" applyAlignment="1">
      <alignment horizontal="center"/>
    </xf>
    <xf numFmtId="181" fontId="1" fillId="34" borderId="37" xfId="0" applyNumberFormat="1" applyFont="1" applyFill="1" applyBorder="1" applyAlignment="1">
      <alignment horizontal="center"/>
    </xf>
    <xf numFmtId="181" fontId="0" fillId="34" borderId="16" xfId="0" applyNumberFormat="1" applyFont="1" applyFill="1" applyBorder="1" applyAlignment="1">
      <alignment horizontal="center"/>
    </xf>
    <xf numFmtId="181" fontId="0" fillId="34" borderId="35" xfId="0" applyNumberFormat="1" applyFill="1" applyBorder="1" applyAlignment="1">
      <alignment horizontal="center"/>
    </xf>
    <xf numFmtId="181" fontId="0" fillId="34" borderId="36" xfId="0" applyNumberFormat="1" applyFont="1" applyFill="1" applyBorder="1" applyAlignment="1">
      <alignment horizontal="center"/>
    </xf>
    <xf numFmtId="181" fontId="0" fillId="34" borderId="36" xfId="0" applyNumberFormat="1" applyFont="1" applyFill="1" applyBorder="1" applyAlignment="1">
      <alignment horizontal="center"/>
    </xf>
    <xf numFmtId="181" fontId="1" fillId="34" borderId="33" xfId="0" applyNumberFormat="1" applyFont="1" applyFill="1" applyBorder="1" applyAlignment="1">
      <alignment horizontal="center"/>
    </xf>
    <xf numFmtId="181" fontId="20" fillId="34" borderId="16" xfId="0" applyNumberFormat="1" applyFont="1" applyFill="1" applyBorder="1" applyAlignment="1">
      <alignment horizontal="center"/>
    </xf>
    <xf numFmtId="181" fontId="22" fillId="33" borderId="10" xfId="0" applyNumberFormat="1" applyFont="1" applyFill="1" applyBorder="1" applyAlignment="1">
      <alignment horizontal="center"/>
    </xf>
    <xf numFmtId="0" fontId="27" fillId="33" borderId="0" xfId="0" applyFont="1" applyFill="1" applyBorder="1" applyAlignment="1">
      <alignment/>
    </xf>
    <xf numFmtId="0" fontId="27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20" fillId="33" borderId="0" xfId="0" applyNumberFormat="1" applyFont="1" applyFill="1" applyBorder="1" applyAlignment="1">
      <alignment/>
    </xf>
    <xf numFmtId="181" fontId="27" fillId="33" borderId="0" xfId="0" applyNumberFormat="1" applyFont="1" applyFill="1" applyBorder="1" applyAlignment="1" quotePrefix="1">
      <alignment vertical="center"/>
    </xf>
    <xf numFmtId="0" fontId="32" fillId="33" borderId="0" xfId="0" applyNumberFormat="1" applyFont="1" applyFill="1" applyBorder="1" applyAlignment="1">
      <alignment/>
    </xf>
    <xf numFmtId="0" fontId="32" fillId="33" borderId="0" xfId="0" applyNumberFormat="1" applyFont="1" applyFill="1" applyBorder="1" applyAlignment="1" quotePrefix="1">
      <alignment/>
    </xf>
    <xf numFmtId="181" fontId="1" fillId="33" borderId="30" xfId="0" applyNumberFormat="1" applyFont="1" applyFill="1" applyBorder="1" applyAlignment="1">
      <alignment horizontal="center"/>
    </xf>
    <xf numFmtId="181" fontId="1" fillId="33" borderId="31" xfId="0" applyNumberFormat="1" applyFont="1" applyFill="1" applyBorder="1" applyAlignment="1">
      <alignment horizontal="center"/>
    </xf>
    <xf numFmtId="181" fontId="1" fillId="33" borderId="32" xfId="0" applyNumberFormat="1" applyFont="1" applyFill="1" applyBorder="1" applyAlignment="1">
      <alignment horizontal="center"/>
    </xf>
    <xf numFmtId="181" fontId="0" fillId="33" borderId="16" xfId="0" applyNumberFormat="1" applyFont="1" applyFill="1" applyBorder="1" applyAlignment="1">
      <alignment horizontal="center"/>
    </xf>
    <xf numFmtId="181" fontId="0" fillId="33" borderId="30" xfId="0" applyNumberFormat="1" applyFont="1" applyFill="1" applyBorder="1" applyAlignment="1">
      <alignment horizontal="center"/>
    </xf>
    <xf numFmtId="181" fontId="0" fillId="33" borderId="31" xfId="0" applyNumberFormat="1" applyFont="1" applyFill="1" applyBorder="1" applyAlignment="1">
      <alignment horizontal="center"/>
    </xf>
    <xf numFmtId="181" fontId="1" fillId="33" borderId="33" xfId="0" applyNumberFormat="1" applyFont="1" applyFill="1" applyBorder="1" applyAlignment="1">
      <alignment horizontal="center"/>
    </xf>
    <xf numFmtId="181" fontId="20" fillId="33" borderId="16" xfId="0" applyNumberFormat="1" applyFont="1" applyFill="1" applyBorder="1" applyAlignment="1">
      <alignment horizontal="center"/>
    </xf>
    <xf numFmtId="181" fontId="16" fillId="36" borderId="38" xfId="0" applyNumberFormat="1" applyFont="1" applyFill="1" applyBorder="1" applyAlignment="1" quotePrefix="1">
      <alignment horizontal="center" vertical="center"/>
    </xf>
    <xf numFmtId="181" fontId="34" fillId="39" borderId="39" xfId="0" applyNumberFormat="1" applyFont="1" applyFill="1" applyBorder="1" applyAlignment="1" quotePrefix="1">
      <alignment horizontal="center" vertical="center"/>
    </xf>
    <xf numFmtId="181" fontId="34" fillId="38" borderId="39" xfId="0" applyNumberFormat="1" applyFont="1" applyFill="1" applyBorder="1" applyAlignment="1" quotePrefix="1">
      <alignment horizontal="center" vertical="center"/>
    </xf>
    <xf numFmtId="181" fontId="16" fillId="37" borderId="39" xfId="0" applyNumberFormat="1" applyFont="1" applyFill="1" applyBorder="1" applyAlignment="1" quotePrefix="1">
      <alignment horizontal="center" vertical="center"/>
    </xf>
    <xf numFmtId="181" fontId="15" fillId="35" borderId="39" xfId="0" applyNumberFormat="1" applyFont="1" applyFill="1" applyBorder="1" applyAlignment="1" quotePrefix="1">
      <alignment horizontal="center" vertical="center"/>
    </xf>
    <xf numFmtId="181" fontId="16" fillId="40" borderId="39" xfId="0" applyNumberFormat="1" applyFont="1" applyFill="1" applyBorder="1" applyAlignment="1" quotePrefix="1">
      <alignment horizontal="center" vertical="center"/>
    </xf>
    <xf numFmtId="181" fontId="15" fillId="41" borderId="39" xfId="0" applyNumberFormat="1" applyFont="1" applyFill="1" applyBorder="1" applyAlignment="1" quotePrefix="1">
      <alignment horizontal="center" vertical="center"/>
    </xf>
    <xf numFmtId="181" fontId="1" fillId="33" borderId="21" xfId="0" applyNumberFormat="1" applyFont="1" applyFill="1" applyBorder="1" applyAlignment="1">
      <alignment horizontal="center"/>
    </xf>
    <xf numFmtId="181" fontId="1" fillId="33" borderId="22" xfId="0" applyNumberFormat="1" applyFont="1" applyFill="1" applyBorder="1" applyAlignment="1">
      <alignment horizontal="center"/>
    </xf>
    <xf numFmtId="181" fontId="1" fillId="33" borderId="23" xfId="0" applyNumberFormat="1" applyFont="1" applyFill="1" applyBorder="1" applyAlignment="1">
      <alignment horizontal="center"/>
    </xf>
    <xf numFmtId="181" fontId="0" fillId="33" borderId="18" xfId="0" applyNumberFormat="1" applyFont="1" applyFill="1" applyBorder="1" applyAlignment="1">
      <alignment horizontal="left"/>
    </xf>
    <xf numFmtId="181" fontId="0" fillId="33" borderId="21" xfId="0" applyNumberFormat="1" applyFont="1" applyFill="1" applyBorder="1" applyAlignment="1">
      <alignment horizontal="center"/>
    </xf>
    <xf numFmtId="181" fontId="0" fillId="33" borderId="22" xfId="0" applyNumberFormat="1" applyFont="1" applyFill="1" applyBorder="1" applyAlignment="1">
      <alignment horizontal="center"/>
    </xf>
    <xf numFmtId="181" fontId="0" fillId="33" borderId="23" xfId="0" applyNumberFormat="1" applyFont="1" applyFill="1" applyBorder="1" applyAlignment="1">
      <alignment horizontal="center"/>
    </xf>
    <xf numFmtId="181" fontId="23" fillId="33" borderId="22" xfId="0" applyNumberFormat="1" applyFont="1" applyFill="1" applyBorder="1" applyAlignment="1">
      <alignment horizontal="center"/>
    </xf>
    <xf numFmtId="181" fontId="7" fillId="33" borderId="22" xfId="0" applyNumberFormat="1" applyFont="1" applyFill="1" applyBorder="1" applyAlignment="1">
      <alignment horizontal="center"/>
    </xf>
    <xf numFmtId="181" fontId="7" fillId="33" borderId="21" xfId="0" applyNumberFormat="1" applyFont="1" applyFill="1" applyBorder="1" applyAlignment="1">
      <alignment horizontal="center"/>
    </xf>
    <xf numFmtId="181" fontId="7" fillId="33" borderId="22" xfId="0" applyNumberFormat="1" applyFont="1" applyFill="1" applyBorder="1" applyAlignment="1">
      <alignment horizontal="center"/>
    </xf>
    <xf numFmtId="0" fontId="8" fillId="42" borderId="0" xfId="0" applyFont="1" applyFill="1" applyBorder="1" applyAlignment="1">
      <alignment horizontal="center"/>
    </xf>
    <xf numFmtId="0" fontId="6" fillId="42" borderId="0" xfId="0" applyFont="1" applyFill="1" applyBorder="1" applyAlignment="1">
      <alignment horizontal="center"/>
    </xf>
    <xf numFmtId="0" fontId="4" fillId="42" borderId="0" xfId="0" applyFont="1" applyFill="1" applyBorder="1" applyAlignment="1">
      <alignment horizontal="center"/>
    </xf>
    <xf numFmtId="0" fontId="7" fillId="42" borderId="0" xfId="0" applyFont="1" applyFill="1" applyBorder="1" applyAlignment="1">
      <alignment horizontal="center"/>
    </xf>
    <xf numFmtId="0" fontId="7" fillId="42" borderId="0" xfId="44" applyNumberFormat="1" applyFont="1" applyFill="1" applyBorder="1" applyAlignment="1">
      <alignment horizontal="center"/>
    </xf>
    <xf numFmtId="0" fontId="0" fillId="42" borderId="0" xfId="0" applyFill="1" applyBorder="1" applyAlignment="1">
      <alignment horizontal="center"/>
    </xf>
    <xf numFmtId="0" fontId="0" fillId="42" borderId="0" xfId="0" applyFont="1" applyFill="1" applyBorder="1" applyAlignment="1">
      <alignment horizontal="center"/>
    </xf>
    <xf numFmtId="0" fontId="1" fillId="42" borderId="0" xfId="0" applyFont="1" applyFill="1" applyBorder="1" applyAlignment="1">
      <alignment horizontal="center"/>
    </xf>
    <xf numFmtId="0" fontId="0" fillId="42" borderId="0" xfId="0" applyNumberFormat="1" applyFill="1" applyBorder="1" applyAlignment="1">
      <alignment horizontal="center"/>
    </xf>
    <xf numFmtId="1" fontId="6" fillId="42" borderId="0" xfId="0" applyNumberFormat="1" applyFont="1" applyFill="1" applyBorder="1" applyAlignment="1">
      <alignment horizontal="center" vertical="center"/>
    </xf>
    <xf numFmtId="0" fontId="9" fillId="42" borderId="0" xfId="0" applyNumberFormat="1" applyFont="1" applyFill="1" applyBorder="1" applyAlignment="1">
      <alignment horizontal="center"/>
    </xf>
    <xf numFmtId="0" fontId="0" fillId="42" borderId="18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0" xfId="0" applyFill="1" applyBorder="1" applyAlignment="1">
      <alignment/>
    </xf>
    <xf numFmtId="0" fontId="22" fillId="42" borderId="0" xfId="0" applyFont="1" applyFill="1" applyBorder="1" applyAlignment="1">
      <alignment horizontal="center"/>
    </xf>
    <xf numFmtId="0" fontId="0" fillId="42" borderId="29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6" xfId="0" applyFill="1" applyBorder="1" applyAlignment="1">
      <alignment/>
    </xf>
    <xf numFmtId="0" fontId="23" fillId="42" borderId="0" xfId="0" applyFont="1" applyFill="1" applyBorder="1" applyAlignment="1">
      <alignment horizontal="center"/>
    </xf>
    <xf numFmtId="0" fontId="23" fillId="42" borderId="0" xfId="0" applyNumberFormat="1" applyFont="1" applyFill="1" applyBorder="1" applyAlignment="1">
      <alignment horizontal="center"/>
    </xf>
    <xf numFmtId="1" fontId="22" fillId="42" borderId="0" xfId="0" applyNumberFormat="1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/>
    </xf>
    <xf numFmtId="0" fontId="1" fillId="42" borderId="0" xfId="0" applyNumberFormat="1" applyFont="1" applyFill="1" applyBorder="1" applyAlignment="1">
      <alignment horizontal="center"/>
    </xf>
    <xf numFmtId="2" fontId="1" fillId="42" borderId="0" xfId="0" applyNumberFormat="1" applyFont="1" applyFill="1" applyBorder="1" applyAlignment="1">
      <alignment horizontal="center"/>
    </xf>
    <xf numFmtId="0" fontId="0" fillId="42" borderId="0" xfId="0" applyNumberFormat="1" applyFont="1" applyFill="1" applyBorder="1" applyAlignment="1">
      <alignment horizontal="center"/>
    </xf>
    <xf numFmtId="0" fontId="20" fillId="42" borderId="0" xfId="0" applyFont="1" applyFill="1" applyBorder="1" applyAlignment="1">
      <alignment horizontal="center"/>
    </xf>
    <xf numFmtId="0" fontId="26" fillId="42" borderId="0" xfId="0" applyFont="1" applyFill="1" applyBorder="1" applyAlignment="1">
      <alignment horizontal="center"/>
    </xf>
    <xf numFmtId="0" fontId="0" fillId="42" borderId="13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0" fontId="21" fillId="42" borderId="0" xfId="0" applyFont="1" applyFill="1" applyBorder="1" applyAlignment="1">
      <alignment horizontal="center"/>
    </xf>
    <xf numFmtId="0" fontId="0" fillId="42" borderId="19" xfId="0" applyFill="1" applyBorder="1" applyAlignment="1">
      <alignment/>
    </xf>
    <xf numFmtId="0" fontId="20" fillId="42" borderId="0" xfId="0" applyNumberFormat="1" applyFont="1" applyFill="1" applyBorder="1" applyAlignment="1">
      <alignment horizontal="center"/>
    </xf>
    <xf numFmtId="0" fontId="4" fillId="42" borderId="0" xfId="0" applyNumberFormat="1" applyFont="1" applyFill="1" applyBorder="1" applyAlignment="1" quotePrefix="1">
      <alignment horizontal="center" vertical="center"/>
    </xf>
    <xf numFmtId="0" fontId="4" fillId="42" borderId="0" xfId="0" applyNumberFormat="1" applyFont="1" applyFill="1" applyBorder="1" applyAlignment="1">
      <alignment horizontal="center"/>
    </xf>
    <xf numFmtId="0" fontId="5" fillId="42" borderId="0" xfId="0" applyNumberFormat="1" applyFont="1" applyFill="1" applyBorder="1" applyAlignment="1" quotePrefix="1">
      <alignment horizontal="center"/>
    </xf>
    <xf numFmtId="0" fontId="0" fillId="42" borderId="17" xfId="0" applyFill="1" applyBorder="1" applyAlignment="1">
      <alignment/>
    </xf>
    <xf numFmtId="0" fontId="9" fillId="43" borderId="14" xfId="0" applyNumberFormat="1" applyFont="1" applyFill="1" applyBorder="1" applyAlignment="1">
      <alignment horizontal="center"/>
    </xf>
    <xf numFmtId="181" fontId="15" fillId="43" borderId="39" xfId="0" applyNumberFormat="1" applyFont="1" applyFill="1" applyBorder="1" applyAlignment="1" quotePrefix="1">
      <alignment horizontal="center" vertical="center"/>
    </xf>
    <xf numFmtId="181" fontId="15" fillId="43" borderId="34" xfId="0" applyNumberFormat="1" applyFont="1" applyFill="1" applyBorder="1" applyAlignment="1" quotePrefix="1">
      <alignment horizontal="center" vertical="center"/>
    </xf>
    <xf numFmtId="0" fontId="15" fillId="43" borderId="33" xfId="0" applyNumberFormat="1" applyFont="1" applyFill="1" applyBorder="1" applyAlignment="1">
      <alignment horizontal="center"/>
    </xf>
    <xf numFmtId="0" fontId="16" fillId="44" borderId="33" xfId="0" applyNumberFormat="1" applyFont="1" applyFill="1" applyBorder="1" applyAlignment="1">
      <alignment horizontal="center"/>
    </xf>
    <xf numFmtId="181" fontId="16" fillId="44" borderId="34" xfId="0" applyNumberFormat="1" applyFont="1" applyFill="1" applyBorder="1" applyAlignment="1" quotePrefix="1">
      <alignment horizontal="center" vertical="center"/>
    </xf>
    <xf numFmtId="181" fontId="16" fillId="44" borderId="39" xfId="0" applyNumberFormat="1" applyFont="1" applyFill="1" applyBorder="1" applyAlignment="1" quotePrefix="1">
      <alignment horizontal="center" vertical="center"/>
    </xf>
    <xf numFmtId="0" fontId="5" fillId="44" borderId="14" xfId="0" applyNumberFormat="1" applyFont="1" applyFill="1" applyBorder="1" applyAlignment="1">
      <alignment horizontal="center"/>
    </xf>
    <xf numFmtId="0" fontId="5" fillId="44" borderId="13" xfId="0" applyNumberFormat="1" applyFont="1" applyFill="1" applyBorder="1" applyAlignment="1">
      <alignment horizontal="center"/>
    </xf>
    <xf numFmtId="0" fontId="16" fillId="42" borderId="30" xfId="0" applyFont="1" applyFill="1" applyBorder="1" applyAlignment="1">
      <alignment horizontal="center"/>
    </xf>
    <xf numFmtId="0" fontId="16" fillId="42" borderId="33" xfId="0" applyFont="1" applyFill="1" applyBorder="1" applyAlignment="1">
      <alignment horizontal="center"/>
    </xf>
    <xf numFmtId="0" fontId="23" fillId="34" borderId="19" xfId="0" applyNumberFormat="1" applyFont="1" applyFill="1" applyBorder="1" applyAlignment="1">
      <alignment horizontal="left"/>
    </xf>
    <xf numFmtId="0" fontId="7" fillId="34" borderId="19" xfId="0" applyNumberFormat="1" applyFont="1" applyFill="1" applyBorder="1" applyAlignment="1">
      <alignment horizontal="left"/>
    </xf>
    <xf numFmtId="0" fontId="5" fillId="39" borderId="33" xfId="0" applyNumberFormat="1" applyFont="1" applyFill="1" applyBorder="1" applyAlignment="1">
      <alignment horizontal="center"/>
    </xf>
    <xf numFmtId="0" fontId="5" fillId="38" borderId="33" xfId="0" applyNumberFormat="1" applyFont="1" applyFill="1" applyBorder="1" applyAlignment="1" quotePrefix="1">
      <alignment horizontal="center"/>
    </xf>
    <xf numFmtId="0" fontId="5" fillId="44" borderId="33" xfId="0" applyNumberFormat="1" applyFont="1" applyFill="1" applyBorder="1" applyAlignment="1" quotePrefix="1">
      <alignment horizontal="center"/>
    </xf>
    <xf numFmtId="0" fontId="5" fillId="40" borderId="33" xfId="0" applyNumberFormat="1" applyFont="1" applyFill="1" applyBorder="1" applyAlignment="1" quotePrefix="1">
      <alignment horizontal="center"/>
    </xf>
    <xf numFmtId="0" fontId="9" fillId="35" borderId="33" xfId="0" applyNumberFormat="1" applyFont="1" applyFill="1" applyBorder="1" applyAlignment="1" quotePrefix="1">
      <alignment horizontal="center"/>
    </xf>
    <xf numFmtId="0" fontId="9" fillId="41" borderId="33" xfId="0" applyNumberFormat="1" applyFont="1" applyFill="1" applyBorder="1" applyAlignment="1" quotePrefix="1">
      <alignment horizontal="center"/>
    </xf>
    <xf numFmtId="0" fontId="5" fillId="36" borderId="33" xfId="0" applyNumberFormat="1" applyFont="1" applyFill="1" applyBorder="1" applyAlignment="1" quotePrefix="1">
      <alignment horizontal="center"/>
    </xf>
    <xf numFmtId="0" fontId="9" fillId="43" borderId="33" xfId="0" applyNumberFormat="1" applyFont="1" applyFill="1" applyBorder="1" applyAlignment="1" quotePrefix="1">
      <alignment horizontal="center"/>
    </xf>
    <xf numFmtId="0" fontId="5" fillId="37" borderId="33" xfId="0" applyNumberFormat="1" applyFont="1" applyFill="1" applyBorder="1" applyAlignment="1">
      <alignment horizontal="center"/>
    </xf>
    <xf numFmtId="0" fontId="84" fillId="34" borderId="19" xfId="0" applyNumberFormat="1" applyFont="1" applyFill="1" applyBorder="1" applyAlignment="1">
      <alignment horizontal="left"/>
    </xf>
    <xf numFmtId="0" fontId="0" fillId="34" borderId="24" xfId="0" applyNumberFormat="1" applyFont="1" applyFill="1" applyBorder="1" applyAlignment="1">
      <alignment horizontal="left"/>
    </xf>
    <xf numFmtId="0" fontId="85" fillId="33" borderId="18" xfId="0" applyNumberFormat="1" applyFont="1" applyFill="1" applyBorder="1" applyAlignment="1">
      <alignment horizontal="center"/>
    </xf>
    <xf numFmtId="0" fontId="86" fillId="33" borderId="10" xfId="0" applyNumberFormat="1" applyFont="1" applyFill="1" applyBorder="1" applyAlignment="1">
      <alignment horizontal="center"/>
    </xf>
    <xf numFmtId="181" fontId="1" fillId="34" borderId="40" xfId="0" applyNumberFormat="1" applyFont="1" applyFill="1" applyBorder="1" applyAlignment="1">
      <alignment horizontal="center"/>
    </xf>
    <xf numFmtId="181" fontId="1" fillId="34" borderId="41" xfId="0" applyNumberFormat="1" applyFont="1" applyFill="1" applyBorder="1" applyAlignment="1">
      <alignment horizontal="center"/>
    </xf>
    <xf numFmtId="181" fontId="1" fillId="34" borderId="42" xfId="0" applyNumberFormat="1" applyFont="1" applyFill="1" applyBorder="1" applyAlignment="1">
      <alignment horizontal="center"/>
    </xf>
    <xf numFmtId="0" fontId="87" fillId="33" borderId="0" xfId="0" applyFont="1" applyFill="1" applyAlignment="1">
      <alignment/>
    </xf>
    <xf numFmtId="181" fontId="1" fillId="34" borderId="43" xfId="0" applyNumberFormat="1" applyFont="1" applyFill="1" applyBorder="1" applyAlignment="1">
      <alignment horizontal="center"/>
    </xf>
    <xf numFmtId="181" fontId="0" fillId="34" borderId="41" xfId="0" applyNumberFormat="1" applyFill="1" applyBorder="1" applyAlignment="1">
      <alignment horizontal="center"/>
    </xf>
    <xf numFmtId="181" fontId="0" fillId="34" borderId="43" xfId="0" applyNumberFormat="1" applyFont="1" applyFill="1" applyBorder="1" applyAlignment="1">
      <alignment horizontal="center"/>
    </xf>
    <xf numFmtId="181" fontId="0" fillId="34" borderId="44" xfId="0" applyNumberFormat="1" applyFont="1" applyFill="1" applyBorder="1" applyAlignment="1">
      <alignment horizontal="center"/>
    </xf>
    <xf numFmtId="181" fontId="0" fillId="34" borderId="43" xfId="0" applyNumberFormat="1" applyFill="1" applyBorder="1" applyAlignment="1">
      <alignment horizontal="center"/>
    </xf>
    <xf numFmtId="181" fontId="0" fillId="34" borderId="43" xfId="0" applyNumberFormat="1" applyFont="1" applyFill="1" applyBorder="1" applyAlignment="1">
      <alignment horizontal="center"/>
    </xf>
    <xf numFmtId="0" fontId="0" fillId="34" borderId="28" xfId="0" applyNumberFormat="1" applyFont="1" applyFill="1" applyBorder="1" applyAlignment="1">
      <alignment horizontal="center"/>
    </xf>
    <xf numFmtId="181" fontId="0" fillId="34" borderId="44" xfId="0" applyNumberFormat="1" applyFill="1" applyBorder="1" applyAlignment="1">
      <alignment horizontal="center"/>
    </xf>
    <xf numFmtId="0" fontId="16" fillId="42" borderId="15" xfId="0" applyFont="1" applyFill="1" applyBorder="1" applyAlignment="1">
      <alignment horizontal="center"/>
    </xf>
    <xf numFmtId="0" fontId="86" fillId="33" borderId="18" xfId="0" applyNumberFormat="1" applyFont="1" applyFill="1" applyBorder="1" applyAlignment="1">
      <alignment horizontal="center"/>
    </xf>
    <xf numFmtId="0" fontId="86" fillId="33" borderId="12" xfId="0" applyNumberFormat="1" applyFont="1" applyFill="1" applyBorder="1" applyAlignment="1">
      <alignment horizontal="center"/>
    </xf>
    <xf numFmtId="0" fontId="86" fillId="33" borderId="17" xfId="0" applyNumberFormat="1" applyFont="1" applyFill="1" applyBorder="1" applyAlignment="1">
      <alignment horizontal="center"/>
    </xf>
    <xf numFmtId="0" fontId="86" fillId="33" borderId="0" xfId="0" applyNumberFormat="1" applyFont="1" applyFill="1" applyBorder="1" applyAlignment="1">
      <alignment horizontal="center"/>
    </xf>
    <xf numFmtId="0" fontId="86" fillId="33" borderId="16" xfId="0" applyNumberFormat="1" applyFont="1" applyFill="1" applyBorder="1" applyAlignment="1">
      <alignment horizontal="center"/>
    </xf>
    <xf numFmtId="0" fontId="85" fillId="33" borderId="10" xfId="0" applyNumberFormat="1" applyFont="1" applyFill="1" applyBorder="1" applyAlignment="1">
      <alignment horizontal="center"/>
    </xf>
    <xf numFmtId="181" fontId="0" fillId="34" borderId="44" xfId="0" applyNumberFormat="1" applyFont="1" applyFill="1" applyBorder="1" applyAlignment="1">
      <alignment horizontal="center"/>
    </xf>
    <xf numFmtId="0" fontId="88" fillId="33" borderId="11" xfId="0" applyNumberFormat="1" applyFont="1" applyFill="1" applyBorder="1" applyAlignment="1">
      <alignment/>
    </xf>
    <xf numFmtId="0" fontId="88" fillId="33" borderId="18" xfId="0" applyNumberFormat="1" applyFont="1" applyFill="1" applyBorder="1" applyAlignment="1">
      <alignment/>
    </xf>
    <xf numFmtId="0" fontId="88" fillId="33" borderId="10" xfId="0" applyNumberFormat="1" applyFont="1" applyFill="1" applyBorder="1" applyAlignment="1">
      <alignment horizontal="center"/>
    </xf>
    <xf numFmtId="181" fontId="88" fillId="33" borderId="10" xfId="0" applyNumberFormat="1" applyFont="1" applyFill="1" applyBorder="1" applyAlignment="1">
      <alignment horizontal="center"/>
    </xf>
    <xf numFmtId="0" fontId="89" fillId="42" borderId="0" xfId="0" applyNumberFormat="1" applyFont="1" applyFill="1" applyBorder="1" applyAlignment="1">
      <alignment horizontal="center"/>
    </xf>
    <xf numFmtId="0" fontId="90" fillId="33" borderId="0" xfId="0" applyFont="1" applyFill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42" borderId="18" xfId="0" applyFont="1" applyFill="1" applyBorder="1" applyAlignment="1">
      <alignment horizontal="center"/>
    </xf>
    <xf numFmtId="1" fontId="88" fillId="42" borderId="0" xfId="0" applyNumberFormat="1" applyFont="1" applyFill="1" applyBorder="1" applyAlignment="1">
      <alignment horizontal="center" vertical="center"/>
    </xf>
    <xf numFmtId="0" fontId="89" fillId="42" borderId="18" xfId="0" applyNumberFormat="1" applyFont="1" applyFill="1" applyBorder="1" applyAlignment="1">
      <alignment horizontal="center"/>
    </xf>
    <xf numFmtId="181" fontId="23" fillId="33" borderId="22" xfId="0" applyNumberFormat="1" applyFont="1" applyFill="1" applyBorder="1" applyAlignment="1">
      <alignment horizontal="center"/>
    </xf>
    <xf numFmtId="181" fontId="84" fillId="33" borderId="22" xfId="0" applyNumberFormat="1" applyFont="1" applyFill="1" applyBorder="1" applyAlignment="1">
      <alignment horizontal="center"/>
    </xf>
    <xf numFmtId="0" fontId="84" fillId="33" borderId="16" xfId="0" applyNumberFormat="1" applyFont="1" applyFill="1" applyBorder="1" applyAlignment="1">
      <alignment horizontal="center"/>
    </xf>
    <xf numFmtId="181" fontId="84" fillId="33" borderId="31" xfId="0" applyNumberFormat="1" applyFont="1" applyFill="1" applyBorder="1" applyAlignment="1">
      <alignment horizontal="center"/>
    </xf>
    <xf numFmtId="0" fontId="5" fillId="40" borderId="13" xfId="0" applyNumberFormat="1" applyFont="1" applyFill="1" applyBorder="1" applyAlignment="1">
      <alignment horizontal="center"/>
    </xf>
    <xf numFmtId="0" fontId="9" fillId="43" borderId="13" xfId="0" applyNumberFormat="1" applyFont="1" applyFill="1" applyBorder="1" applyAlignment="1">
      <alignment horizontal="center"/>
    </xf>
    <xf numFmtId="0" fontId="90" fillId="34" borderId="19" xfId="0" applyNumberFormat="1" applyFont="1" applyFill="1" applyBorder="1" applyAlignment="1">
      <alignment horizontal="left"/>
    </xf>
    <xf numFmtId="0" fontId="84" fillId="34" borderId="20" xfId="0" applyNumberFormat="1" applyFont="1" applyFill="1" applyBorder="1" applyAlignment="1">
      <alignment horizontal="left"/>
    </xf>
    <xf numFmtId="0" fontId="84" fillId="34" borderId="24" xfId="0" applyNumberFormat="1" applyFont="1" applyFill="1" applyBorder="1" applyAlignment="1">
      <alignment horizontal="left"/>
    </xf>
    <xf numFmtId="181" fontId="7" fillId="33" borderId="23" xfId="0" applyNumberFormat="1" applyFont="1" applyFill="1" applyBorder="1" applyAlignment="1">
      <alignment horizontal="center"/>
    </xf>
    <xf numFmtId="2" fontId="0" fillId="33" borderId="22" xfId="0" applyNumberFormat="1" applyFont="1" applyFill="1" applyBorder="1" applyAlignment="1">
      <alignment horizontal="center"/>
    </xf>
    <xf numFmtId="181" fontId="7" fillId="33" borderId="23" xfId="0" applyNumberFormat="1" applyFont="1" applyFill="1" applyBorder="1" applyAlignment="1">
      <alignment horizontal="center"/>
    </xf>
    <xf numFmtId="181" fontId="84" fillId="34" borderId="43" xfId="0" applyNumberFormat="1" applyFont="1" applyFill="1" applyBorder="1" applyAlignment="1">
      <alignment horizontal="center"/>
    </xf>
    <xf numFmtId="0" fontId="84" fillId="34" borderId="27" xfId="0" applyNumberFormat="1" applyFont="1" applyFill="1" applyBorder="1" applyAlignment="1">
      <alignment horizontal="center"/>
    </xf>
    <xf numFmtId="0" fontId="88" fillId="42" borderId="0" xfId="0" applyFont="1" applyFill="1" applyBorder="1" applyAlignment="1">
      <alignment horizontal="center"/>
    </xf>
    <xf numFmtId="0" fontId="90" fillId="42" borderId="0" xfId="0" applyNumberFormat="1" applyFont="1" applyFill="1" applyBorder="1" applyAlignment="1">
      <alignment horizontal="center"/>
    </xf>
    <xf numFmtId="0" fontId="88" fillId="0" borderId="0" xfId="0" applyFont="1" applyFill="1" applyBorder="1" applyAlignment="1">
      <alignment/>
    </xf>
    <xf numFmtId="0" fontId="90" fillId="0" borderId="0" xfId="0" applyFont="1" applyFill="1" applyBorder="1" applyAlignment="1">
      <alignment/>
    </xf>
    <xf numFmtId="0" fontId="84" fillId="42" borderId="0" xfId="0" applyFont="1" applyFill="1" applyBorder="1" applyAlignment="1">
      <alignment horizontal="center"/>
    </xf>
    <xf numFmtId="0" fontId="84" fillId="0" borderId="0" xfId="0" applyNumberFormat="1" applyFont="1" applyFill="1" applyBorder="1" applyAlignment="1">
      <alignment horizontal="center"/>
    </xf>
    <xf numFmtId="0" fontId="84" fillId="42" borderId="0" xfId="0" applyNumberFormat="1" applyFont="1" applyFill="1" applyBorder="1" applyAlignment="1">
      <alignment horizontal="center"/>
    </xf>
    <xf numFmtId="0" fontId="89" fillId="0" borderId="0" xfId="0" applyNumberFormat="1" applyFont="1" applyFill="1" applyBorder="1" applyAlignment="1" quotePrefix="1">
      <alignment horizontal="center"/>
    </xf>
    <xf numFmtId="181" fontId="84" fillId="34" borderId="36" xfId="0" applyNumberFormat="1" applyFont="1" applyFill="1" applyBorder="1" applyAlignment="1">
      <alignment horizontal="center"/>
    </xf>
    <xf numFmtId="0" fontId="88" fillId="0" borderId="0" xfId="0" applyNumberFormat="1" applyFont="1" applyFill="1" applyBorder="1" applyAlignment="1">
      <alignment horizontal="center"/>
    </xf>
    <xf numFmtId="1" fontId="88" fillId="0" borderId="0" xfId="0" applyNumberFormat="1" applyFont="1" applyFill="1" applyBorder="1" applyAlignment="1" quotePrefix="1">
      <alignment horizontal="center" vertical="center"/>
    </xf>
    <xf numFmtId="0" fontId="90" fillId="33" borderId="0" xfId="0" applyFont="1" applyFill="1" applyBorder="1" applyAlignment="1">
      <alignment/>
    </xf>
    <xf numFmtId="0" fontId="88" fillId="45" borderId="11" xfId="0" applyNumberFormat="1" applyFont="1" applyFill="1" applyBorder="1" applyAlignment="1">
      <alignment/>
    </xf>
    <xf numFmtId="0" fontId="88" fillId="45" borderId="18" xfId="0" applyNumberFormat="1" applyFont="1" applyFill="1" applyBorder="1" applyAlignment="1">
      <alignment/>
    </xf>
    <xf numFmtId="181" fontId="88" fillId="45" borderId="10" xfId="0" applyNumberFormat="1" applyFont="1" applyFill="1" applyBorder="1" applyAlignment="1">
      <alignment horizontal="center"/>
    </xf>
    <xf numFmtId="0" fontId="0" fillId="45" borderId="0" xfId="0" applyFill="1" applyAlignment="1">
      <alignment/>
    </xf>
    <xf numFmtId="0" fontId="89" fillId="46" borderId="33" xfId="0" applyNumberFormat="1" applyFont="1" applyFill="1" applyBorder="1" applyAlignment="1" quotePrefix="1">
      <alignment horizontal="center"/>
    </xf>
    <xf numFmtId="0" fontId="89" fillId="46" borderId="14" xfId="0" applyNumberFormat="1" applyFont="1" applyFill="1" applyBorder="1" applyAlignment="1">
      <alignment horizontal="center"/>
    </xf>
    <xf numFmtId="0" fontId="89" fillId="46" borderId="13" xfId="0" applyNumberFormat="1" applyFont="1" applyFill="1" applyBorder="1" applyAlignment="1">
      <alignment horizontal="center"/>
    </xf>
    <xf numFmtId="181" fontId="86" fillId="46" borderId="34" xfId="0" applyNumberFormat="1" applyFont="1" applyFill="1" applyBorder="1" applyAlignment="1" quotePrefix="1">
      <alignment horizontal="center" vertical="center"/>
    </xf>
    <xf numFmtId="181" fontId="86" fillId="46" borderId="39" xfId="0" applyNumberFormat="1" applyFont="1" applyFill="1" applyBorder="1" applyAlignment="1" quotePrefix="1">
      <alignment horizontal="center" vertical="center"/>
    </xf>
    <xf numFmtId="0" fontId="86" fillId="46" borderId="33" xfId="0" applyNumberFormat="1" applyFont="1" applyFill="1" applyBorder="1" applyAlignment="1">
      <alignment horizontal="center"/>
    </xf>
    <xf numFmtId="0" fontId="86" fillId="46" borderId="15" xfId="0" applyNumberFormat="1" applyFont="1" applyFill="1" applyBorder="1" applyAlignment="1">
      <alignment horizontal="center"/>
    </xf>
    <xf numFmtId="0" fontId="86" fillId="46" borderId="13" xfId="0" applyNumberFormat="1" applyFont="1" applyFill="1" applyBorder="1" applyAlignment="1">
      <alignment horizontal="center"/>
    </xf>
    <xf numFmtId="0" fontId="92" fillId="47" borderId="39" xfId="0" applyFont="1" applyFill="1" applyBorder="1" applyAlignment="1">
      <alignment/>
    </xf>
    <xf numFmtId="0" fontId="92" fillId="47" borderId="45" xfId="0" applyFont="1" applyFill="1" applyBorder="1" applyAlignment="1">
      <alignment/>
    </xf>
    <xf numFmtId="0" fontId="92" fillId="47" borderId="46" xfId="0" applyFont="1" applyFill="1" applyBorder="1" applyAlignment="1">
      <alignment/>
    </xf>
    <xf numFmtId="0" fontId="18" fillId="48" borderId="39" xfId="0" applyFont="1" applyFill="1" applyBorder="1" applyAlignment="1">
      <alignment/>
    </xf>
    <xf numFmtId="0" fontId="18" fillId="48" borderId="46" xfId="0" applyFont="1" applyFill="1" applyBorder="1" applyAlignment="1">
      <alignment horizontal="center"/>
    </xf>
    <xf numFmtId="0" fontId="18" fillId="48" borderId="45" xfId="0" applyFont="1" applyFill="1" applyBorder="1" applyAlignment="1">
      <alignment/>
    </xf>
    <xf numFmtId="0" fontId="35" fillId="48" borderId="45" xfId="0" applyFont="1" applyFill="1" applyBorder="1" applyAlignment="1">
      <alignment/>
    </xf>
    <xf numFmtId="0" fontId="93" fillId="44" borderId="39" xfId="0" applyFont="1" applyFill="1" applyBorder="1" applyAlignment="1">
      <alignment/>
    </xf>
    <xf numFmtId="0" fontId="93" fillId="44" borderId="46" xfId="0" applyFont="1" applyFill="1" applyBorder="1" applyAlignment="1">
      <alignment horizontal="center"/>
    </xf>
    <xf numFmtId="0" fontId="93" fillId="44" borderId="45" xfId="0" applyFont="1" applyFill="1" applyBorder="1" applyAlignment="1">
      <alignment/>
    </xf>
    <xf numFmtId="0" fontId="93" fillId="44" borderId="46" xfId="0" applyFont="1" applyFill="1" applyBorder="1" applyAlignment="1">
      <alignment/>
    </xf>
    <xf numFmtId="0" fontId="92" fillId="43" borderId="45" xfId="0" applyFont="1" applyFill="1" applyBorder="1" applyAlignment="1">
      <alignment/>
    </xf>
    <xf numFmtId="0" fontId="92" fillId="43" borderId="46" xfId="0" applyFont="1" applyFill="1" applyBorder="1" applyAlignment="1">
      <alignment/>
    </xf>
    <xf numFmtId="0" fontId="92" fillId="43" borderId="46" xfId="0" applyFont="1" applyFill="1" applyBorder="1" applyAlignment="1">
      <alignment horizontal="center"/>
    </xf>
    <xf numFmtId="0" fontId="92" fillId="43" borderId="39" xfId="0" applyFont="1" applyFill="1" applyBorder="1" applyAlignment="1">
      <alignment/>
    </xf>
    <xf numFmtId="0" fontId="1" fillId="34" borderId="33" xfId="0" applyNumberFormat="1" applyFont="1" applyFill="1" applyBorder="1" applyAlignment="1">
      <alignment horizontal="left"/>
    </xf>
    <xf numFmtId="2" fontId="1" fillId="34" borderId="47" xfId="0" applyNumberFormat="1" applyFont="1" applyFill="1" applyBorder="1" applyAlignment="1">
      <alignment horizontal="center"/>
    </xf>
    <xf numFmtId="181" fontId="1" fillId="34" borderId="15" xfId="0" applyNumberFormat="1" applyFont="1" applyFill="1" applyBorder="1" applyAlignment="1">
      <alignment horizontal="center"/>
    </xf>
    <xf numFmtId="0" fontId="0" fillId="49" borderId="0" xfId="0" applyFill="1" applyBorder="1" applyAlignment="1">
      <alignment/>
    </xf>
    <xf numFmtId="181" fontId="23" fillId="33" borderId="21" xfId="0" applyNumberFormat="1" applyFont="1" applyFill="1" applyBorder="1" applyAlignment="1">
      <alignment horizontal="center"/>
    </xf>
    <xf numFmtId="0" fontId="86" fillId="46" borderId="33" xfId="0" applyFont="1" applyFill="1" applyBorder="1" applyAlignment="1">
      <alignment/>
    </xf>
    <xf numFmtId="0" fontId="34" fillId="44" borderId="33" xfId="0" applyFont="1" applyFill="1" applyBorder="1" applyAlignment="1">
      <alignment/>
    </xf>
    <xf numFmtId="0" fontId="86" fillId="48" borderId="33" xfId="0" applyFont="1" applyFill="1" applyBorder="1" applyAlignment="1">
      <alignment/>
    </xf>
    <xf numFmtId="0" fontId="94" fillId="47" borderId="30" xfId="0" applyFont="1" applyFill="1" applyBorder="1" applyAlignment="1">
      <alignment/>
    </xf>
    <xf numFmtId="0" fontId="94" fillId="50" borderId="33" xfId="0" applyFont="1" applyFill="1" applyBorder="1" applyAlignment="1">
      <alignment/>
    </xf>
    <xf numFmtId="0" fontId="86" fillId="51" borderId="48" xfId="0" applyFont="1" applyFill="1" applyBorder="1" applyAlignment="1">
      <alignment/>
    </xf>
    <xf numFmtId="0" fontId="86" fillId="52" borderId="33" xfId="0" applyFont="1" applyFill="1" applyBorder="1" applyAlignment="1">
      <alignment/>
    </xf>
    <xf numFmtId="0" fontId="86" fillId="53" borderId="33" xfId="0" applyFont="1" applyFill="1" applyBorder="1" applyAlignment="1">
      <alignment/>
    </xf>
    <xf numFmtId="0" fontId="94" fillId="43" borderId="33" xfId="0" applyFont="1" applyFill="1" applyBorder="1" applyAlignment="1">
      <alignment/>
    </xf>
    <xf numFmtId="0" fontId="86" fillId="54" borderId="30" xfId="0" applyFont="1" applyFill="1" applyBorder="1" applyAlignment="1">
      <alignment/>
    </xf>
    <xf numFmtId="0" fontId="93" fillId="51" borderId="45" xfId="0" applyFont="1" applyFill="1" applyBorder="1" applyAlignment="1">
      <alignment/>
    </xf>
    <xf numFmtId="0" fontId="93" fillId="51" borderId="39" xfId="0" applyFont="1" applyFill="1" applyBorder="1" applyAlignment="1">
      <alignment/>
    </xf>
    <xf numFmtId="0" fontId="93" fillId="51" borderId="46" xfId="0" applyFont="1" applyFill="1" applyBorder="1" applyAlignment="1">
      <alignment/>
    </xf>
    <xf numFmtId="0" fontId="93" fillId="51" borderId="49" xfId="0" applyFont="1" applyFill="1" applyBorder="1" applyAlignment="1">
      <alignment horizontal="center"/>
    </xf>
    <xf numFmtId="0" fontId="93" fillId="51" borderId="50" xfId="0" applyFont="1" applyFill="1" applyBorder="1" applyAlignment="1">
      <alignment horizontal="center"/>
    </xf>
    <xf numFmtId="0" fontId="93" fillId="53" borderId="45" xfId="0" applyFont="1" applyFill="1" applyBorder="1" applyAlignment="1">
      <alignment/>
    </xf>
    <xf numFmtId="0" fontId="93" fillId="53" borderId="39" xfId="0" applyFont="1" applyFill="1" applyBorder="1" applyAlignment="1">
      <alignment/>
    </xf>
    <xf numFmtId="0" fontId="93" fillId="53" borderId="46" xfId="0" applyFont="1" applyFill="1" applyBorder="1" applyAlignment="1">
      <alignment/>
    </xf>
    <xf numFmtId="0" fontId="93" fillId="53" borderId="49" xfId="0" applyFont="1" applyFill="1" applyBorder="1" applyAlignment="1">
      <alignment horizontal="center"/>
    </xf>
    <xf numFmtId="0" fontId="92" fillId="43" borderId="49" xfId="0" applyFont="1" applyFill="1" applyBorder="1" applyAlignment="1">
      <alignment horizontal="center"/>
    </xf>
    <xf numFmtId="0" fontId="93" fillId="46" borderId="45" xfId="0" applyFont="1" applyFill="1" applyBorder="1" applyAlignment="1">
      <alignment/>
    </xf>
    <xf numFmtId="0" fontId="93" fillId="46" borderId="39" xfId="0" applyFont="1" applyFill="1" applyBorder="1" applyAlignment="1">
      <alignment/>
    </xf>
    <xf numFmtId="0" fontId="93" fillId="46" borderId="46" xfId="0" applyFont="1" applyFill="1" applyBorder="1" applyAlignment="1">
      <alignment/>
    </xf>
    <xf numFmtId="0" fontId="93" fillId="46" borderId="49" xfId="0" applyFont="1" applyFill="1" applyBorder="1" applyAlignment="1">
      <alignment horizontal="center"/>
    </xf>
    <xf numFmtId="0" fontId="93" fillId="44" borderId="49" xfId="0" applyFont="1" applyFill="1" applyBorder="1" applyAlignment="1">
      <alignment horizontal="center"/>
    </xf>
    <xf numFmtId="0" fontId="93" fillId="48" borderId="45" xfId="0" applyFont="1" applyFill="1" applyBorder="1" applyAlignment="1">
      <alignment/>
    </xf>
    <xf numFmtId="0" fontId="93" fillId="48" borderId="39" xfId="0" applyFont="1" applyFill="1" applyBorder="1" applyAlignment="1">
      <alignment/>
    </xf>
    <xf numFmtId="0" fontId="93" fillId="48" borderId="46" xfId="0" applyFont="1" applyFill="1" applyBorder="1" applyAlignment="1">
      <alignment/>
    </xf>
    <xf numFmtId="0" fontId="93" fillId="48" borderId="49" xfId="0" applyFont="1" applyFill="1" applyBorder="1" applyAlignment="1">
      <alignment horizontal="center"/>
    </xf>
    <xf numFmtId="0" fontId="92" fillId="50" borderId="45" xfId="0" applyFont="1" applyFill="1" applyBorder="1" applyAlignment="1">
      <alignment/>
    </xf>
    <xf numFmtId="0" fontId="92" fillId="50" borderId="39" xfId="0" applyFont="1" applyFill="1" applyBorder="1" applyAlignment="1">
      <alignment/>
    </xf>
    <xf numFmtId="0" fontId="92" fillId="50" borderId="46" xfId="0" applyFont="1" applyFill="1" applyBorder="1" applyAlignment="1">
      <alignment/>
    </xf>
    <xf numFmtId="0" fontId="92" fillId="50" borderId="49" xfId="0" applyFont="1" applyFill="1" applyBorder="1" applyAlignment="1">
      <alignment horizontal="center"/>
    </xf>
    <xf numFmtId="0" fontId="93" fillId="52" borderId="45" xfId="0" applyFont="1" applyFill="1" applyBorder="1" applyAlignment="1">
      <alignment/>
    </xf>
    <xf numFmtId="0" fontId="93" fillId="52" borderId="49" xfId="0" applyFont="1" applyFill="1" applyBorder="1" applyAlignment="1">
      <alignment horizontal="center"/>
    </xf>
    <xf numFmtId="0" fontId="93" fillId="54" borderId="45" xfId="0" applyFont="1" applyFill="1" applyBorder="1" applyAlignment="1">
      <alignment/>
    </xf>
    <xf numFmtId="0" fontId="93" fillId="54" borderId="39" xfId="0" applyFont="1" applyFill="1" applyBorder="1" applyAlignment="1">
      <alignment/>
    </xf>
    <xf numFmtId="0" fontId="93" fillId="54" borderId="46" xfId="0" applyFont="1" applyFill="1" applyBorder="1" applyAlignment="1">
      <alignment/>
    </xf>
    <xf numFmtId="0" fontId="93" fillId="54" borderId="49" xfId="0" applyFont="1" applyFill="1" applyBorder="1" applyAlignment="1">
      <alignment horizontal="center"/>
    </xf>
    <xf numFmtId="0" fontId="93" fillId="52" borderId="39" xfId="0" applyFont="1" applyFill="1" applyBorder="1" applyAlignment="1">
      <alignment/>
    </xf>
    <xf numFmtId="0" fontId="93" fillId="52" borderId="46" xfId="0" applyFont="1" applyFill="1" applyBorder="1" applyAlignment="1">
      <alignment/>
    </xf>
    <xf numFmtId="0" fontId="92" fillId="47" borderId="49" xfId="0" applyFont="1" applyFill="1" applyBorder="1" applyAlignment="1">
      <alignment horizontal="center"/>
    </xf>
    <xf numFmtId="0" fontId="92" fillId="43" borderId="50" xfId="0" applyFont="1" applyFill="1" applyBorder="1" applyAlignment="1">
      <alignment horizontal="center"/>
    </xf>
    <xf numFmtId="0" fontId="93" fillId="52" borderId="50" xfId="0" applyFont="1" applyFill="1" applyBorder="1" applyAlignment="1">
      <alignment horizontal="center"/>
    </xf>
    <xf numFmtId="0" fontId="93" fillId="48" borderId="50" xfId="0" applyFont="1" applyFill="1" applyBorder="1" applyAlignment="1">
      <alignment horizontal="center"/>
    </xf>
    <xf numFmtId="0" fontId="35" fillId="48" borderId="46" xfId="0" applyFont="1" applyFill="1" applyBorder="1" applyAlignment="1">
      <alignment/>
    </xf>
    <xf numFmtId="0" fontId="34" fillId="55" borderId="51" xfId="0" applyNumberFormat="1" applyFont="1" applyFill="1" applyBorder="1" applyAlignment="1">
      <alignment horizontal="center"/>
    </xf>
    <xf numFmtId="0" fontId="34" fillId="55" borderId="52" xfId="0" applyNumberFormat="1" applyFont="1" applyFill="1" applyBorder="1" applyAlignment="1">
      <alignment horizontal="center"/>
    </xf>
    <xf numFmtId="0" fontId="34" fillId="55" borderId="53" xfId="0" applyNumberFormat="1" applyFont="1" applyFill="1" applyBorder="1" applyAlignment="1">
      <alignment horizontal="center"/>
    </xf>
    <xf numFmtId="0" fontId="34" fillId="55" borderId="54" xfId="0" applyNumberFormat="1" applyFont="1" applyFill="1" applyBorder="1" applyAlignment="1">
      <alignment horizontal="center"/>
    </xf>
    <xf numFmtId="181" fontId="0" fillId="34" borderId="0" xfId="0" applyNumberFormat="1" applyFont="1" applyFill="1" applyBorder="1" applyAlignment="1">
      <alignment horizontal="left"/>
    </xf>
    <xf numFmtId="181" fontId="1" fillId="34" borderId="54" xfId="0" applyNumberFormat="1" applyFont="1" applyFill="1" applyBorder="1" applyAlignment="1">
      <alignment horizontal="center"/>
    </xf>
    <xf numFmtId="0" fontId="35" fillId="48" borderId="32" xfId="0" applyFont="1" applyFill="1" applyBorder="1" applyAlignment="1">
      <alignment/>
    </xf>
    <xf numFmtId="0" fontId="90" fillId="48" borderId="32" xfId="0" applyFont="1" applyFill="1" applyBorder="1" applyAlignment="1">
      <alignment horizontal="center"/>
    </xf>
    <xf numFmtId="0" fontId="93" fillId="54" borderId="55" xfId="0" applyFont="1" applyFill="1" applyBorder="1" applyAlignment="1">
      <alignment/>
    </xf>
    <xf numFmtId="0" fontId="90" fillId="54" borderId="55" xfId="0" applyFont="1" applyFill="1" applyBorder="1" applyAlignment="1">
      <alignment horizontal="center"/>
    </xf>
    <xf numFmtId="0" fontId="93" fillId="54" borderId="56" xfId="0" applyFont="1" applyFill="1" applyBorder="1" applyAlignment="1">
      <alignment/>
    </xf>
    <xf numFmtId="0" fontId="93" fillId="54" borderId="57" xfId="0" applyFont="1" applyFill="1" applyBorder="1" applyAlignment="1">
      <alignment/>
    </xf>
    <xf numFmtId="0" fontId="93" fillId="54" borderId="57" xfId="0" applyFont="1" applyFill="1" applyBorder="1" applyAlignment="1">
      <alignment horizontal="center"/>
    </xf>
    <xf numFmtId="0" fontId="93" fillId="54" borderId="58" xfId="0" applyFont="1" applyFill="1" applyBorder="1" applyAlignment="1">
      <alignment/>
    </xf>
    <xf numFmtId="0" fontId="92" fillId="43" borderId="29" xfId="0" applyFont="1" applyFill="1" applyBorder="1" applyAlignment="1">
      <alignment/>
    </xf>
    <xf numFmtId="0" fontId="95" fillId="43" borderId="55" xfId="0" applyFont="1" applyFill="1" applyBorder="1" applyAlignment="1">
      <alignment horizontal="center"/>
    </xf>
    <xf numFmtId="0" fontId="93" fillId="52" borderId="49" xfId="0" applyFont="1" applyFill="1" applyBorder="1" applyAlignment="1">
      <alignment/>
    </xf>
    <xf numFmtId="0" fontId="90" fillId="52" borderId="49" xfId="0" applyFont="1" applyFill="1" applyBorder="1" applyAlignment="1">
      <alignment horizontal="center"/>
    </xf>
    <xf numFmtId="0" fontId="35" fillId="52" borderId="45" xfId="0" applyFont="1" applyFill="1" applyBorder="1" applyAlignment="1">
      <alignment/>
    </xf>
    <xf numFmtId="0" fontId="35" fillId="52" borderId="46" xfId="0" applyFont="1" applyFill="1" applyBorder="1" applyAlignment="1">
      <alignment/>
    </xf>
    <xf numFmtId="0" fontId="18" fillId="52" borderId="45" xfId="0" applyFont="1" applyFill="1" applyBorder="1" applyAlignment="1">
      <alignment/>
    </xf>
    <xf numFmtId="0" fontId="18" fillId="52" borderId="46" xfId="0" applyFont="1" applyFill="1" applyBorder="1" applyAlignment="1">
      <alignment horizontal="center"/>
    </xf>
    <xf numFmtId="0" fontId="18" fillId="52" borderId="39" xfId="0" applyFont="1" applyFill="1" applyBorder="1" applyAlignment="1">
      <alignment/>
    </xf>
    <xf numFmtId="0" fontId="93" fillId="46" borderId="50" xfId="0" applyFont="1" applyFill="1" applyBorder="1" applyAlignment="1">
      <alignment horizontal="center"/>
    </xf>
    <xf numFmtId="181" fontId="0" fillId="34" borderId="36" xfId="0" applyNumberFormat="1" applyFill="1" applyBorder="1" applyAlignment="1">
      <alignment horizontal="center"/>
    </xf>
    <xf numFmtId="181" fontId="7" fillId="34" borderId="43" xfId="0" applyNumberFormat="1" applyFont="1" applyFill="1" applyBorder="1" applyAlignment="1">
      <alignment horizontal="center"/>
    </xf>
    <xf numFmtId="0" fontId="7" fillId="34" borderId="27" xfId="0" applyNumberFormat="1" applyFont="1" applyFill="1" applyBorder="1" applyAlignment="1">
      <alignment horizontal="center"/>
    </xf>
    <xf numFmtId="181" fontId="7" fillId="34" borderId="36" xfId="0" applyNumberFormat="1" applyFont="1" applyFill="1" applyBorder="1" applyAlignment="1">
      <alignment horizontal="center"/>
    </xf>
    <xf numFmtId="181" fontId="0" fillId="34" borderId="35" xfId="0" applyNumberFormat="1" applyFont="1" applyFill="1" applyBorder="1" applyAlignment="1">
      <alignment horizontal="center"/>
    </xf>
    <xf numFmtId="0" fontId="1" fillId="34" borderId="17" xfId="0" applyNumberFormat="1" applyFont="1" applyFill="1" applyBorder="1" applyAlignment="1">
      <alignment horizontal="center"/>
    </xf>
    <xf numFmtId="181" fontId="1" fillId="34" borderId="59" xfId="0" applyNumberFormat="1" applyFont="1" applyFill="1" applyBorder="1" applyAlignment="1">
      <alignment horizontal="center"/>
    </xf>
    <xf numFmtId="0" fontId="1" fillId="34" borderId="16" xfId="0" applyNumberFormat="1" applyFont="1" applyFill="1" applyBorder="1" applyAlignment="1">
      <alignment horizontal="center"/>
    </xf>
    <xf numFmtId="181" fontId="1" fillId="34" borderId="16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181" fontId="1" fillId="34" borderId="60" xfId="0" applyNumberFormat="1" applyFont="1" applyFill="1" applyBorder="1" applyAlignment="1">
      <alignment horizontal="center"/>
    </xf>
    <xf numFmtId="0" fontId="0" fillId="34" borderId="17" xfId="0" applyNumberFormat="1" applyFill="1" applyBorder="1" applyAlignment="1">
      <alignment horizontal="center"/>
    </xf>
    <xf numFmtId="181" fontId="0" fillId="34" borderId="59" xfId="0" applyNumberFormat="1" applyFill="1" applyBorder="1" applyAlignment="1">
      <alignment horizontal="center"/>
    </xf>
    <xf numFmtId="0" fontId="0" fillId="34" borderId="16" xfId="0" applyNumberFormat="1" applyFont="1" applyFill="1" applyBorder="1" applyAlignment="1">
      <alignment horizontal="center"/>
    </xf>
    <xf numFmtId="0" fontId="0" fillId="34" borderId="16" xfId="0" applyNumberFormat="1" applyFill="1" applyBorder="1" applyAlignment="1">
      <alignment horizontal="center"/>
    </xf>
    <xf numFmtId="181" fontId="23" fillId="34" borderId="43" xfId="0" applyNumberFormat="1" applyFont="1" applyFill="1" applyBorder="1" applyAlignment="1">
      <alignment horizontal="center"/>
    </xf>
    <xf numFmtId="0" fontId="23" fillId="34" borderId="16" xfId="0" applyNumberFormat="1" applyFont="1" applyFill="1" applyBorder="1" applyAlignment="1">
      <alignment horizontal="center"/>
    </xf>
    <xf numFmtId="181" fontId="0" fillId="34" borderId="42" xfId="0" applyNumberForma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181" fontId="1" fillId="34" borderId="11" xfId="0" applyNumberFormat="1" applyFont="1" applyFill="1" applyBorder="1" applyAlignment="1">
      <alignment horizontal="center"/>
    </xf>
    <xf numFmtId="0" fontId="1" fillId="34" borderId="61" xfId="0" applyNumberFormat="1" applyFont="1" applyFill="1" applyBorder="1" applyAlignment="1">
      <alignment horizontal="center"/>
    </xf>
    <xf numFmtId="181" fontId="1" fillId="34" borderId="29" xfId="0" applyNumberFormat="1" applyFont="1" applyFill="1" applyBorder="1" applyAlignment="1">
      <alignment horizontal="center"/>
    </xf>
    <xf numFmtId="0" fontId="1" fillId="34" borderId="62" xfId="0" applyNumberFormat="1" applyFont="1" applyFill="1" applyBorder="1" applyAlignment="1">
      <alignment horizontal="center"/>
    </xf>
    <xf numFmtId="181" fontId="1" fillId="34" borderId="19" xfId="0" applyNumberFormat="1" applyFont="1" applyFill="1" applyBorder="1" applyAlignment="1">
      <alignment horizontal="center"/>
    </xf>
    <xf numFmtId="0" fontId="1" fillId="34" borderId="63" xfId="0" applyNumberFormat="1" applyFont="1" applyFill="1" applyBorder="1" applyAlignment="1">
      <alignment horizontal="center"/>
    </xf>
    <xf numFmtId="0" fontId="1" fillId="34" borderId="64" xfId="0" applyNumberFormat="1" applyFont="1" applyFill="1" applyBorder="1" applyAlignment="1">
      <alignment horizontal="center"/>
    </xf>
    <xf numFmtId="181" fontId="1" fillId="34" borderId="10" xfId="0" applyNumberFormat="1" applyFont="1" applyFill="1" applyBorder="1" applyAlignment="1">
      <alignment horizontal="center"/>
    </xf>
    <xf numFmtId="181" fontId="0" fillId="34" borderId="29" xfId="0" applyNumberFormat="1" applyFill="1" applyBorder="1" applyAlignment="1">
      <alignment horizontal="center"/>
    </xf>
    <xf numFmtId="0" fontId="0" fillId="34" borderId="62" xfId="0" applyNumberFormat="1" applyFill="1" applyBorder="1" applyAlignment="1">
      <alignment horizontal="center"/>
    </xf>
    <xf numFmtId="181" fontId="0" fillId="34" borderId="19" xfId="0" applyNumberFormat="1" applyFont="1" applyFill="1" applyBorder="1" applyAlignment="1">
      <alignment horizontal="center"/>
    </xf>
    <xf numFmtId="0" fontId="0" fillId="34" borderId="63" xfId="0" applyNumberFormat="1" applyFont="1" applyFill="1" applyBorder="1" applyAlignment="1">
      <alignment horizontal="center"/>
    </xf>
    <xf numFmtId="181" fontId="0" fillId="34" borderId="19" xfId="0" applyNumberFormat="1" applyFill="1" applyBorder="1" applyAlignment="1">
      <alignment horizontal="center"/>
    </xf>
    <xf numFmtId="0" fontId="0" fillId="34" borderId="63" xfId="0" applyNumberFormat="1" applyFill="1" applyBorder="1" applyAlignment="1">
      <alignment horizontal="center"/>
    </xf>
    <xf numFmtId="181" fontId="0" fillId="34" borderId="20" xfId="0" applyNumberFormat="1" applyFont="1" applyFill="1" applyBorder="1" applyAlignment="1">
      <alignment horizontal="center"/>
    </xf>
    <xf numFmtId="0" fontId="0" fillId="34" borderId="65" xfId="0" applyNumberFormat="1" applyFont="1" applyFill="1" applyBorder="1" applyAlignment="1">
      <alignment horizontal="center"/>
    </xf>
    <xf numFmtId="181" fontId="0" fillId="34" borderId="20" xfId="0" applyNumberFormat="1" applyFill="1" applyBorder="1" applyAlignment="1">
      <alignment horizontal="center"/>
    </xf>
    <xf numFmtId="0" fontId="0" fillId="34" borderId="65" xfId="0" applyNumberFormat="1" applyFill="1" applyBorder="1" applyAlignment="1">
      <alignment horizontal="center"/>
    </xf>
    <xf numFmtId="181" fontId="0" fillId="34" borderId="16" xfId="0" applyNumberFormat="1" applyFill="1" applyBorder="1" applyAlignment="1">
      <alignment horizontal="center"/>
    </xf>
    <xf numFmtId="181" fontId="1" fillId="34" borderId="66" xfId="0" applyNumberFormat="1" applyFont="1" applyFill="1" applyBorder="1" applyAlignment="1">
      <alignment horizontal="center"/>
    </xf>
    <xf numFmtId="0" fontId="0" fillId="34" borderId="16" xfId="0" applyNumberFormat="1" applyFont="1" applyFill="1" applyBorder="1" applyAlignment="1">
      <alignment horizontal="center"/>
    </xf>
    <xf numFmtId="181" fontId="0" fillId="34" borderId="16" xfId="0" applyNumberFormat="1" applyFont="1" applyFill="1" applyBorder="1" applyAlignment="1">
      <alignment horizontal="center"/>
    </xf>
    <xf numFmtId="0" fontId="86" fillId="51" borderId="29" xfId="0" applyFont="1" applyFill="1" applyBorder="1" applyAlignment="1">
      <alignment/>
    </xf>
    <xf numFmtId="0" fontId="86" fillId="51" borderId="67" xfId="0" applyFont="1" applyFill="1" applyBorder="1" applyAlignment="1">
      <alignment/>
    </xf>
    <xf numFmtId="0" fontId="86" fillId="51" borderId="68" xfId="0" applyFont="1" applyFill="1" applyBorder="1" applyAlignment="1">
      <alignment/>
    </xf>
    <xf numFmtId="0" fontId="86" fillId="51" borderId="69" xfId="0" applyFont="1" applyFill="1" applyBorder="1" applyAlignment="1">
      <alignment horizontal="center"/>
    </xf>
    <xf numFmtId="0" fontId="94" fillId="50" borderId="68" xfId="0" applyFont="1" applyFill="1" applyBorder="1" applyAlignment="1">
      <alignment/>
    </xf>
    <xf numFmtId="0" fontId="86" fillId="53" borderId="45" xfId="0" applyFont="1" applyFill="1" applyBorder="1" applyAlignment="1">
      <alignment/>
    </xf>
    <xf numFmtId="0" fontId="94" fillId="50" borderId="67" xfId="0" applyFont="1" applyFill="1" applyBorder="1" applyAlignment="1">
      <alignment/>
    </xf>
    <xf numFmtId="0" fontId="86" fillId="53" borderId="39" xfId="0" applyFont="1" applyFill="1" applyBorder="1" applyAlignment="1">
      <alignment/>
    </xf>
    <xf numFmtId="0" fontId="94" fillId="50" borderId="69" xfId="0" applyFont="1" applyFill="1" applyBorder="1" applyAlignment="1">
      <alignment/>
    </xf>
    <xf numFmtId="0" fontId="86" fillId="53" borderId="46" xfId="0" applyFont="1" applyFill="1" applyBorder="1" applyAlignment="1">
      <alignment/>
    </xf>
    <xf numFmtId="0" fontId="94" fillId="50" borderId="30" xfId="0" applyFont="1" applyFill="1" applyBorder="1" applyAlignment="1">
      <alignment horizontal="center"/>
    </xf>
    <xf numFmtId="0" fontId="86" fillId="53" borderId="49" xfId="0" applyFont="1" applyFill="1" applyBorder="1" applyAlignment="1">
      <alignment horizontal="center"/>
    </xf>
    <xf numFmtId="0" fontId="93" fillId="44" borderId="50" xfId="0" applyFont="1" applyFill="1" applyBorder="1" applyAlignment="1">
      <alignment horizontal="center"/>
    </xf>
    <xf numFmtId="0" fontId="92" fillId="47" borderId="50" xfId="0" applyFont="1" applyFill="1" applyBorder="1" applyAlignment="1">
      <alignment horizontal="center"/>
    </xf>
    <xf numFmtId="0" fontId="16" fillId="56" borderId="51" xfId="0" applyNumberFormat="1" applyFont="1" applyFill="1" applyBorder="1" applyAlignment="1">
      <alignment horizontal="center"/>
    </xf>
    <xf numFmtId="0" fontId="16" fillId="56" borderId="52" xfId="0" applyNumberFormat="1" applyFont="1" applyFill="1" applyBorder="1" applyAlignment="1">
      <alignment horizontal="center"/>
    </xf>
    <xf numFmtId="0" fontId="16" fillId="56" borderId="53" xfId="0" applyNumberFormat="1" applyFont="1" applyFill="1" applyBorder="1" applyAlignment="1">
      <alignment horizontal="center"/>
    </xf>
    <xf numFmtId="0" fontId="16" fillId="56" borderId="54" xfId="0" applyNumberFormat="1" applyFont="1" applyFill="1" applyBorder="1" applyAlignment="1">
      <alignment horizontal="center"/>
    </xf>
    <xf numFmtId="181" fontId="16" fillId="56" borderId="70" xfId="0" applyNumberFormat="1" applyFont="1" applyFill="1" applyBorder="1" applyAlignment="1">
      <alignment horizontal="center" vertical="center"/>
    </xf>
    <xf numFmtId="181" fontId="16" fillId="56" borderId="71" xfId="0" applyNumberFormat="1" applyFont="1" applyFill="1" applyBorder="1" applyAlignment="1">
      <alignment horizontal="center" vertical="center"/>
    </xf>
    <xf numFmtId="0" fontId="15" fillId="57" borderId="72" xfId="0" applyNumberFormat="1" applyFont="1" applyFill="1" applyBorder="1" applyAlignment="1">
      <alignment horizontal="center"/>
    </xf>
    <xf numFmtId="0" fontId="15" fillId="57" borderId="73" xfId="0" applyNumberFormat="1" applyFont="1" applyFill="1" applyBorder="1" applyAlignment="1">
      <alignment horizontal="center"/>
    </xf>
    <xf numFmtId="0" fontId="15" fillId="57" borderId="54" xfId="0" applyNumberFormat="1" applyFont="1" applyFill="1" applyBorder="1" applyAlignment="1">
      <alignment horizontal="center"/>
    </xf>
    <xf numFmtId="181" fontId="15" fillId="57" borderId="70" xfId="0" applyNumberFormat="1" applyFont="1" applyFill="1" applyBorder="1" applyAlignment="1">
      <alignment horizontal="center" vertical="center"/>
    </xf>
    <xf numFmtId="181" fontId="15" fillId="57" borderId="71" xfId="0" applyNumberFormat="1" applyFont="1" applyFill="1" applyBorder="1" applyAlignment="1">
      <alignment horizontal="center" vertical="center"/>
    </xf>
    <xf numFmtId="0" fontId="86" fillId="58" borderId="72" xfId="0" applyNumberFormat="1" applyFont="1" applyFill="1" applyBorder="1" applyAlignment="1">
      <alignment horizontal="center"/>
    </xf>
    <xf numFmtId="0" fontId="86" fillId="58" borderId="73" xfId="0" applyNumberFormat="1" applyFont="1" applyFill="1" applyBorder="1" applyAlignment="1">
      <alignment horizontal="center"/>
    </xf>
    <xf numFmtId="0" fontId="86" fillId="58" borderId="74" xfId="0" applyNumberFormat="1" applyFont="1" applyFill="1" applyBorder="1" applyAlignment="1">
      <alignment horizontal="center"/>
    </xf>
    <xf numFmtId="0" fontId="86" fillId="58" borderId="54" xfId="0" applyNumberFormat="1" applyFont="1" applyFill="1" applyBorder="1" applyAlignment="1">
      <alignment horizontal="center"/>
    </xf>
    <xf numFmtId="181" fontId="86" fillId="58" borderId="70" xfId="0" applyNumberFormat="1" applyFont="1" applyFill="1" applyBorder="1" applyAlignment="1">
      <alignment horizontal="center" vertical="center"/>
    </xf>
    <xf numFmtId="181" fontId="86" fillId="58" borderId="71" xfId="0" applyNumberFormat="1" applyFont="1" applyFill="1" applyBorder="1" applyAlignment="1">
      <alignment horizontal="center" vertical="center"/>
    </xf>
    <xf numFmtId="0" fontId="34" fillId="59" borderId="72" xfId="0" applyNumberFormat="1" applyFont="1" applyFill="1" applyBorder="1" applyAlignment="1">
      <alignment horizontal="center"/>
    </xf>
    <xf numFmtId="0" fontId="34" fillId="59" borderId="73" xfId="0" applyNumberFormat="1" applyFont="1" applyFill="1" applyBorder="1" applyAlignment="1">
      <alignment horizontal="center"/>
    </xf>
    <xf numFmtId="0" fontId="34" fillId="59" borderId="74" xfId="0" applyNumberFormat="1" applyFont="1" applyFill="1" applyBorder="1" applyAlignment="1">
      <alignment horizontal="center"/>
    </xf>
    <xf numFmtId="0" fontId="34" fillId="59" borderId="54" xfId="0" applyNumberFormat="1" applyFont="1" applyFill="1" applyBorder="1" applyAlignment="1">
      <alignment horizontal="center"/>
    </xf>
    <xf numFmtId="181" fontId="34" fillId="59" borderId="70" xfId="0" applyNumberFormat="1" applyFont="1" applyFill="1" applyBorder="1" applyAlignment="1">
      <alignment horizontal="center" vertical="center"/>
    </xf>
    <xf numFmtId="181" fontId="34" fillId="59" borderId="71" xfId="0" applyNumberFormat="1" applyFont="1" applyFill="1" applyBorder="1" applyAlignment="1">
      <alignment horizontal="center" vertical="center"/>
    </xf>
    <xf numFmtId="0" fontId="16" fillId="60" borderId="72" xfId="0" applyNumberFormat="1" applyFont="1" applyFill="1" applyBorder="1" applyAlignment="1">
      <alignment horizontal="center"/>
    </xf>
    <xf numFmtId="0" fontId="16" fillId="60" borderId="73" xfId="0" applyNumberFormat="1" applyFont="1" applyFill="1" applyBorder="1" applyAlignment="1">
      <alignment horizontal="center"/>
    </xf>
    <xf numFmtId="0" fontId="16" fillId="60" borderId="54" xfId="0" applyNumberFormat="1" applyFont="1" applyFill="1" applyBorder="1" applyAlignment="1">
      <alignment horizontal="center"/>
    </xf>
    <xf numFmtId="181" fontId="0" fillId="34" borderId="42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181" fontId="16" fillId="60" borderId="70" xfId="0" applyNumberFormat="1" applyFont="1" applyFill="1" applyBorder="1" applyAlignment="1">
      <alignment horizontal="center" vertical="center"/>
    </xf>
    <xf numFmtId="181" fontId="16" fillId="60" borderId="75" xfId="0" applyNumberFormat="1" applyFont="1" applyFill="1" applyBorder="1" applyAlignment="1">
      <alignment horizontal="center" vertical="center"/>
    </xf>
    <xf numFmtId="181" fontId="16" fillId="60" borderId="76" xfId="0" applyNumberFormat="1" applyFont="1" applyFill="1" applyBorder="1" applyAlignment="1">
      <alignment horizontal="center" vertical="center"/>
    </xf>
    <xf numFmtId="181" fontId="34" fillId="55" borderId="70" xfId="0" applyNumberFormat="1" applyFont="1" applyFill="1" applyBorder="1" applyAlignment="1">
      <alignment horizontal="center" vertical="center"/>
    </xf>
    <xf numFmtId="181" fontId="34" fillId="55" borderId="71" xfId="0" applyNumberFormat="1" applyFont="1" applyFill="1" applyBorder="1" applyAlignment="1">
      <alignment horizontal="center" vertical="center"/>
    </xf>
    <xf numFmtId="0" fontId="34" fillId="61" borderId="51" xfId="0" applyNumberFormat="1" applyFont="1" applyFill="1" applyBorder="1" applyAlignment="1">
      <alignment horizontal="center"/>
    </xf>
    <xf numFmtId="0" fontId="34" fillId="61" borderId="52" xfId="0" applyNumberFormat="1" applyFont="1" applyFill="1" applyBorder="1" applyAlignment="1">
      <alignment horizontal="center"/>
    </xf>
    <xf numFmtId="0" fontId="34" fillId="61" borderId="53" xfId="0" applyNumberFormat="1" applyFont="1" applyFill="1" applyBorder="1" applyAlignment="1">
      <alignment horizontal="center"/>
    </xf>
    <xf numFmtId="0" fontId="34" fillId="61" borderId="54" xfId="0" applyNumberFormat="1" applyFont="1" applyFill="1" applyBorder="1" applyAlignment="1">
      <alignment horizontal="center"/>
    </xf>
    <xf numFmtId="181" fontId="0" fillId="34" borderId="41" xfId="0" applyNumberFormat="1" applyFont="1" applyFill="1" applyBorder="1" applyAlignment="1">
      <alignment horizontal="center"/>
    </xf>
    <xf numFmtId="0" fontId="0" fillId="34" borderId="26" xfId="0" applyNumberFormat="1" applyFont="1" applyFill="1" applyBorder="1" applyAlignment="1">
      <alignment horizontal="center"/>
    </xf>
    <xf numFmtId="181" fontId="34" fillId="61" borderId="70" xfId="0" applyNumberFormat="1" applyFont="1" applyFill="1" applyBorder="1" applyAlignment="1">
      <alignment horizontal="center" vertical="center"/>
    </xf>
    <xf numFmtId="181" fontId="34" fillId="61" borderId="71" xfId="0" applyNumberFormat="1" applyFont="1" applyFill="1" applyBorder="1" applyAlignment="1">
      <alignment horizontal="center" vertical="center"/>
    </xf>
    <xf numFmtId="0" fontId="15" fillId="62" borderId="72" xfId="0" applyNumberFormat="1" applyFont="1" applyFill="1" applyBorder="1" applyAlignment="1">
      <alignment horizontal="center"/>
    </xf>
    <xf numFmtId="0" fontId="15" fillId="62" borderId="73" xfId="0" applyNumberFormat="1" applyFont="1" applyFill="1" applyBorder="1" applyAlignment="1">
      <alignment horizontal="center"/>
    </xf>
    <xf numFmtId="0" fontId="15" fillId="62" borderId="35" xfId="0" applyNumberFormat="1" applyFont="1" applyFill="1" applyBorder="1" applyAlignment="1">
      <alignment horizontal="center"/>
    </xf>
    <xf numFmtId="181" fontId="0" fillId="34" borderId="29" xfId="0" applyNumberFormat="1" applyFont="1" applyFill="1" applyBorder="1" applyAlignment="1">
      <alignment horizontal="center"/>
    </xf>
    <xf numFmtId="0" fontId="0" fillId="34" borderId="62" xfId="0" applyNumberFormat="1" applyFont="1" applyFill="1" applyBorder="1" applyAlignment="1">
      <alignment horizontal="center"/>
    </xf>
    <xf numFmtId="181" fontId="0" fillId="34" borderId="59" xfId="0" applyNumberFormat="1" applyFont="1" applyFill="1" applyBorder="1" applyAlignment="1">
      <alignment horizontal="center"/>
    </xf>
    <xf numFmtId="181" fontId="15" fillId="62" borderId="34" xfId="0" applyNumberFormat="1" applyFont="1" applyFill="1" applyBorder="1" applyAlignment="1">
      <alignment horizontal="center" vertical="center"/>
    </xf>
    <xf numFmtId="181" fontId="15" fillId="62" borderId="71" xfId="0" applyNumberFormat="1" applyFont="1" applyFill="1" applyBorder="1" applyAlignment="1">
      <alignment horizontal="center" vertical="center"/>
    </xf>
    <xf numFmtId="0" fontId="15" fillId="63" borderId="20" xfId="0" applyNumberFormat="1" applyFont="1" applyFill="1" applyBorder="1" applyAlignment="1">
      <alignment horizontal="center"/>
    </xf>
    <xf numFmtId="0" fontId="15" fillId="63" borderId="77" xfId="0" applyNumberFormat="1" applyFont="1" applyFill="1" applyBorder="1" applyAlignment="1">
      <alignment horizontal="center"/>
    </xf>
    <xf numFmtId="0" fontId="15" fillId="63" borderId="0" xfId="0" applyNumberFormat="1" applyFont="1" applyFill="1" applyBorder="1" applyAlignment="1">
      <alignment horizontal="center"/>
    </xf>
    <xf numFmtId="0" fontId="15" fillId="63" borderId="37" xfId="0" applyNumberFormat="1" applyFont="1" applyFill="1" applyBorder="1" applyAlignment="1">
      <alignment horizontal="center"/>
    </xf>
    <xf numFmtId="0" fontId="0" fillId="34" borderId="17" xfId="0" applyNumberFormat="1" applyFont="1" applyFill="1" applyBorder="1" applyAlignment="1">
      <alignment horizontal="center"/>
    </xf>
    <xf numFmtId="181" fontId="15" fillId="63" borderId="70" xfId="0" applyNumberFormat="1" applyFont="1" applyFill="1" applyBorder="1" applyAlignment="1">
      <alignment horizontal="center" vertical="center"/>
    </xf>
    <xf numFmtId="181" fontId="15" fillId="63" borderId="75" xfId="0" applyNumberFormat="1" applyFont="1" applyFill="1" applyBorder="1" applyAlignment="1">
      <alignment horizontal="center" vertical="center"/>
    </xf>
    <xf numFmtId="181" fontId="15" fillId="63" borderId="76" xfId="0" applyNumberFormat="1" applyFont="1" applyFill="1" applyBorder="1" applyAlignment="1">
      <alignment horizontal="center" vertical="center"/>
    </xf>
    <xf numFmtId="0" fontId="16" fillId="64" borderId="72" xfId="0" applyNumberFormat="1" applyFont="1" applyFill="1" applyBorder="1" applyAlignment="1">
      <alignment horizontal="center"/>
    </xf>
    <xf numFmtId="0" fontId="16" fillId="64" borderId="73" xfId="0" applyNumberFormat="1" applyFont="1" applyFill="1" applyBorder="1" applyAlignment="1">
      <alignment horizontal="center"/>
    </xf>
    <xf numFmtId="0" fontId="16" fillId="64" borderId="74" xfId="0" applyNumberFormat="1" applyFont="1" applyFill="1" applyBorder="1" applyAlignment="1">
      <alignment horizontal="center"/>
    </xf>
    <xf numFmtId="0" fontId="16" fillId="64" borderId="54" xfId="0" applyNumberFormat="1" applyFont="1" applyFill="1" applyBorder="1" applyAlignment="1">
      <alignment horizontal="center"/>
    </xf>
    <xf numFmtId="181" fontId="16" fillId="64" borderId="70" xfId="0" applyNumberFormat="1" applyFont="1" applyFill="1" applyBorder="1" applyAlignment="1">
      <alignment horizontal="center" vertical="center"/>
    </xf>
    <xf numFmtId="181" fontId="16" fillId="64" borderId="71" xfId="0" applyNumberFormat="1" applyFont="1" applyFill="1" applyBorder="1" applyAlignment="1">
      <alignment horizontal="center" vertical="center"/>
    </xf>
    <xf numFmtId="0" fontId="86" fillId="44" borderId="30" xfId="0" applyFont="1" applyFill="1" applyBorder="1" applyAlignment="1">
      <alignment/>
    </xf>
    <xf numFmtId="0" fontId="94" fillId="50" borderId="48" xfId="0" applyFont="1" applyFill="1" applyBorder="1" applyAlignment="1">
      <alignment/>
    </xf>
    <xf numFmtId="0" fontId="84" fillId="44" borderId="30" xfId="0" applyFont="1" applyFill="1" applyBorder="1" applyAlignment="1">
      <alignment horizontal="center"/>
    </xf>
    <xf numFmtId="0" fontId="96" fillId="50" borderId="48" xfId="0" applyFont="1" applyFill="1" applyBorder="1" applyAlignment="1">
      <alignment horizontal="center"/>
    </xf>
    <xf numFmtId="0" fontId="92" fillId="47" borderId="78" xfId="0" applyFont="1" applyFill="1" applyBorder="1" applyAlignment="1">
      <alignment/>
    </xf>
    <xf numFmtId="0" fontId="92" fillId="47" borderId="79" xfId="0" applyFont="1" applyFill="1" applyBorder="1" applyAlignment="1">
      <alignment/>
    </xf>
    <xf numFmtId="0" fontId="92" fillId="47" borderId="80" xfId="0" applyFont="1" applyFill="1" applyBorder="1" applyAlignment="1">
      <alignment/>
    </xf>
    <xf numFmtId="0" fontId="92" fillId="47" borderId="55" xfId="0" applyFont="1" applyFill="1" applyBorder="1" applyAlignment="1">
      <alignment horizontal="center"/>
    </xf>
    <xf numFmtId="0" fontId="93" fillId="53" borderId="50" xfId="0" applyFont="1" applyFill="1" applyBorder="1" applyAlignment="1">
      <alignment horizontal="center"/>
    </xf>
    <xf numFmtId="0" fontId="90" fillId="34" borderId="24" xfId="0" applyNumberFormat="1" applyFont="1" applyFill="1" applyBorder="1" applyAlignment="1">
      <alignment horizontal="left"/>
    </xf>
    <xf numFmtId="0" fontId="90" fillId="34" borderId="20" xfId="0" applyNumberFormat="1" applyFont="1" applyFill="1" applyBorder="1" applyAlignment="1">
      <alignment horizontal="left"/>
    </xf>
    <xf numFmtId="181" fontId="90" fillId="33" borderId="22" xfId="0" applyNumberFormat="1" applyFont="1" applyFill="1" applyBorder="1" applyAlignment="1">
      <alignment horizontal="center"/>
    </xf>
    <xf numFmtId="0" fontId="90" fillId="33" borderId="16" xfId="0" applyNumberFormat="1" applyFont="1" applyFill="1" applyBorder="1" applyAlignment="1">
      <alignment horizontal="center"/>
    </xf>
    <xf numFmtId="181" fontId="90" fillId="33" borderId="31" xfId="0" applyNumberFormat="1" applyFont="1" applyFill="1" applyBorder="1" applyAlignment="1">
      <alignment horizontal="center"/>
    </xf>
    <xf numFmtId="181" fontId="84" fillId="33" borderId="21" xfId="0" applyNumberFormat="1" applyFont="1" applyFill="1" applyBorder="1" applyAlignment="1">
      <alignment horizontal="center"/>
    </xf>
    <xf numFmtId="0" fontId="84" fillId="33" borderId="17" xfId="0" applyNumberFormat="1" applyFont="1" applyFill="1" applyBorder="1" applyAlignment="1">
      <alignment horizontal="center"/>
    </xf>
    <xf numFmtId="181" fontId="84" fillId="33" borderId="30" xfId="0" applyNumberFormat="1" applyFont="1" applyFill="1" applyBorder="1" applyAlignment="1">
      <alignment horizontal="center"/>
    </xf>
    <xf numFmtId="0" fontId="90" fillId="42" borderId="0" xfId="0" applyFont="1" applyFill="1" applyBorder="1" applyAlignment="1">
      <alignment/>
    </xf>
    <xf numFmtId="0" fontId="84" fillId="33" borderId="22" xfId="0" applyNumberFormat="1" applyFont="1" applyFill="1" applyBorder="1" applyAlignment="1">
      <alignment horizontal="center"/>
    </xf>
    <xf numFmtId="181" fontId="84" fillId="33" borderId="23" xfId="0" applyNumberFormat="1" applyFont="1" applyFill="1" applyBorder="1" applyAlignment="1">
      <alignment horizontal="center"/>
    </xf>
    <xf numFmtId="0" fontId="84" fillId="33" borderId="10" xfId="0" applyNumberFormat="1" applyFont="1" applyFill="1" applyBorder="1" applyAlignment="1">
      <alignment horizontal="center"/>
    </xf>
    <xf numFmtId="181" fontId="84" fillId="33" borderId="32" xfId="0" applyNumberFormat="1" applyFont="1" applyFill="1" applyBorder="1" applyAlignment="1">
      <alignment horizontal="center"/>
    </xf>
    <xf numFmtId="0" fontId="90" fillId="33" borderId="18" xfId="0" applyNumberFormat="1" applyFont="1" applyFill="1" applyBorder="1" applyAlignment="1">
      <alignment horizontal="left"/>
    </xf>
    <xf numFmtId="181" fontId="90" fillId="33" borderId="16" xfId="0" applyNumberFormat="1" applyFont="1" applyFill="1" applyBorder="1" applyAlignment="1">
      <alignment horizontal="center"/>
    </xf>
    <xf numFmtId="0" fontId="90" fillId="33" borderId="21" xfId="0" applyNumberFormat="1" applyFont="1" applyFill="1" applyBorder="1" applyAlignment="1">
      <alignment horizontal="center"/>
    </xf>
    <xf numFmtId="0" fontId="90" fillId="33" borderId="17" xfId="0" applyNumberFormat="1" applyFont="1" applyFill="1" applyBorder="1" applyAlignment="1">
      <alignment horizontal="center"/>
    </xf>
    <xf numFmtId="181" fontId="90" fillId="33" borderId="30" xfId="0" applyNumberFormat="1" applyFont="1" applyFill="1" applyBorder="1" applyAlignment="1">
      <alignment horizontal="center"/>
    </xf>
    <xf numFmtId="181" fontId="90" fillId="33" borderId="21" xfId="0" applyNumberFormat="1" applyFont="1" applyFill="1" applyBorder="1" applyAlignment="1">
      <alignment horizontal="center"/>
    </xf>
    <xf numFmtId="0" fontId="90" fillId="33" borderId="22" xfId="0" applyNumberFormat="1" applyFont="1" applyFill="1" applyBorder="1" applyAlignment="1">
      <alignment horizontal="center"/>
    </xf>
    <xf numFmtId="181" fontId="90" fillId="33" borderId="23" xfId="0" applyNumberFormat="1" applyFont="1" applyFill="1" applyBorder="1" applyAlignment="1">
      <alignment horizontal="center"/>
    </xf>
    <xf numFmtId="0" fontId="90" fillId="33" borderId="10" xfId="0" applyNumberFormat="1" applyFont="1" applyFill="1" applyBorder="1" applyAlignment="1">
      <alignment horizontal="center"/>
    </xf>
    <xf numFmtId="0" fontId="90" fillId="33" borderId="23" xfId="0" applyNumberFormat="1" applyFont="1" applyFill="1" applyBorder="1" applyAlignment="1">
      <alignment horizontal="center"/>
    </xf>
    <xf numFmtId="181" fontId="84" fillId="33" borderId="33" xfId="0" applyNumberFormat="1" applyFont="1" applyFill="1" applyBorder="1" applyAlignment="1">
      <alignment horizontal="center"/>
    </xf>
    <xf numFmtId="2" fontId="90" fillId="33" borderId="22" xfId="0" applyNumberFormat="1" applyFont="1" applyFill="1" applyBorder="1" applyAlignment="1">
      <alignment horizontal="center"/>
    </xf>
    <xf numFmtId="0" fontId="97" fillId="33" borderId="0" xfId="0" applyFont="1" applyFill="1" applyBorder="1" applyAlignment="1">
      <alignment/>
    </xf>
    <xf numFmtId="0" fontId="98" fillId="33" borderId="0" xfId="0" applyFont="1" applyFill="1" applyBorder="1" applyAlignment="1">
      <alignment horizontal="center"/>
    </xf>
    <xf numFmtId="0" fontId="84" fillId="33" borderId="23" xfId="0" applyNumberFormat="1" applyFont="1" applyFill="1" applyBorder="1" applyAlignment="1">
      <alignment horizontal="center"/>
    </xf>
    <xf numFmtId="0" fontId="84" fillId="34" borderId="33" xfId="0" applyNumberFormat="1" applyFont="1" applyFill="1" applyBorder="1" applyAlignment="1">
      <alignment horizontal="left"/>
    </xf>
    <xf numFmtId="2" fontId="84" fillId="34" borderId="47" xfId="0" applyNumberFormat="1" applyFont="1" applyFill="1" applyBorder="1" applyAlignment="1">
      <alignment horizontal="center"/>
    </xf>
    <xf numFmtId="181" fontId="84" fillId="34" borderId="15" xfId="0" applyNumberFormat="1" applyFont="1" applyFill="1" applyBorder="1" applyAlignment="1">
      <alignment horizontal="center"/>
    </xf>
    <xf numFmtId="181" fontId="84" fillId="34" borderId="33" xfId="0" applyNumberFormat="1" applyFont="1" applyFill="1" applyBorder="1" applyAlignment="1">
      <alignment horizontal="center"/>
    </xf>
    <xf numFmtId="0" fontId="90" fillId="49" borderId="0" xfId="0" applyFont="1" applyFill="1" applyBorder="1" applyAlignment="1">
      <alignment/>
    </xf>
    <xf numFmtId="181" fontId="1" fillId="34" borderId="44" xfId="0" applyNumberFormat="1" applyFont="1" applyFill="1" applyBorder="1" applyAlignment="1">
      <alignment horizontal="center"/>
    </xf>
    <xf numFmtId="0" fontId="86" fillId="52" borderId="45" xfId="0" applyFont="1" applyFill="1" applyBorder="1" applyAlignment="1">
      <alignment/>
    </xf>
    <xf numFmtId="0" fontId="93" fillId="54" borderId="78" xfId="0" applyFont="1" applyFill="1" applyBorder="1" applyAlignment="1">
      <alignment/>
    </xf>
    <xf numFmtId="0" fontId="93" fillId="54" borderId="79" xfId="0" applyFont="1" applyFill="1" applyBorder="1" applyAlignment="1">
      <alignment/>
    </xf>
    <xf numFmtId="0" fontId="93" fillId="54" borderId="80" xfId="0" applyFont="1" applyFill="1" applyBorder="1" applyAlignment="1">
      <alignment/>
    </xf>
    <xf numFmtId="0" fontId="86" fillId="52" borderId="49" xfId="0" applyFont="1" applyFill="1" applyBorder="1" applyAlignment="1">
      <alignment horizontal="center"/>
    </xf>
    <xf numFmtId="0" fontId="93" fillId="54" borderId="55" xfId="0" applyFont="1" applyFill="1" applyBorder="1" applyAlignment="1">
      <alignment horizontal="center"/>
    </xf>
    <xf numFmtId="0" fontId="92" fillId="50" borderId="50" xfId="0" applyFont="1" applyFill="1" applyBorder="1" applyAlignment="1">
      <alignment horizontal="center"/>
    </xf>
    <xf numFmtId="0" fontId="93" fillId="46" borderId="81" xfId="0" applyFont="1" applyFill="1" applyBorder="1" applyAlignment="1">
      <alignment/>
    </xf>
    <xf numFmtId="0" fontId="92" fillId="47" borderId="49" xfId="0" applyFont="1" applyFill="1" applyBorder="1" applyAlignment="1">
      <alignment/>
    </xf>
    <xf numFmtId="0" fontId="90" fillId="46" borderId="55" xfId="0" applyFont="1" applyFill="1" applyBorder="1" applyAlignment="1">
      <alignment horizontal="center"/>
    </xf>
    <xf numFmtId="0" fontId="95" fillId="47" borderId="49" xfId="0" applyFont="1" applyFill="1" applyBorder="1" applyAlignment="1">
      <alignment horizontal="center"/>
    </xf>
    <xf numFmtId="0" fontId="34" fillId="53" borderId="48" xfId="0" applyFont="1" applyFill="1" applyBorder="1" applyAlignment="1">
      <alignment/>
    </xf>
    <xf numFmtId="0" fontId="84" fillId="51" borderId="30" xfId="0" applyFont="1" applyFill="1" applyBorder="1" applyAlignment="1">
      <alignment horizontal="center"/>
    </xf>
    <xf numFmtId="0" fontId="7" fillId="53" borderId="48" xfId="0" applyFont="1" applyFill="1" applyBorder="1" applyAlignment="1">
      <alignment horizontal="center"/>
    </xf>
    <xf numFmtId="0" fontId="86" fillId="53" borderId="13" xfId="0" applyNumberFormat="1" applyFont="1" applyFill="1" applyBorder="1" applyAlignment="1">
      <alignment horizontal="center"/>
    </xf>
    <xf numFmtId="0" fontId="86" fillId="53" borderId="33" xfId="0" applyNumberFormat="1" applyFont="1" applyFill="1" applyBorder="1" applyAlignment="1">
      <alignment horizontal="center"/>
    </xf>
    <xf numFmtId="0" fontId="86" fillId="53" borderId="15" xfId="0" applyNumberFormat="1" applyFont="1" applyFill="1" applyBorder="1" applyAlignment="1">
      <alignment horizontal="center"/>
    </xf>
    <xf numFmtId="0" fontId="89" fillId="53" borderId="13" xfId="0" applyNumberFormat="1" applyFont="1" applyFill="1" applyBorder="1" applyAlignment="1">
      <alignment horizontal="center"/>
    </xf>
    <xf numFmtId="0" fontId="84" fillId="53" borderId="14" xfId="0" applyNumberFormat="1" applyFont="1" applyFill="1" applyBorder="1" applyAlignment="1">
      <alignment horizontal="center"/>
    </xf>
    <xf numFmtId="0" fontId="89" fillId="53" borderId="14" xfId="0" applyNumberFormat="1" applyFont="1" applyFill="1" applyBorder="1" applyAlignment="1">
      <alignment horizontal="center"/>
    </xf>
    <xf numFmtId="0" fontId="89" fillId="53" borderId="33" xfId="0" applyNumberFormat="1" applyFont="1" applyFill="1" applyBorder="1" applyAlignment="1" quotePrefix="1">
      <alignment horizontal="center"/>
    </xf>
    <xf numFmtId="0" fontId="86" fillId="53" borderId="14" xfId="0" applyNumberFormat="1" applyFont="1" applyFill="1" applyBorder="1" applyAlignment="1">
      <alignment horizontal="center"/>
    </xf>
    <xf numFmtId="0" fontId="16" fillId="51" borderId="13" xfId="0" applyNumberFormat="1" applyFont="1" applyFill="1" applyBorder="1" applyAlignment="1">
      <alignment horizontal="center"/>
    </xf>
    <xf numFmtId="0" fontId="86" fillId="51" borderId="14" xfId="0" applyNumberFormat="1" applyFont="1" applyFill="1" applyBorder="1" applyAlignment="1">
      <alignment horizontal="center"/>
    </xf>
    <xf numFmtId="0" fontId="86" fillId="51" borderId="33" xfId="0" applyNumberFormat="1" applyFont="1" applyFill="1" applyBorder="1" applyAlignment="1">
      <alignment horizontal="center"/>
    </xf>
    <xf numFmtId="0" fontId="86" fillId="51" borderId="15" xfId="0" applyNumberFormat="1" applyFont="1" applyFill="1" applyBorder="1" applyAlignment="1">
      <alignment horizontal="center"/>
    </xf>
    <xf numFmtId="0" fontId="84" fillId="51" borderId="14" xfId="0" applyNumberFormat="1" applyFont="1" applyFill="1" applyBorder="1" applyAlignment="1">
      <alignment horizontal="center"/>
    </xf>
    <xf numFmtId="0" fontId="89" fillId="51" borderId="14" xfId="0" applyNumberFormat="1" applyFont="1" applyFill="1" applyBorder="1" applyAlignment="1">
      <alignment horizontal="center"/>
    </xf>
    <xf numFmtId="0" fontId="89" fillId="51" borderId="33" xfId="0" applyNumberFormat="1" applyFont="1" applyFill="1" applyBorder="1" applyAlignment="1" quotePrefix="1">
      <alignment horizontal="center"/>
    </xf>
    <xf numFmtId="0" fontId="86" fillId="51" borderId="13" xfId="0" applyNumberFormat="1" applyFont="1" applyFill="1" applyBorder="1" applyAlignment="1">
      <alignment horizontal="center"/>
    </xf>
    <xf numFmtId="0" fontId="89" fillId="51" borderId="13" xfId="0" applyNumberFormat="1" applyFont="1" applyFill="1" applyBorder="1" applyAlignment="1">
      <alignment horizontal="center"/>
    </xf>
    <xf numFmtId="1" fontId="89" fillId="51" borderId="33" xfId="0" applyNumberFormat="1" applyFont="1" applyFill="1" applyBorder="1" applyAlignment="1" quotePrefix="1">
      <alignment horizontal="center"/>
    </xf>
    <xf numFmtId="0" fontId="89" fillId="44" borderId="13" xfId="0" applyNumberFormat="1" applyFont="1" applyFill="1" applyBorder="1" applyAlignment="1">
      <alignment horizontal="center"/>
    </xf>
    <xf numFmtId="0" fontId="84" fillId="44" borderId="14" xfId="0" applyNumberFormat="1" applyFont="1" applyFill="1" applyBorder="1" applyAlignment="1">
      <alignment horizontal="center"/>
    </xf>
    <xf numFmtId="0" fontId="89" fillId="44" borderId="14" xfId="0" applyNumberFormat="1" applyFont="1" applyFill="1" applyBorder="1" applyAlignment="1">
      <alignment horizontal="center"/>
    </xf>
    <xf numFmtId="0" fontId="89" fillId="44" borderId="33" xfId="0" applyNumberFormat="1" applyFont="1" applyFill="1" applyBorder="1" applyAlignment="1" quotePrefix="1">
      <alignment horizontal="center"/>
    </xf>
    <xf numFmtId="0" fontId="86" fillId="44" borderId="13" xfId="0" applyNumberFormat="1" applyFont="1" applyFill="1" applyBorder="1" applyAlignment="1">
      <alignment horizontal="center"/>
    </xf>
    <xf numFmtId="0" fontId="86" fillId="44" borderId="33" xfId="0" applyNumberFormat="1" applyFont="1" applyFill="1" applyBorder="1" applyAlignment="1">
      <alignment horizontal="center"/>
    </xf>
    <xf numFmtId="0" fontId="86" fillId="44" borderId="15" xfId="0" applyNumberFormat="1" applyFont="1" applyFill="1" applyBorder="1" applyAlignment="1">
      <alignment horizontal="center"/>
    </xf>
    <xf numFmtId="0" fontId="84" fillId="46" borderId="14" xfId="0" applyNumberFormat="1" applyFont="1" applyFill="1" applyBorder="1" applyAlignment="1">
      <alignment horizontal="center"/>
    </xf>
    <xf numFmtId="0" fontId="86" fillId="46" borderId="14" xfId="0" applyNumberFormat="1" applyFont="1" applyFill="1" applyBorder="1" applyAlignment="1">
      <alignment horizontal="center"/>
    </xf>
    <xf numFmtId="0" fontId="89" fillId="54" borderId="13" xfId="0" applyNumberFormat="1" applyFont="1" applyFill="1" applyBorder="1" applyAlignment="1">
      <alignment horizontal="center"/>
    </xf>
    <xf numFmtId="0" fontId="86" fillId="54" borderId="14" xfId="0" applyNumberFormat="1" applyFont="1" applyFill="1" applyBorder="1" applyAlignment="1">
      <alignment horizontal="center"/>
    </xf>
    <xf numFmtId="0" fontId="86" fillId="52" borderId="13" xfId="0" applyNumberFormat="1" applyFont="1" applyFill="1" applyBorder="1" applyAlignment="1">
      <alignment horizontal="center"/>
    </xf>
    <xf numFmtId="0" fontId="86" fillId="52" borderId="33" xfId="0" applyNumberFormat="1" applyFont="1" applyFill="1" applyBorder="1" applyAlignment="1">
      <alignment horizontal="center"/>
    </xf>
    <xf numFmtId="0" fontId="86" fillId="52" borderId="15" xfId="0" applyNumberFormat="1" applyFont="1" applyFill="1" applyBorder="1" applyAlignment="1">
      <alignment horizontal="center"/>
    </xf>
    <xf numFmtId="0" fontId="89" fillId="52" borderId="13" xfId="0" applyNumberFormat="1" applyFont="1" applyFill="1" applyBorder="1" applyAlignment="1">
      <alignment horizontal="center"/>
    </xf>
    <xf numFmtId="0" fontId="84" fillId="52" borderId="14" xfId="0" applyNumberFormat="1" applyFont="1" applyFill="1" applyBorder="1" applyAlignment="1">
      <alignment horizontal="center"/>
    </xf>
    <xf numFmtId="0" fontId="89" fillId="52" borderId="14" xfId="0" applyNumberFormat="1" applyFont="1" applyFill="1" applyBorder="1" applyAlignment="1">
      <alignment horizontal="center"/>
    </xf>
    <xf numFmtId="0" fontId="89" fillId="52" borderId="33" xfId="0" applyNumberFormat="1" applyFont="1" applyFill="1" applyBorder="1" applyAlignment="1" quotePrefix="1">
      <alignment horizontal="center"/>
    </xf>
    <xf numFmtId="0" fontId="86" fillId="52" borderId="14" xfId="0" applyNumberFormat="1" applyFont="1" applyFill="1" applyBorder="1" applyAlignment="1">
      <alignment horizontal="center"/>
    </xf>
    <xf numFmtId="0" fontId="86" fillId="44" borderId="14" xfId="0" applyNumberFormat="1" applyFont="1" applyFill="1" applyBorder="1" applyAlignment="1">
      <alignment horizontal="center"/>
    </xf>
    <xf numFmtId="0" fontId="94" fillId="43" borderId="14" xfId="0" applyNumberFormat="1" applyFont="1" applyFill="1" applyBorder="1" applyAlignment="1">
      <alignment horizontal="center"/>
    </xf>
    <xf numFmtId="0" fontId="94" fillId="43" borderId="33" xfId="0" applyNumberFormat="1" applyFont="1" applyFill="1" applyBorder="1" applyAlignment="1">
      <alignment horizontal="center"/>
    </xf>
    <xf numFmtId="0" fontId="94" fillId="43" borderId="15" xfId="0" applyNumberFormat="1" applyFont="1" applyFill="1" applyBorder="1" applyAlignment="1">
      <alignment horizontal="center"/>
    </xf>
    <xf numFmtId="0" fontId="94" fillId="47" borderId="33" xfId="0" applyNumberFormat="1" applyFont="1" applyFill="1" applyBorder="1" applyAlignment="1">
      <alignment horizontal="center"/>
    </xf>
    <xf numFmtId="0" fontId="94" fillId="47" borderId="15" xfId="0" applyNumberFormat="1" applyFont="1" applyFill="1" applyBorder="1" applyAlignment="1">
      <alignment horizontal="center"/>
    </xf>
    <xf numFmtId="0" fontId="94" fillId="47" borderId="13" xfId="0" applyNumberFormat="1" applyFont="1" applyFill="1" applyBorder="1" applyAlignment="1">
      <alignment horizontal="center"/>
    </xf>
    <xf numFmtId="0" fontId="99" fillId="47" borderId="13" xfId="0" applyNumberFormat="1" applyFont="1" applyFill="1" applyBorder="1" applyAlignment="1">
      <alignment horizontal="center"/>
    </xf>
    <xf numFmtId="0" fontId="96" fillId="47" borderId="14" xfId="0" applyNumberFormat="1" applyFont="1" applyFill="1" applyBorder="1" applyAlignment="1">
      <alignment horizontal="center"/>
    </xf>
    <xf numFmtId="0" fontId="99" fillId="47" borderId="14" xfId="0" applyNumberFormat="1" applyFont="1" applyFill="1" applyBorder="1" applyAlignment="1">
      <alignment horizontal="center"/>
    </xf>
    <xf numFmtId="0" fontId="99" fillId="47" borderId="33" xfId="0" applyNumberFormat="1" applyFont="1" applyFill="1" applyBorder="1" applyAlignment="1" quotePrefix="1">
      <alignment horizontal="center"/>
    </xf>
    <xf numFmtId="0" fontId="99" fillId="43" borderId="14" xfId="0" applyNumberFormat="1" applyFont="1" applyFill="1" applyBorder="1" applyAlignment="1">
      <alignment horizontal="center"/>
    </xf>
    <xf numFmtId="0" fontId="96" fillId="43" borderId="14" xfId="0" applyNumberFormat="1" applyFont="1" applyFill="1" applyBorder="1" applyAlignment="1">
      <alignment horizontal="center"/>
    </xf>
    <xf numFmtId="0" fontId="99" fillId="43" borderId="33" xfId="0" applyNumberFormat="1" applyFont="1" applyFill="1" applyBorder="1" applyAlignment="1" quotePrefix="1">
      <alignment horizontal="center"/>
    </xf>
    <xf numFmtId="0" fontId="94" fillId="50" borderId="13" xfId="0" applyNumberFormat="1" applyFont="1" applyFill="1" applyBorder="1" applyAlignment="1">
      <alignment horizontal="center"/>
    </xf>
    <xf numFmtId="0" fontId="94" fillId="50" borderId="33" xfId="0" applyNumberFormat="1" applyFont="1" applyFill="1" applyBorder="1" applyAlignment="1">
      <alignment horizontal="center"/>
    </xf>
    <xf numFmtId="0" fontId="94" fillId="50" borderId="15" xfId="0" applyNumberFormat="1" applyFont="1" applyFill="1" applyBorder="1" applyAlignment="1">
      <alignment horizontal="center"/>
    </xf>
    <xf numFmtId="0" fontId="99" fillId="50" borderId="13" xfId="0" applyNumberFormat="1" applyFont="1" applyFill="1" applyBorder="1" applyAlignment="1">
      <alignment horizontal="center"/>
    </xf>
    <xf numFmtId="0" fontId="96" fillId="50" borderId="14" xfId="0" applyNumberFormat="1" applyFont="1" applyFill="1" applyBorder="1" applyAlignment="1">
      <alignment horizontal="center"/>
    </xf>
    <xf numFmtId="0" fontId="99" fillId="50" borderId="14" xfId="0" applyNumberFormat="1" applyFont="1" applyFill="1" applyBorder="1" applyAlignment="1">
      <alignment horizontal="center"/>
    </xf>
    <xf numFmtId="0" fontId="99" fillId="50" borderId="33" xfId="0" applyNumberFormat="1" applyFont="1" applyFill="1" applyBorder="1" applyAlignment="1" quotePrefix="1">
      <alignment horizontal="center"/>
    </xf>
    <xf numFmtId="0" fontId="94" fillId="43" borderId="13" xfId="0" applyNumberFormat="1" applyFont="1" applyFill="1" applyBorder="1" applyAlignment="1">
      <alignment horizontal="center"/>
    </xf>
    <xf numFmtId="0" fontId="94" fillId="47" borderId="14" xfId="0" applyNumberFormat="1" applyFont="1" applyFill="1" applyBorder="1" applyAlignment="1">
      <alignment horizontal="center"/>
    </xf>
    <xf numFmtId="0" fontId="99" fillId="43" borderId="13" xfId="0" applyNumberFormat="1" applyFont="1" applyFill="1" applyBorder="1" applyAlignment="1">
      <alignment horizontal="center"/>
    </xf>
    <xf numFmtId="0" fontId="86" fillId="48" borderId="13" xfId="0" applyNumberFormat="1" applyFont="1" applyFill="1" applyBorder="1" applyAlignment="1">
      <alignment horizontal="center"/>
    </xf>
    <xf numFmtId="0" fontId="86" fillId="48" borderId="33" xfId="0" applyNumberFormat="1" applyFont="1" applyFill="1" applyBorder="1" applyAlignment="1">
      <alignment horizontal="center"/>
    </xf>
    <xf numFmtId="0" fontId="86" fillId="48" borderId="15" xfId="0" applyNumberFormat="1" applyFont="1" applyFill="1" applyBorder="1" applyAlignment="1">
      <alignment horizontal="center"/>
    </xf>
    <xf numFmtId="0" fontId="86" fillId="48" borderId="14" xfId="0" applyNumberFormat="1" applyFont="1" applyFill="1" applyBorder="1" applyAlignment="1">
      <alignment horizontal="center"/>
    </xf>
    <xf numFmtId="0" fontId="89" fillId="48" borderId="14" xfId="0" applyNumberFormat="1" applyFont="1" applyFill="1" applyBorder="1" applyAlignment="1">
      <alignment horizontal="center"/>
    </xf>
    <xf numFmtId="0" fontId="84" fillId="48" borderId="14" xfId="0" applyNumberFormat="1" applyFont="1" applyFill="1" applyBorder="1" applyAlignment="1">
      <alignment horizontal="center"/>
    </xf>
    <xf numFmtId="0" fontId="89" fillId="48" borderId="33" xfId="0" applyNumberFormat="1" applyFont="1" applyFill="1" applyBorder="1" applyAlignment="1" quotePrefix="1">
      <alignment horizontal="center"/>
    </xf>
    <xf numFmtId="0" fontId="89" fillId="48" borderId="13" xfId="0" applyNumberFormat="1" applyFont="1" applyFill="1" applyBorder="1" applyAlignment="1">
      <alignment horizontal="center"/>
    </xf>
    <xf numFmtId="0" fontId="89" fillId="54" borderId="14" xfId="0" applyNumberFormat="1" applyFont="1" applyFill="1" applyBorder="1" applyAlignment="1">
      <alignment horizontal="center"/>
    </xf>
    <xf numFmtId="0" fontId="84" fillId="54" borderId="14" xfId="0" applyNumberFormat="1" applyFont="1" applyFill="1" applyBorder="1" applyAlignment="1">
      <alignment horizontal="center"/>
    </xf>
    <xf numFmtId="1" fontId="89" fillId="54" borderId="33" xfId="0" applyNumberFormat="1" applyFont="1" applyFill="1" applyBorder="1" applyAlignment="1" quotePrefix="1">
      <alignment horizontal="center"/>
    </xf>
    <xf numFmtId="0" fontId="89" fillId="54" borderId="33" xfId="0" applyNumberFormat="1" applyFont="1" applyFill="1" applyBorder="1" applyAlignment="1" quotePrefix="1">
      <alignment horizontal="center"/>
    </xf>
    <xf numFmtId="0" fontId="86" fillId="54" borderId="33" xfId="0" applyNumberFormat="1" applyFont="1" applyFill="1" applyBorder="1" applyAlignment="1">
      <alignment horizontal="center"/>
    </xf>
    <xf numFmtId="0" fontId="86" fillId="54" borderId="15" xfId="0" applyNumberFormat="1" applyFont="1" applyFill="1" applyBorder="1" applyAlignment="1">
      <alignment horizontal="center"/>
    </xf>
    <xf numFmtId="0" fontId="86" fillId="54" borderId="13" xfId="0" applyNumberFormat="1" applyFont="1" applyFill="1" applyBorder="1" applyAlignment="1">
      <alignment horizontal="center"/>
    </xf>
    <xf numFmtId="0" fontId="92" fillId="43" borderId="78" xfId="0" applyFont="1" applyFill="1" applyBorder="1" applyAlignment="1">
      <alignment/>
    </xf>
    <xf numFmtId="0" fontId="93" fillId="46" borderId="78" xfId="0" applyFont="1" applyFill="1" applyBorder="1" applyAlignment="1">
      <alignment/>
    </xf>
    <xf numFmtId="0" fontId="92" fillId="43" borderId="79" xfId="0" applyFont="1" applyFill="1" applyBorder="1" applyAlignment="1">
      <alignment/>
    </xf>
    <xf numFmtId="0" fontId="93" fillId="46" borderId="79" xfId="0" applyFont="1" applyFill="1" applyBorder="1" applyAlignment="1">
      <alignment/>
    </xf>
    <xf numFmtId="0" fontId="92" fillId="43" borderId="80" xfId="0" applyFont="1" applyFill="1" applyBorder="1" applyAlignment="1">
      <alignment/>
    </xf>
    <xf numFmtId="0" fontId="93" fillId="46" borderId="80" xfId="0" applyFont="1" applyFill="1" applyBorder="1" applyAlignment="1">
      <alignment/>
    </xf>
    <xf numFmtId="0" fontId="92" fillId="43" borderId="55" xfId="0" applyFont="1" applyFill="1" applyBorder="1" applyAlignment="1">
      <alignment horizontal="center"/>
    </xf>
    <xf numFmtId="0" fontId="93" fillId="46" borderId="55" xfId="0" applyFont="1" applyFill="1" applyBorder="1" applyAlignment="1">
      <alignment horizontal="center"/>
    </xf>
    <xf numFmtId="0" fontId="86" fillId="48" borderId="56" xfId="0" applyFont="1" applyFill="1" applyBorder="1" applyAlignment="1">
      <alignment/>
    </xf>
    <xf numFmtId="0" fontId="86" fillId="48" borderId="58" xfId="0" applyFont="1" applyFill="1" applyBorder="1" applyAlignment="1">
      <alignment/>
    </xf>
    <xf numFmtId="0" fontId="86" fillId="48" borderId="57" xfId="0" applyFont="1" applyFill="1" applyBorder="1" applyAlignment="1">
      <alignment/>
    </xf>
    <xf numFmtId="0" fontId="86" fillId="48" borderId="48" xfId="0" applyFont="1" applyFill="1" applyBorder="1" applyAlignment="1">
      <alignment horizontal="center"/>
    </xf>
    <xf numFmtId="0" fontId="15" fillId="50" borderId="45" xfId="0" applyFont="1" applyFill="1" applyBorder="1" applyAlignment="1">
      <alignment/>
    </xf>
    <xf numFmtId="0" fontId="15" fillId="50" borderId="80" xfId="0" applyFont="1" applyFill="1" applyBorder="1" applyAlignment="1">
      <alignment/>
    </xf>
    <xf numFmtId="0" fontId="15" fillId="50" borderId="46" xfId="0" applyFont="1" applyFill="1" applyBorder="1" applyAlignment="1">
      <alignment horizontal="center"/>
    </xf>
    <xf numFmtId="0" fontId="15" fillId="50" borderId="39" xfId="0" applyFont="1" applyFill="1" applyBorder="1" applyAlignment="1">
      <alignment/>
    </xf>
    <xf numFmtId="0" fontId="16" fillId="46" borderId="58" xfId="0" applyFont="1" applyFill="1" applyBorder="1" applyAlignment="1">
      <alignment/>
    </xf>
    <xf numFmtId="0" fontId="16" fillId="46" borderId="57" xfId="0" applyFont="1" applyFill="1" applyBorder="1" applyAlignment="1">
      <alignment horizontal="center"/>
    </xf>
    <xf numFmtId="0" fontId="16" fillId="46" borderId="56" xfId="0" applyFont="1" applyFill="1" applyBorder="1" applyAlignment="1">
      <alignment/>
    </xf>
    <xf numFmtId="0" fontId="34" fillId="46" borderId="57" xfId="0" applyFont="1" applyFill="1" applyBorder="1" applyAlignment="1">
      <alignment/>
    </xf>
    <xf numFmtId="0" fontId="34" fillId="46" borderId="56" xfId="0" applyFont="1" applyFill="1" applyBorder="1" applyAlignment="1">
      <alignment/>
    </xf>
    <xf numFmtId="181" fontId="4" fillId="34" borderId="16" xfId="0" applyNumberFormat="1" applyFont="1" applyFill="1" applyBorder="1" applyAlignment="1">
      <alignment horizontal="center"/>
    </xf>
    <xf numFmtId="0" fontId="100" fillId="58" borderId="13" xfId="0" applyNumberFormat="1" applyFont="1" applyFill="1" applyBorder="1" applyAlignment="1">
      <alignment horizontal="left"/>
    </xf>
    <xf numFmtId="0" fontId="84" fillId="58" borderId="14" xfId="0" applyNumberFormat="1" applyFont="1" applyFill="1" applyBorder="1" applyAlignment="1">
      <alignment horizontal="center"/>
    </xf>
    <xf numFmtId="0" fontId="89" fillId="58" borderId="14" xfId="0" applyNumberFormat="1" applyFont="1" applyFill="1" applyBorder="1" applyAlignment="1">
      <alignment horizontal="center"/>
    </xf>
    <xf numFmtId="0" fontId="89" fillId="58" borderId="33" xfId="0" applyNumberFormat="1" applyFont="1" applyFill="1" applyBorder="1" applyAlignment="1">
      <alignment horizontal="center"/>
    </xf>
    <xf numFmtId="0" fontId="94" fillId="50" borderId="14" xfId="0" applyNumberFormat="1" applyFont="1" applyFill="1" applyBorder="1" applyAlignment="1">
      <alignment horizontal="center"/>
    </xf>
    <xf numFmtId="1" fontId="99" fillId="47" borderId="33" xfId="0" applyNumberFormat="1" applyFont="1" applyFill="1" applyBorder="1" applyAlignment="1" quotePrefix="1">
      <alignment horizontal="center"/>
    </xf>
    <xf numFmtId="0" fontId="101" fillId="44" borderId="14" xfId="0" applyNumberFormat="1" applyFont="1" applyFill="1" applyBorder="1" applyAlignment="1">
      <alignment horizontal="center"/>
    </xf>
    <xf numFmtId="0" fontId="5" fillId="51" borderId="14" xfId="0" applyNumberFormat="1" applyFont="1" applyFill="1" applyBorder="1" applyAlignment="1">
      <alignment horizontal="center"/>
    </xf>
    <xf numFmtId="0" fontId="7" fillId="51" borderId="14" xfId="0" applyNumberFormat="1" applyFont="1" applyFill="1" applyBorder="1" applyAlignment="1">
      <alignment horizontal="center"/>
    </xf>
    <xf numFmtId="0" fontId="5" fillId="51" borderId="33" xfId="0" applyNumberFormat="1" applyFont="1" applyFill="1" applyBorder="1" applyAlignment="1" quotePrefix="1">
      <alignment horizontal="center"/>
    </xf>
    <xf numFmtId="0" fontId="35" fillId="53" borderId="78" xfId="0" applyFont="1" applyFill="1" applyBorder="1" applyAlignment="1">
      <alignment/>
    </xf>
    <xf numFmtId="0" fontId="35" fillId="53" borderId="80" xfId="0" applyFont="1" applyFill="1" applyBorder="1" applyAlignment="1">
      <alignment/>
    </xf>
    <xf numFmtId="0" fontId="18" fillId="53" borderId="78" xfId="0" applyFont="1" applyFill="1" applyBorder="1" applyAlignment="1">
      <alignment/>
    </xf>
    <xf numFmtId="0" fontId="18" fillId="53" borderId="80" xfId="0" applyFont="1" applyFill="1" applyBorder="1" applyAlignment="1">
      <alignment horizontal="center"/>
    </xf>
    <xf numFmtId="0" fontId="92" fillId="47" borderId="46" xfId="0" applyFont="1" applyFill="1" applyBorder="1" applyAlignment="1">
      <alignment horizontal="center"/>
    </xf>
    <xf numFmtId="0" fontId="18" fillId="53" borderId="79" xfId="0" applyFont="1" applyFill="1" applyBorder="1" applyAlignment="1">
      <alignment/>
    </xf>
    <xf numFmtId="0" fontId="92" fillId="50" borderId="82" xfId="0" applyFont="1" applyFill="1" applyBorder="1" applyAlignment="1">
      <alignment/>
    </xf>
    <xf numFmtId="0" fontId="93" fillId="51" borderId="78" xfId="0" applyFont="1" applyFill="1" applyBorder="1" applyAlignment="1">
      <alignment/>
    </xf>
    <xf numFmtId="0" fontId="92" fillId="50" borderId="83" xfId="0" applyFont="1" applyFill="1" applyBorder="1" applyAlignment="1">
      <alignment/>
    </xf>
    <xf numFmtId="0" fontId="93" fillId="51" borderId="79" xfId="0" applyFont="1" applyFill="1" applyBorder="1" applyAlignment="1">
      <alignment/>
    </xf>
    <xf numFmtId="0" fontId="92" fillId="50" borderId="84" xfId="0" applyFont="1" applyFill="1" applyBorder="1" applyAlignment="1">
      <alignment/>
    </xf>
    <xf numFmtId="0" fontId="93" fillId="51" borderId="80" xfId="0" applyFont="1" applyFill="1" applyBorder="1" applyAlignment="1">
      <alignment/>
    </xf>
    <xf numFmtId="0" fontId="93" fillId="51" borderId="55" xfId="0" applyFont="1" applyFill="1" applyBorder="1" applyAlignment="1">
      <alignment horizontal="center"/>
    </xf>
    <xf numFmtId="0" fontId="93" fillId="54" borderId="50" xfId="0" applyFont="1" applyFill="1" applyBorder="1" applyAlignment="1">
      <alignment horizontal="center"/>
    </xf>
    <xf numFmtId="0" fontId="92" fillId="47" borderId="31" xfId="0" applyFont="1" applyFill="1" applyBorder="1" applyAlignment="1">
      <alignment horizontal="center"/>
    </xf>
    <xf numFmtId="0" fontId="86" fillId="51" borderId="45" xfId="0" applyFont="1" applyFill="1" applyBorder="1" applyAlignment="1">
      <alignment/>
    </xf>
    <xf numFmtId="0" fontId="93" fillId="44" borderId="78" xfId="0" applyFont="1" applyFill="1" applyBorder="1" applyAlignment="1">
      <alignment/>
    </xf>
    <xf numFmtId="0" fontId="93" fillId="52" borderId="78" xfId="0" applyFont="1" applyFill="1" applyBorder="1" applyAlignment="1">
      <alignment/>
    </xf>
    <xf numFmtId="0" fontId="93" fillId="53" borderId="11" xfId="0" applyFont="1" applyFill="1" applyBorder="1" applyAlignment="1">
      <alignment/>
    </xf>
    <xf numFmtId="0" fontId="86" fillId="51" borderId="39" xfId="0" applyFont="1" applyFill="1" applyBorder="1" applyAlignment="1">
      <alignment/>
    </xf>
    <xf numFmtId="0" fontId="86" fillId="52" borderId="39" xfId="0" applyFont="1" applyFill="1" applyBorder="1" applyAlignment="1">
      <alignment/>
    </xf>
    <xf numFmtId="0" fontId="93" fillId="44" borderId="79" xfId="0" applyFont="1" applyFill="1" applyBorder="1" applyAlignment="1">
      <alignment/>
    </xf>
    <xf numFmtId="0" fontId="93" fillId="52" borderId="79" xfId="0" applyFont="1" applyFill="1" applyBorder="1" applyAlignment="1">
      <alignment/>
    </xf>
    <xf numFmtId="0" fontId="93" fillId="53" borderId="10" xfId="0" applyFont="1" applyFill="1" applyBorder="1" applyAlignment="1">
      <alignment/>
    </xf>
    <xf numFmtId="0" fontId="92" fillId="47" borderId="68" xfId="0" applyFont="1" applyFill="1" applyBorder="1" applyAlignment="1">
      <alignment/>
    </xf>
    <xf numFmtId="0" fontId="93" fillId="46" borderId="19" xfId="0" applyFont="1" applyFill="1" applyBorder="1" applyAlignment="1">
      <alignment/>
    </xf>
    <xf numFmtId="0" fontId="93" fillId="53" borderId="56" xfId="0" applyFont="1" applyFill="1" applyBorder="1" applyAlignment="1">
      <alignment/>
    </xf>
    <xf numFmtId="0" fontId="93" fillId="51" borderId="19" xfId="0" applyFont="1" applyFill="1" applyBorder="1" applyAlignment="1">
      <alignment/>
    </xf>
    <xf numFmtId="0" fontId="86" fillId="51" borderId="46" xfId="0" applyFont="1" applyFill="1" applyBorder="1" applyAlignment="1">
      <alignment/>
    </xf>
    <xf numFmtId="0" fontId="86" fillId="52" borderId="46" xfId="0" applyFont="1" applyFill="1" applyBorder="1" applyAlignment="1">
      <alignment/>
    </xf>
    <xf numFmtId="0" fontId="93" fillId="44" borderId="80" xfId="0" applyFont="1" applyFill="1" applyBorder="1" applyAlignment="1">
      <alignment/>
    </xf>
    <xf numFmtId="0" fontId="93" fillId="52" borderId="80" xfId="0" applyFont="1" applyFill="1" applyBorder="1" applyAlignment="1">
      <alignment/>
    </xf>
    <xf numFmtId="0" fontId="93" fillId="53" borderId="18" xfId="0" applyFont="1" applyFill="1" applyBorder="1" applyAlignment="1">
      <alignment/>
    </xf>
    <xf numFmtId="0" fontId="86" fillId="51" borderId="49" xfId="0" applyFont="1" applyFill="1" applyBorder="1" applyAlignment="1">
      <alignment horizontal="center"/>
    </xf>
    <xf numFmtId="0" fontId="93" fillId="44" borderId="55" xfId="0" applyFont="1" applyFill="1" applyBorder="1" applyAlignment="1">
      <alignment horizontal="center"/>
    </xf>
    <xf numFmtId="0" fontId="93" fillId="52" borderId="55" xfId="0" applyFont="1" applyFill="1" applyBorder="1" applyAlignment="1">
      <alignment horizontal="center"/>
    </xf>
    <xf numFmtId="0" fontId="93" fillId="53" borderId="32" xfId="0" applyFont="1" applyFill="1" applyBorder="1" applyAlignment="1">
      <alignment horizontal="center"/>
    </xf>
    <xf numFmtId="0" fontId="86" fillId="51" borderId="50" xfId="0" applyFont="1" applyFill="1" applyBorder="1" applyAlignment="1">
      <alignment horizontal="center"/>
    </xf>
    <xf numFmtId="0" fontId="86" fillId="52" borderId="50" xfId="0" applyFont="1" applyFill="1" applyBorder="1" applyAlignment="1">
      <alignment horizontal="center"/>
    </xf>
    <xf numFmtId="0" fontId="93" fillId="54" borderId="31" xfId="0" applyFont="1" applyFill="1" applyBorder="1" applyAlignment="1">
      <alignment horizontal="center"/>
    </xf>
    <xf numFmtId="0" fontId="92" fillId="43" borderId="31" xfId="0" applyFont="1" applyFill="1" applyBorder="1" applyAlignment="1">
      <alignment horizontal="center"/>
    </xf>
    <xf numFmtId="0" fontId="93" fillId="53" borderId="48" xfId="0" applyFont="1" applyFill="1" applyBorder="1" applyAlignment="1">
      <alignment horizontal="center"/>
    </xf>
    <xf numFmtId="0" fontId="84" fillId="44" borderId="13" xfId="0" applyFont="1" applyFill="1" applyBorder="1" applyAlignment="1">
      <alignment horizontal="center"/>
    </xf>
    <xf numFmtId="0" fontId="84" fillId="44" borderId="15" xfId="0" applyFont="1" applyFill="1" applyBorder="1" applyAlignment="1">
      <alignment horizontal="center"/>
    </xf>
    <xf numFmtId="0" fontId="38" fillId="51" borderId="13" xfId="0" applyFont="1" applyFill="1" applyBorder="1" applyAlignment="1">
      <alignment horizontal="center"/>
    </xf>
    <xf numFmtId="0" fontId="38" fillId="51" borderId="15" xfId="0" applyFont="1" applyFill="1" applyBorder="1" applyAlignment="1">
      <alignment horizontal="center"/>
    </xf>
    <xf numFmtId="0" fontId="14" fillId="65" borderId="13" xfId="0" applyFont="1" applyFill="1" applyBorder="1" applyAlignment="1">
      <alignment horizontal="center"/>
    </xf>
    <xf numFmtId="0" fontId="14" fillId="65" borderId="15" xfId="0" applyFont="1" applyFill="1" applyBorder="1" applyAlignment="1">
      <alignment horizontal="center"/>
    </xf>
    <xf numFmtId="0" fontId="25" fillId="65" borderId="13" xfId="0" applyFont="1" applyFill="1" applyBorder="1" applyAlignment="1">
      <alignment horizontal="center"/>
    </xf>
    <xf numFmtId="0" fontId="25" fillId="65" borderId="15" xfId="0" applyFont="1" applyFill="1" applyBorder="1" applyAlignment="1">
      <alignment horizontal="center"/>
    </xf>
    <xf numFmtId="0" fontId="12" fillId="42" borderId="13" xfId="0" applyFont="1" applyFill="1" applyBorder="1" applyAlignment="1">
      <alignment horizontal="center"/>
    </xf>
    <xf numFmtId="0" fontId="12" fillId="42" borderId="14" xfId="0" applyFont="1" applyFill="1" applyBorder="1" applyAlignment="1">
      <alignment horizontal="center"/>
    </xf>
    <xf numFmtId="0" fontId="12" fillId="42" borderId="15" xfId="0" applyFont="1" applyFill="1" applyBorder="1" applyAlignment="1">
      <alignment horizontal="center"/>
    </xf>
    <xf numFmtId="0" fontId="16" fillId="42" borderId="13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5" xfId="0" applyFont="1" applyFill="1" applyBorder="1" applyAlignment="1">
      <alignment horizontal="center"/>
    </xf>
    <xf numFmtId="0" fontId="94" fillId="43" borderId="13" xfId="0" applyFont="1" applyFill="1" applyBorder="1" applyAlignment="1">
      <alignment horizontal="center"/>
    </xf>
    <xf numFmtId="0" fontId="94" fillId="43" borderId="15" xfId="0" applyFont="1" applyFill="1" applyBorder="1" applyAlignment="1">
      <alignment horizontal="center"/>
    </xf>
    <xf numFmtId="0" fontId="86" fillId="54" borderId="13" xfId="0" applyFont="1" applyFill="1" applyBorder="1" applyAlignment="1">
      <alignment horizontal="center"/>
    </xf>
    <xf numFmtId="0" fontId="86" fillId="54" borderId="15" xfId="0" applyFont="1" applyFill="1" applyBorder="1" applyAlignment="1">
      <alignment horizontal="center"/>
    </xf>
    <xf numFmtId="0" fontId="16" fillId="48" borderId="13" xfId="0" applyFont="1" applyFill="1" applyBorder="1" applyAlignment="1">
      <alignment horizontal="center"/>
    </xf>
    <xf numFmtId="0" fontId="16" fillId="48" borderId="15" xfId="0" applyFont="1" applyFill="1" applyBorder="1" applyAlignment="1">
      <alignment horizontal="center"/>
    </xf>
    <xf numFmtId="0" fontId="86" fillId="46" borderId="13" xfId="0" applyFont="1" applyFill="1" applyBorder="1" applyAlignment="1">
      <alignment horizontal="center"/>
    </xf>
    <xf numFmtId="0" fontId="86" fillId="46" borderId="15" xfId="0" applyFont="1" applyFill="1" applyBorder="1" applyAlignment="1">
      <alignment horizontal="center"/>
    </xf>
    <xf numFmtId="0" fontId="86" fillId="52" borderId="13" xfId="0" applyFont="1" applyFill="1" applyBorder="1" applyAlignment="1">
      <alignment horizontal="center"/>
    </xf>
    <xf numFmtId="0" fontId="86" fillId="52" borderId="15" xfId="0" applyFont="1" applyFill="1" applyBorder="1" applyAlignment="1">
      <alignment horizontal="center"/>
    </xf>
    <xf numFmtId="0" fontId="94" fillId="47" borderId="13" xfId="0" applyFont="1" applyFill="1" applyBorder="1" applyAlignment="1">
      <alignment horizontal="center"/>
    </xf>
    <xf numFmtId="0" fontId="94" fillId="47" borderId="15" xfId="0" applyFont="1" applyFill="1" applyBorder="1" applyAlignment="1">
      <alignment horizontal="center"/>
    </xf>
    <xf numFmtId="0" fontId="33" fillId="42" borderId="13" xfId="0" applyFont="1" applyFill="1" applyBorder="1" applyAlignment="1">
      <alignment horizontal="center"/>
    </xf>
    <xf numFmtId="0" fontId="33" fillId="42" borderId="14" xfId="0" applyFont="1" applyFill="1" applyBorder="1" applyAlignment="1">
      <alignment horizontal="center"/>
    </xf>
    <xf numFmtId="0" fontId="33" fillId="42" borderId="15" xfId="0" applyFont="1" applyFill="1" applyBorder="1" applyAlignment="1">
      <alignment horizontal="center"/>
    </xf>
    <xf numFmtId="0" fontId="16" fillId="42" borderId="29" xfId="0" applyFont="1" applyFill="1" applyBorder="1" applyAlignment="1">
      <alignment horizontal="center"/>
    </xf>
    <xf numFmtId="0" fontId="16" fillId="42" borderId="17" xfId="0" applyFont="1" applyFill="1" applyBorder="1" applyAlignment="1">
      <alignment horizontal="center"/>
    </xf>
    <xf numFmtId="0" fontId="16" fillId="42" borderId="12" xfId="0" applyFont="1" applyFill="1" applyBorder="1" applyAlignment="1">
      <alignment horizontal="center"/>
    </xf>
    <xf numFmtId="0" fontId="15" fillId="65" borderId="13" xfId="0" applyFont="1" applyFill="1" applyBorder="1" applyAlignment="1">
      <alignment horizontal="center"/>
    </xf>
    <xf numFmtId="0" fontId="15" fillId="65" borderId="14" xfId="0" applyFont="1" applyFill="1" applyBorder="1" applyAlignment="1">
      <alignment horizontal="center"/>
    </xf>
    <xf numFmtId="0" fontId="15" fillId="65" borderId="15" xfId="0" applyFont="1" applyFill="1" applyBorder="1" applyAlignment="1">
      <alignment horizontal="center"/>
    </xf>
    <xf numFmtId="0" fontId="19" fillId="42" borderId="13" xfId="0" applyFont="1" applyFill="1" applyBorder="1" applyAlignment="1">
      <alignment horizontal="center"/>
    </xf>
    <xf numFmtId="0" fontId="19" fillId="42" borderId="14" xfId="0" applyFont="1" applyFill="1" applyBorder="1" applyAlignment="1">
      <alignment horizontal="center"/>
    </xf>
    <xf numFmtId="0" fontId="19" fillId="42" borderId="15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86" fillId="42" borderId="13" xfId="0" applyFont="1" applyFill="1" applyBorder="1" applyAlignment="1">
      <alignment horizontal="center"/>
    </xf>
    <xf numFmtId="0" fontId="86" fillId="42" borderId="15" xfId="0" applyFont="1" applyFill="1" applyBorder="1" applyAlignment="1">
      <alignment horizontal="center"/>
    </xf>
    <xf numFmtId="0" fontId="15" fillId="65" borderId="17" xfId="0" applyFont="1" applyFill="1" applyBorder="1" applyAlignment="1">
      <alignment horizontal="center"/>
    </xf>
    <xf numFmtId="0" fontId="86" fillId="44" borderId="13" xfId="0" applyFont="1" applyFill="1" applyBorder="1" applyAlignment="1">
      <alignment horizontal="center"/>
    </xf>
    <xf numFmtId="0" fontId="86" fillId="44" borderId="15" xfId="0" applyFont="1" applyFill="1" applyBorder="1" applyAlignment="1">
      <alignment horizontal="center"/>
    </xf>
    <xf numFmtId="0" fontId="15" fillId="65" borderId="1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6" fillId="54" borderId="13" xfId="0" applyFont="1" applyFill="1" applyBorder="1" applyAlignment="1">
      <alignment horizontal="center"/>
    </xf>
    <xf numFmtId="0" fontId="16" fillId="54" borderId="15" xfId="0" applyFont="1" applyFill="1" applyBorder="1" applyAlignment="1">
      <alignment horizontal="center"/>
    </xf>
    <xf numFmtId="0" fontId="86" fillId="48" borderId="13" xfId="0" applyFont="1" applyFill="1" applyBorder="1" applyAlignment="1">
      <alignment horizontal="center"/>
    </xf>
    <xf numFmtId="0" fontId="86" fillId="48" borderId="15" xfId="0" applyFont="1" applyFill="1" applyBorder="1" applyAlignment="1">
      <alignment horizontal="center"/>
    </xf>
    <xf numFmtId="0" fontId="34" fillId="53" borderId="13" xfId="0" applyFont="1" applyFill="1" applyBorder="1" applyAlignment="1">
      <alignment horizontal="center"/>
    </xf>
    <xf numFmtId="0" fontId="34" fillId="53" borderId="15" xfId="0" applyFont="1" applyFill="1" applyBorder="1" applyAlignment="1">
      <alignment horizontal="center"/>
    </xf>
    <xf numFmtId="0" fontId="102" fillId="50" borderId="13" xfId="0" applyFont="1" applyFill="1" applyBorder="1" applyAlignment="1">
      <alignment horizontal="center"/>
    </xf>
    <xf numFmtId="0" fontId="102" fillId="50" borderId="15" xfId="0" applyFont="1" applyFill="1" applyBorder="1" applyAlignment="1">
      <alignment horizontal="center"/>
    </xf>
    <xf numFmtId="0" fontId="16" fillId="51" borderId="13" xfId="0" applyFont="1" applyFill="1" applyBorder="1" applyAlignment="1">
      <alignment horizontal="center"/>
    </xf>
    <xf numFmtId="0" fontId="16" fillId="51" borderId="15" xfId="0" applyFont="1" applyFill="1" applyBorder="1" applyAlignment="1">
      <alignment horizontal="center"/>
    </xf>
    <xf numFmtId="0" fontId="14" fillId="65" borderId="13" xfId="0" applyFont="1" applyFill="1" applyBorder="1" applyAlignment="1">
      <alignment horizontal="center"/>
    </xf>
    <xf numFmtId="0" fontId="14" fillId="65" borderId="15" xfId="0" applyFont="1" applyFill="1" applyBorder="1" applyAlignment="1">
      <alignment horizontal="center"/>
    </xf>
    <xf numFmtId="0" fontId="8" fillId="42" borderId="13" xfId="0" applyFont="1" applyFill="1" applyBorder="1" applyAlignment="1">
      <alignment horizontal="center"/>
    </xf>
    <xf numFmtId="0" fontId="8" fillId="42" borderId="14" xfId="0" applyFont="1" applyFill="1" applyBorder="1" applyAlignment="1">
      <alignment horizontal="center"/>
    </xf>
    <xf numFmtId="0" fontId="8" fillId="42" borderId="15" xfId="0" applyFont="1" applyFill="1" applyBorder="1" applyAlignment="1">
      <alignment horizontal="center"/>
    </xf>
    <xf numFmtId="0" fontId="103" fillId="65" borderId="13" xfId="0" applyFont="1" applyFill="1" applyBorder="1" applyAlignment="1">
      <alignment horizontal="center"/>
    </xf>
    <xf numFmtId="0" fontId="103" fillId="65" borderId="15" xfId="0" applyFont="1" applyFill="1" applyBorder="1" applyAlignment="1">
      <alignment horizontal="center"/>
    </xf>
    <xf numFmtId="0" fontId="1" fillId="42" borderId="13" xfId="0" applyFont="1" applyFill="1" applyBorder="1" applyAlignment="1">
      <alignment horizontal="center"/>
    </xf>
    <xf numFmtId="0" fontId="1" fillId="42" borderId="14" xfId="0" applyFont="1" applyFill="1" applyBorder="1" applyAlignment="1">
      <alignment horizontal="center"/>
    </xf>
    <xf numFmtId="0" fontId="1" fillId="42" borderId="15" xfId="0" applyFont="1" applyFill="1" applyBorder="1" applyAlignment="1">
      <alignment horizontal="center"/>
    </xf>
    <xf numFmtId="0" fontId="16" fillId="54" borderId="14" xfId="0" applyFont="1" applyFill="1" applyBorder="1" applyAlignment="1">
      <alignment horizontal="center"/>
    </xf>
    <xf numFmtId="0" fontId="15" fillId="43" borderId="13" xfId="0" applyFont="1" applyFill="1" applyBorder="1" applyAlignment="1">
      <alignment horizontal="center"/>
    </xf>
    <xf numFmtId="0" fontId="15" fillId="43" borderId="14" xfId="0" applyFont="1" applyFill="1" applyBorder="1" applyAlignment="1">
      <alignment horizontal="center"/>
    </xf>
    <xf numFmtId="0" fontId="15" fillId="43" borderId="15" xfId="0" applyFont="1" applyFill="1" applyBorder="1" applyAlignment="1">
      <alignment horizontal="center"/>
    </xf>
    <xf numFmtId="0" fontId="15" fillId="47" borderId="13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15" fillId="35" borderId="15" xfId="0" applyFont="1" applyFill="1" applyBorder="1" applyAlignment="1">
      <alignment horizontal="center"/>
    </xf>
    <xf numFmtId="0" fontId="16" fillId="53" borderId="13" xfId="0" applyFont="1" applyFill="1" applyBorder="1" applyAlignment="1">
      <alignment horizontal="center"/>
    </xf>
    <xf numFmtId="0" fontId="16" fillId="53" borderId="14" xfId="0" applyFont="1" applyFill="1" applyBorder="1" applyAlignment="1">
      <alignment horizontal="center"/>
    </xf>
    <xf numFmtId="0" fontId="16" fillId="53" borderId="15" xfId="0" applyFont="1" applyFill="1" applyBorder="1" applyAlignment="1">
      <alignment horizontal="center"/>
    </xf>
    <xf numFmtId="0" fontId="34" fillId="38" borderId="13" xfId="0" applyFont="1" applyFill="1" applyBorder="1" applyAlignment="1">
      <alignment horizontal="center"/>
    </xf>
    <xf numFmtId="0" fontId="34" fillId="38" borderId="14" xfId="0" applyFont="1" applyFill="1" applyBorder="1" applyAlignment="1">
      <alignment horizontal="center"/>
    </xf>
    <xf numFmtId="0" fontId="34" fillId="38" borderId="15" xfId="0" applyFont="1" applyFill="1" applyBorder="1" applyAlignment="1">
      <alignment horizontal="center"/>
    </xf>
    <xf numFmtId="0" fontId="8" fillId="42" borderId="12" xfId="0" applyFont="1" applyFill="1" applyBorder="1" applyAlignment="1">
      <alignment horizontal="center"/>
    </xf>
    <xf numFmtId="0" fontId="16" fillId="44" borderId="13" xfId="0" applyFont="1" applyFill="1" applyBorder="1" applyAlignment="1">
      <alignment horizontal="center"/>
    </xf>
    <xf numFmtId="0" fontId="16" fillId="44" borderId="14" xfId="0" applyFont="1" applyFill="1" applyBorder="1" applyAlignment="1">
      <alignment horizontal="center"/>
    </xf>
    <xf numFmtId="0" fontId="16" fillId="44" borderId="15" xfId="0" applyFont="1" applyFill="1" applyBorder="1" applyAlignment="1">
      <alignment horizontal="center"/>
    </xf>
    <xf numFmtId="0" fontId="86" fillId="46" borderId="14" xfId="0" applyFont="1" applyFill="1" applyBorder="1" applyAlignment="1">
      <alignment horizontal="center"/>
    </xf>
    <xf numFmtId="0" fontId="34" fillId="39" borderId="13" xfId="0" applyFont="1" applyFill="1" applyBorder="1" applyAlignment="1">
      <alignment horizontal="center"/>
    </xf>
    <xf numFmtId="0" fontId="34" fillId="39" borderId="14" xfId="0" applyFont="1" applyFill="1" applyBorder="1" applyAlignment="1">
      <alignment horizontal="center"/>
    </xf>
    <xf numFmtId="0" fontId="34" fillId="39" borderId="15" xfId="0" applyFont="1" applyFill="1" applyBorder="1" applyAlignment="1">
      <alignment horizontal="center"/>
    </xf>
    <xf numFmtId="0" fontId="16" fillId="36" borderId="14" xfId="0" applyFont="1" applyFill="1" applyBorder="1" applyAlignment="1">
      <alignment horizontal="center"/>
    </xf>
    <xf numFmtId="0" fontId="15" fillId="41" borderId="13" xfId="0" applyFont="1" applyFill="1" applyBorder="1" applyAlignment="1">
      <alignment horizontal="center"/>
    </xf>
    <xf numFmtId="0" fontId="15" fillId="41" borderId="14" xfId="0" applyFont="1" applyFill="1" applyBorder="1" applyAlignment="1">
      <alignment horizontal="center"/>
    </xf>
    <xf numFmtId="0" fontId="15" fillId="41" borderId="15" xfId="0" applyFont="1" applyFill="1" applyBorder="1" applyAlignment="1">
      <alignment horizontal="center"/>
    </xf>
    <xf numFmtId="0" fontId="34" fillId="55" borderId="52" xfId="0" applyFont="1" applyFill="1" applyBorder="1" applyAlignment="1">
      <alignment horizontal="center"/>
    </xf>
    <xf numFmtId="0" fontId="34" fillId="55" borderId="85" xfId="0" applyFont="1" applyFill="1" applyBorder="1" applyAlignment="1">
      <alignment horizontal="center"/>
    </xf>
    <xf numFmtId="0" fontId="34" fillId="55" borderId="86" xfId="0" applyFont="1" applyFill="1" applyBorder="1" applyAlignment="1">
      <alignment horizontal="center"/>
    </xf>
    <xf numFmtId="0" fontId="34" fillId="55" borderId="87" xfId="0" applyFont="1" applyFill="1" applyBorder="1" applyAlignment="1">
      <alignment horizontal="center"/>
    </xf>
    <xf numFmtId="0" fontId="16" fillId="66" borderId="52" xfId="0" applyFont="1" applyFill="1" applyBorder="1" applyAlignment="1">
      <alignment horizontal="center"/>
    </xf>
    <xf numFmtId="0" fontId="16" fillId="66" borderId="86" xfId="0" applyFont="1" applyFill="1" applyBorder="1" applyAlignment="1">
      <alignment horizontal="center"/>
    </xf>
    <xf numFmtId="0" fontId="16" fillId="66" borderId="87" xfId="0" applyFont="1" applyFill="1" applyBorder="1" applyAlignment="1">
      <alignment horizontal="center"/>
    </xf>
    <xf numFmtId="0" fontId="16" fillId="56" borderId="52" xfId="0" applyFont="1" applyFill="1" applyBorder="1" applyAlignment="1">
      <alignment horizontal="center"/>
    </xf>
    <xf numFmtId="0" fontId="16" fillId="56" borderId="85" xfId="0" applyFont="1" applyFill="1" applyBorder="1" applyAlignment="1">
      <alignment horizontal="center"/>
    </xf>
    <xf numFmtId="0" fontId="16" fillId="56" borderId="86" xfId="0" applyFont="1" applyFill="1" applyBorder="1" applyAlignment="1">
      <alignment horizontal="center"/>
    </xf>
    <xf numFmtId="0" fontId="16" fillId="56" borderId="87" xfId="0" applyFont="1" applyFill="1" applyBorder="1" applyAlignment="1">
      <alignment horizontal="center"/>
    </xf>
    <xf numFmtId="0" fontId="15" fillId="62" borderId="52" xfId="0" applyFont="1" applyFill="1" applyBorder="1" applyAlignment="1">
      <alignment horizontal="center"/>
    </xf>
    <xf numFmtId="0" fontId="15" fillId="62" borderId="86" xfId="0" applyFont="1" applyFill="1" applyBorder="1" applyAlignment="1">
      <alignment horizontal="center"/>
    </xf>
    <xf numFmtId="0" fontId="15" fillId="62" borderId="87" xfId="0" applyFont="1" applyFill="1" applyBorder="1" applyAlignment="1">
      <alignment horizontal="center"/>
    </xf>
    <xf numFmtId="0" fontId="16" fillId="60" borderId="52" xfId="0" applyFont="1" applyFill="1" applyBorder="1" applyAlignment="1">
      <alignment horizontal="center"/>
    </xf>
    <xf numFmtId="0" fontId="16" fillId="60" borderId="86" xfId="0" applyFont="1" applyFill="1" applyBorder="1" applyAlignment="1">
      <alignment horizontal="center"/>
    </xf>
    <xf numFmtId="0" fontId="16" fillId="60" borderId="87" xfId="0" applyFont="1" applyFill="1" applyBorder="1" applyAlignment="1">
      <alignment horizontal="center"/>
    </xf>
    <xf numFmtId="0" fontId="15" fillId="67" borderId="88" xfId="0" applyFont="1" applyFill="1" applyBorder="1" applyAlignment="1">
      <alignment horizontal="center"/>
    </xf>
    <xf numFmtId="0" fontId="15" fillId="67" borderId="89" xfId="0" applyFont="1" applyFill="1" applyBorder="1" applyAlignment="1">
      <alignment horizontal="center"/>
    </xf>
    <xf numFmtId="0" fontId="15" fillId="67" borderId="14" xfId="0" applyFont="1" applyFill="1" applyBorder="1" applyAlignment="1">
      <alignment horizontal="center"/>
    </xf>
    <xf numFmtId="0" fontId="15" fillId="67" borderId="15" xfId="0" applyFont="1" applyFill="1" applyBorder="1" applyAlignment="1">
      <alignment horizontal="center"/>
    </xf>
    <xf numFmtId="0" fontId="34" fillId="59" borderId="52" xfId="0" applyFont="1" applyFill="1" applyBorder="1" applyAlignment="1">
      <alignment horizontal="center"/>
    </xf>
    <xf numFmtId="0" fontId="34" fillId="59" borderId="86" xfId="0" applyFont="1" applyFill="1" applyBorder="1" applyAlignment="1">
      <alignment horizontal="center"/>
    </xf>
    <xf numFmtId="0" fontId="34" fillId="59" borderId="87" xfId="0" applyFont="1" applyFill="1" applyBorder="1" applyAlignment="1">
      <alignment horizontal="center"/>
    </xf>
    <xf numFmtId="0" fontId="86" fillId="58" borderId="52" xfId="0" applyFont="1" applyFill="1" applyBorder="1" applyAlignment="1">
      <alignment horizontal="center"/>
    </xf>
    <xf numFmtId="0" fontId="86" fillId="58" borderId="86" xfId="0" applyFont="1" applyFill="1" applyBorder="1" applyAlignment="1">
      <alignment horizontal="center"/>
    </xf>
    <xf numFmtId="0" fontId="86" fillId="58" borderId="87" xfId="0" applyFont="1" applyFill="1" applyBorder="1" applyAlignment="1">
      <alignment horizontal="center"/>
    </xf>
    <xf numFmtId="0" fontId="15" fillId="57" borderId="52" xfId="0" applyFont="1" applyFill="1" applyBorder="1" applyAlignment="1">
      <alignment horizontal="center"/>
    </xf>
    <xf numFmtId="0" fontId="15" fillId="57" borderId="86" xfId="0" applyFont="1" applyFill="1" applyBorder="1" applyAlignment="1">
      <alignment horizontal="center"/>
    </xf>
    <xf numFmtId="0" fontId="15" fillId="57" borderId="87" xfId="0" applyFont="1" applyFill="1" applyBorder="1" applyAlignment="1">
      <alignment horizontal="center"/>
    </xf>
    <xf numFmtId="0" fontId="34" fillId="68" borderId="52" xfId="0" applyFont="1" applyFill="1" applyBorder="1" applyAlignment="1">
      <alignment horizontal="center"/>
    </xf>
    <xf numFmtId="0" fontId="34" fillId="68" borderId="85" xfId="0" applyFont="1" applyFill="1" applyBorder="1" applyAlignment="1">
      <alignment horizontal="center"/>
    </xf>
    <xf numFmtId="0" fontId="34" fillId="68" borderId="86" xfId="0" applyFont="1" applyFill="1" applyBorder="1" applyAlignment="1">
      <alignment horizontal="center"/>
    </xf>
    <xf numFmtId="0" fontId="34" fillId="68" borderId="87" xfId="0" applyFont="1" applyFill="1" applyBorder="1" applyAlignment="1">
      <alignment horizontal="center"/>
    </xf>
    <xf numFmtId="0" fontId="34" fillId="52" borderId="13" xfId="0" applyFont="1" applyFill="1" applyBorder="1" applyAlignment="1">
      <alignment horizontal="center"/>
    </xf>
    <xf numFmtId="0" fontId="34" fillId="52" borderId="14" xfId="0" applyFont="1" applyFill="1" applyBorder="1" applyAlignment="1">
      <alignment horizontal="center"/>
    </xf>
    <xf numFmtId="0" fontId="34" fillId="52" borderId="15" xfId="0" applyFont="1" applyFill="1" applyBorder="1" applyAlignment="1">
      <alignment horizontal="center"/>
    </xf>
    <xf numFmtId="0" fontId="86" fillId="52" borderId="14" xfId="0" applyFont="1" applyFill="1" applyBorder="1" applyAlignment="1">
      <alignment horizontal="center"/>
    </xf>
    <xf numFmtId="0" fontId="94" fillId="47" borderId="14" xfId="0" applyFont="1" applyFill="1" applyBorder="1" applyAlignment="1">
      <alignment horizontal="center"/>
    </xf>
    <xf numFmtId="0" fontId="94" fillId="43" borderId="14" xfId="0" applyFont="1" applyFill="1" applyBorder="1" applyAlignment="1">
      <alignment horizontal="center"/>
    </xf>
    <xf numFmtId="0" fontId="8" fillId="42" borderId="29" xfId="0" applyFont="1" applyFill="1" applyBorder="1" applyAlignment="1">
      <alignment horizontal="center"/>
    </xf>
    <xf numFmtId="0" fontId="8" fillId="42" borderId="17" xfId="0" applyFont="1" applyFill="1" applyBorder="1" applyAlignment="1">
      <alignment horizontal="center"/>
    </xf>
    <xf numFmtId="0" fontId="21" fillId="42" borderId="13" xfId="0" applyFont="1" applyFill="1" applyBorder="1" applyAlignment="1">
      <alignment horizontal="center"/>
    </xf>
    <xf numFmtId="0" fontId="21" fillId="42" borderId="14" xfId="0" applyFont="1" applyFill="1" applyBorder="1" applyAlignment="1">
      <alignment horizontal="center"/>
    </xf>
    <xf numFmtId="0" fontId="21" fillId="42" borderId="12" xfId="0" applyFont="1" applyFill="1" applyBorder="1" applyAlignment="1">
      <alignment horizontal="center"/>
    </xf>
    <xf numFmtId="0" fontId="21" fillId="42" borderId="15" xfId="0" applyFont="1" applyFill="1" applyBorder="1" applyAlignment="1">
      <alignment horizontal="center"/>
    </xf>
    <xf numFmtId="0" fontId="86" fillId="53" borderId="13" xfId="0" applyFont="1" applyFill="1" applyBorder="1" applyAlignment="1">
      <alignment horizontal="center"/>
    </xf>
    <xf numFmtId="0" fontId="86" fillId="53" borderId="14" xfId="0" applyFont="1" applyFill="1" applyBorder="1" applyAlignment="1">
      <alignment horizontal="center"/>
    </xf>
    <xf numFmtId="0" fontId="86" fillId="53" borderId="15" xfId="0" applyFont="1" applyFill="1" applyBorder="1" applyAlignment="1">
      <alignment horizontal="center"/>
    </xf>
    <xf numFmtId="0" fontId="86" fillId="44" borderId="14" xfId="0" applyFont="1" applyFill="1" applyBorder="1" applyAlignment="1">
      <alignment horizontal="center"/>
    </xf>
    <xf numFmtId="0" fontId="86" fillId="51" borderId="13" xfId="0" applyFont="1" applyFill="1" applyBorder="1" applyAlignment="1">
      <alignment horizontal="center"/>
    </xf>
    <xf numFmtId="0" fontId="86" fillId="51" borderId="14" xfId="0" applyFont="1" applyFill="1" applyBorder="1" applyAlignment="1">
      <alignment horizontal="center"/>
    </xf>
    <xf numFmtId="0" fontId="86" fillId="51" borderId="15" xfId="0" applyFont="1" applyFill="1" applyBorder="1" applyAlignment="1">
      <alignment horizontal="center"/>
    </xf>
    <xf numFmtId="0" fontId="94" fillId="50" borderId="13" xfId="0" applyFont="1" applyFill="1" applyBorder="1" applyAlignment="1">
      <alignment horizontal="center"/>
    </xf>
    <xf numFmtId="0" fontId="94" fillId="50" borderId="14" xfId="0" applyFont="1" applyFill="1" applyBorder="1" applyAlignment="1">
      <alignment horizontal="center"/>
    </xf>
    <xf numFmtId="0" fontId="94" fillId="50" borderId="15" xfId="0" applyFont="1" applyFill="1" applyBorder="1" applyAlignment="1">
      <alignment horizontal="center"/>
    </xf>
    <xf numFmtId="0" fontId="19" fillId="51" borderId="13" xfId="0" applyFont="1" applyFill="1" applyBorder="1" applyAlignment="1">
      <alignment horizontal="center"/>
    </xf>
    <xf numFmtId="0" fontId="19" fillId="51" borderId="14" xfId="0" applyFont="1" applyFill="1" applyBorder="1" applyAlignment="1">
      <alignment horizontal="center"/>
    </xf>
    <xf numFmtId="0" fontId="19" fillId="51" borderId="15" xfId="0" applyFont="1" applyFill="1" applyBorder="1" applyAlignment="1">
      <alignment horizontal="center"/>
    </xf>
    <xf numFmtId="0" fontId="103" fillId="50" borderId="13" xfId="0" applyFont="1" applyFill="1" applyBorder="1" applyAlignment="1">
      <alignment horizontal="center"/>
    </xf>
    <xf numFmtId="0" fontId="103" fillId="50" borderId="14" xfId="0" applyFont="1" applyFill="1" applyBorder="1" applyAlignment="1">
      <alignment horizontal="center"/>
    </xf>
    <xf numFmtId="0" fontId="103" fillId="50" borderId="15" xfId="0" applyFont="1" applyFill="1" applyBorder="1" applyAlignment="1">
      <alignment horizontal="center"/>
    </xf>
    <xf numFmtId="0" fontId="104" fillId="46" borderId="13" xfId="0" applyFont="1" applyFill="1" applyBorder="1" applyAlignment="1">
      <alignment horizontal="center"/>
    </xf>
    <xf numFmtId="0" fontId="104" fillId="46" borderId="14" xfId="0" applyFont="1" applyFill="1" applyBorder="1" applyAlignment="1">
      <alignment horizontal="center"/>
    </xf>
    <xf numFmtId="0" fontId="104" fillId="46" borderId="15" xfId="0" applyFont="1" applyFill="1" applyBorder="1" applyAlignment="1">
      <alignment horizontal="center"/>
    </xf>
    <xf numFmtId="0" fontId="91" fillId="52" borderId="13" xfId="0" applyFont="1" applyFill="1" applyBorder="1" applyAlignment="1">
      <alignment horizontal="center"/>
    </xf>
    <xf numFmtId="0" fontId="91" fillId="52" borderId="14" xfId="0" applyFont="1" applyFill="1" applyBorder="1" applyAlignment="1">
      <alignment horizontal="center"/>
    </xf>
    <xf numFmtId="0" fontId="91" fillId="52" borderId="15" xfId="0" applyFont="1" applyFill="1" applyBorder="1" applyAlignment="1">
      <alignment horizontal="center"/>
    </xf>
    <xf numFmtId="0" fontId="105" fillId="43" borderId="13" xfId="0" applyFont="1" applyFill="1" applyBorder="1" applyAlignment="1">
      <alignment horizontal="center"/>
    </xf>
    <xf numFmtId="0" fontId="105" fillId="43" borderId="14" xfId="0" applyFont="1" applyFill="1" applyBorder="1" applyAlignment="1">
      <alignment horizontal="center"/>
    </xf>
    <xf numFmtId="0" fontId="105" fillId="43" borderId="15" xfId="0" applyFont="1" applyFill="1" applyBorder="1" applyAlignment="1">
      <alignment horizontal="center"/>
    </xf>
    <xf numFmtId="0" fontId="106" fillId="47" borderId="13" xfId="0" applyFont="1" applyFill="1" applyBorder="1" applyAlignment="1">
      <alignment horizontal="center"/>
    </xf>
    <xf numFmtId="0" fontId="106" fillId="47" borderId="14" xfId="0" applyFont="1" applyFill="1" applyBorder="1" applyAlignment="1">
      <alignment horizontal="center"/>
    </xf>
    <xf numFmtId="0" fontId="106" fillId="47" borderId="15" xfId="0" applyFont="1" applyFill="1" applyBorder="1" applyAlignment="1">
      <alignment horizontal="center"/>
    </xf>
    <xf numFmtId="0" fontId="21" fillId="42" borderId="11" xfId="0" applyFont="1" applyFill="1" applyBorder="1" applyAlignment="1">
      <alignment horizontal="center"/>
    </xf>
    <xf numFmtId="0" fontId="21" fillId="42" borderId="18" xfId="0" applyFont="1" applyFill="1" applyBorder="1" applyAlignment="1">
      <alignment horizontal="center"/>
    </xf>
    <xf numFmtId="0" fontId="21" fillId="42" borderId="10" xfId="0" applyFont="1" applyFill="1" applyBorder="1" applyAlignment="1">
      <alignment horizontal="center"/>
    </xf>
    <xf numFmtId="0" fontId="17" fillId="42" borderId="11" xfId="0" applyFont="1" applyFill="1" applyBorder="1" applyAlignment="1">
      <alignment horizontal="center"/>
    </xf>
    <xf numFmtId="0" fontId="17" fillId="42" borderId="18" xfId="0" applyFont="1" applyFill="1" applyBorder="1" applyAlignment="1">
      <alignment horizontal="center"/>
    </xf>
    <xf numFmtId="0" fontId="8" fillId="42" borderId="11" xfId="0" applyFont="1" applyFill="1" applyBorder="1" applyAlignment="1">
      <alignment horizontal="center"/>
    </xf>
    <xf numFmtId="0" fontId="8" fillId="42" borderId="18" xfId="0" applyFont="1" applyFill="1" applyBorder="1" applyAlignment="1">
      <alignment horizontal="center"/>
    </xf>
    <xf numFmtId="0" fontId="8" fillId="42" borderId="10" xfId="0" applyFont="1" applyFill="1" applyBorder="1" applyAlignment="1">
      <alignment horizontal="center"/>
    </xf>
    <xf numFmtId="0" fontId="21" fillId="42" borderId="29" xfId="0" applyFont="1" applyFill="1" applyBorder="1" applyAlignment="1">
      <alignment horizontal="center"/>
    </xf>
    <xf numFmtId="0" fontId="104" fillId="44" borderId="13" xfId="0" applyFont="1" applyFill="1" applyBorder="1" applyAlignment="1">
      <alignment horizontal="center"/>
    </xf>
    <xf numFmtId="0" fontId="104" fillId="44" borderId="14" xfId="0" applyFont="1" applyFill="1" applyBorder="1" applyAlignment="1">
      <alignment horizontal="center"/>
    </xf>
    <xf numFmtId="0" fontId="104" fillId="44" borderId="15" xfId="0" applyFont="1" applyFill="1" applyBorder="1" applyAlignment="1">
      <alignment horizontal="center"/>
    </xf>
    <xf numFmtId="0" fontId="28" fillId="53" borderId="11" xfId="0" applyFont="1" applyFill="1" applyBorder="1" applyAlignment="1">
      <alignment horizontal="center"/>
    </xf>
    <xf numFmtId="0" fontId="28" fillId="53" borderId="18" xfId="0" applyFont="1" applyFill="1" applyBorder="1" applyAlignment="1">
      <alignment horizontal="center"/>
    </xf>
    <xf numFmtId="0" fontId="28" fillId="53" borderId="10" xfId="0" applyFont="1" applyFill="1" applyBorder="1" applyAlignment="1">
      <alignment horizontal="center"/>
    </xf>
    <xf numFmtId="0" fontId="21" fillId="42" borderId="17" xfId="0" applyFont="1" applyFill="1" applyBorder="1" applyAlignment="1">
      <alignment horizontal="center"/>
    </xf>
    <xf numFmtId="0" fontId="12" fillId="42" borderId="12" xfId="0" applyFont="1" applyFill="1" applyBorder="1" applyAlignment="1">
      <alignment horizontal="center"/>
    </xf>
    <xf numFmtId="0" fontId="13" fillId="42" borderId="11" xfId="0" applyFont="1" applyFill="1" applyBorder="1" applyAlignment="1">
      <alignment horizontal="center"/>
    </xf>
    <xf numFmtId="0" fontId="13" fillId="42" borderId="18" xfId="0" applyFont="1" applyFill="1" applyBorder="1" applyAlignment="1">
      <alignment horizontal="center"/>
    </xf>
    <xf numFmtId="0" fontId="13" fillId="42" borderId="14" xfId="0" applyFont="1" applyFill="1" applyBorder="1" applyAlignment="1">
      <alignment horizontal="center"/>
    </xf>
    <xf numFmtId="0" fontId="107" fillId="51" borderId="13" xfId="0" applyNumberFormat="1" applyFont="1" applyFill="1" applyBorder="1" applyAlignment="1">
      <alignment horizontal="center"/>
    </xf>
    <xf numFmtId="0" fontId="107" fillId="51" borderId="14" xfId="0" applyNumberFormat="1" applyFont="1" applyFill="1" applyBorder="1" applyAlignment="1">
      <alignment horizontal="center"/>
    </xf>
    <xf numFmtId="0" fontId="26" fillId="42" borderId="11" xfId="0" applyFont="1" applyFill="1" applyBorder="1" applyAlignment="1">
      <alignment horizontal="center"/>
    </xf>
    <xf numFmtId="0" fontId="26" fillId="42" borderId="18" xfId="0" applyFont="1" applyFill="1" applyBorder="1" applyAlignment="1">
      <alignment horizontal="center"/>
    </xf>
    <xf numFmtId="0" fontId="26" fillId="42" borderId="14" xfId="0" applyFont="1" applyFill="1" applyBorder="1" applyAlignment="1">
      <alignment horizontal="center"/>
    </xf>
    <xf numFmtId="0" fontId="37" fillId="53" borderId="13" xfId="0" applyNumberFormat="1" applyFont="1" applyFill="1" applyBorder="1" applyAlignment="1">
      <alignment horizontal="center"/>
    </xf>
    <xf numFmtId="0" fontId="37" fillId="53" borderId="14" xfId="0" applyNumberFormat="1" applyFont="1" applyFill="1" applyBorder="1" applyAlignment="1">
      <alignment horizontal="center"/>
    </xf>
    <xf numFmtId="0" fontId="108" fillId="50" borderId="13" xfId="0" applyNumberFormat="1" applyFont="1" applyFill="1" applyBorder="1" applyAlignment="1">
      <alignment horizontal="center"/>
    </xf>
    <xf numFmtId="0" fontId="108" fillId="50" borderId="14" xfId="0" applyNumberFormat="1" applyFont="1" applyFill="1" applyBorder="1" applyAlignment="1">
      <alignment horizontal="center"/>
    </xf>
    <xf numFmtId="0" fontId="108" fillId="50" borderId="15" xfId="0" applyNumberFormat="1" applyFont="1" applyFill="1" applyBorder="1" applyAlignment="1">
      <alignment horizontal="center"/>
    </xf>
    <xf numFmtId="0" fontId="26" fillId="42" borderId="19" xfId="0" applyFont="1" applyFill="1" applyBorder="1" applyAlignment="1">
      <alignment horizontal="center"/>
    </xf>
    <xf numFmtId="0" fontId="26" fillId="42" borderId="0" xfId="0" applyFont="1" applyFill="1" applyBorder="1" applyAlignment="1">
      <alignment horizontal="center"/>
    </xf>
    <xf numFmtId="0" fontId="26" fillId="42" borderId="17" xfId="0" applyFont="1" applyFill="1" applyBorder="1" applyAlignment="1">
      <alignment horizontal="center"/>
    </xf>
    <xf numFmtId="0" fontId="109" fillId="44" borderId="13" xfId="0" applyNumberFormat="1" applyFont="1" applyFill="1" applyBorder="1" applyAlignment="1">
      <alignment horizontal="center"/>
    </xf>
    <xf numFmtId="0" fontId="109" fillId="44" borderId="14" xfId="0" applyNumberFormat="1" applyFont="1" applyFill="1" applyBorder="1" applyAlignment="1">
      <alignment horizontal="center"/>
    </xf>
    <xf numFmtId="0" fontId="109" fillId="44" borderId="15" xfId="0" applyNumberFormat="1" applyFont="1" applyFill="1" applyBorder="1" applyAlignment="1">
      <alignment horizontal="center"/>
    </xf>
    <xf numFmtId="0" fontId="110" fillId="46" borderId="13" xfId="0" applyNumberFormat="1" applyFont="1" applyFill="1" applyBorder="1" applyAlignment="1">
      <alignment horizontal="center"/>
    </xf>
    <xf numFmtId="0" fontId="110" fillId="46" borderId="14" xfId="0" applyNumberFormat="1" applyFont="1" applyFill="1" applyBorder="1" applyAlignment="1">
      <alignment horizontal="center"/>
    </xf>
    <xf numFmtId="0" fontId="111" fillId="43" borderId="13" xfId="0" applyNumberFormat="1" applyFont="1" applyFill="1" applyBorder="1" applyAlignment="1">
      <alignment horizontal="center"/>
    </xf>
    <xf numFmtId="0" fontId="111" fillId="43" borderId="14" xfId="0" applyNumberFormat="1" applyFont="1" applyFill="1" applyBorder="1" applyAlignment="1">
      <alignment horizontal="center"/>
    </xf>
    <xf numFmtId="0" fontId="111" fillId="43" borderId="15" xfId="0" applyNumberFormat="1" applyFont="1" applyFill="1" applyBorder="1" applyAlignment="1">
      <alignment horizontal="center"/>
    </xf>
    <xf numFmtId="0" fontId="86" fillId="54" borderId="14" xfId="0" applyFont="1" applyFill="1" applyBorder="1" applyAlignment="1">
      <alignment horizontal="center"/>
    </xf>
    <xf numFmtId="0" fontId="112" fillId="47" borderId="13" xfId="0" applyNumberFormat="1" applyFont="1" applyFill="1" applyBorder="1" applyAlignment="1">
      <alignment horizontal="center"/>
    </xf>
    <xf numFmtId="0" fontId="112" fillId="47" borderId="14" xfId="0" applyNumberFormat="1" applyFont="1" applyFill="1" applyBorder="1" applyAlignment="1">
      <alignment horizontal="center"/>
    </xf>
    <xf numFmtId="0" fontId="104" fillId="52" borderId="13" xfId="0" applyNumberFormat="1" applyFont="1" applyFill="1" applyBorder="1" applyAlignment="1">
      <alignment horizontal="center"/>
    </xf>
    <xf numFmtId="0" fontId="104" fillId="52" borderId="14" xfId="0" applyNumberFormat="1" applyFont="1" applyFill="1" applyBorder="1" applyAlignment="1">
      <alignment horizontal="center"/>
    </xf>
    <xf numFmtId="0" fontId="104" fillId="52" borderId="15" xfId="0" applyNumberFormat="1" applyFont="1" applyFill="1" applyBorder="1" applyAlignment="1">
      <alignment horizontal="center"/>
    </xf>
    <xf numFmtId="0" fontId="86" fillId="48" borderId="14" xfId="0" applyFont="1" applyFill="1" applyBorder="1" applyAlignment="1">
      <alignment horizontal="center"/>
    </xf>
    <xf numFmtId="0" fontId="113" fillId="54" borderId="13" xfId="0" applyFont="1" applyFill="1" applyBorder="1" applyAlignment="1">
      <alignment horizontal="center"/>
    </xf>
    <xf numFmtId="0" fontId="113" fillId="54" borderId="14" xfId="0" applyFont="1" applyFill="1" applyBorder="1" applyAlignment="1">
      <alignment horizontal="center"/>
    </xf>
    <xf numFmtId="0" fontId="113" fillId="54" borderId="15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114" fillId="48" borderId="13" xfId="0" applyFont="1" applyFill="1" applyBorder="1" applyAlignment="1">
      <alignment horizontal="center"/>
    </xf>
    <xf numFmtId="0" fontId="114" fillId="48" borderId="14" xfId="0" applyFont="1" applyFill="1" applyBorder="1" applyAlignment="1">
      <alignment horizontal="center"/>
    </xf>
    <xf numFmtId="0" fontId="7" fillId="53" borderId="13" xfId="0" applyFont="1" applyFill="1" applyBorder="1" applyAlignment="1">
      <alignment horizontal="center"/>
    </xf>
    <xf numFmtId="0" fontId="7" fillId="53" borderId="15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981075</xdr:colOff>
      <xdr:row>9</xdr:row>
      <xdr:rowOff>38100</xdr:rowOff>
    </xdr:from>
    <xdr:to>
      <xdr:col>9</xdr:col>
      <xdr:colOff>1085850</xdr:colOff>
      <xdr:row>9</xdr:row>
      <xdr:rowOff>142875</xdr:rowOff>
    </xdr:to>
    <xdr:pic>
      <xdr:nvPicPr>
        <xdr:cNvPr id="1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15811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981075</xdr:colOff>
      <xdr:row>45</xdr:row>
      <xdr:rowOff>38100</xdr:rowOff>
    </xdr:from>
    <xdr:to>
      <xdr:col>9</xdr:col>
      <xdr:colOff>1085850</xdr:colOff>
      <xdr:row>45</xdr:row>
      <xdr:rowOff>142875</xdr:rowOff>
    </xdr:to>
    <xdr:pic>
      <xdr:nvPicPr>
        <xdr:cNvPr id="2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77533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48</xdr:row>
      <xdr:rowOff>38100</xdr:rowOff>
    </xdr:from>
    <xdr:to>
      <xdr:col>5</xdr:col>
      <xdr:colOff>1085850</xdr:colOff>
      <xdr:row>48</xdr:row>
      <xdr:rowOff>142875</xdr:rowOff>
    </xdr:to>
    <xdr:pic>
      <xdr:nvPicPr>
        <xdr:cNvPr id="3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82677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200025</xdr:colOff>
      <xdr:row>119</xdr:row>
      <xdr:rowOff>38100</xdr:rowOff>
    </xdr:from>
    <xdr:to>
      <xdr:col>14</xdr:col>
      <xdr:colOff>19050</xdr:colOff>
      <xdr:row>119</xdr:row>
      <xdr:rowOff>142875</xdr:rowOff>
    </xdr:to>
    <xdr:pic>
      <xdr:nvPicPr>
        <xdr:cNvPr id="4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205930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200025</xdr:colOff>
      <xdr:row>110</xdr:row>
      <xdr:rowOff>38100</xdr:rowOff>
    </xdr:from>
    <xdr:to>
      <xdr:col>14</xdr:col>
      <xdr:colOff>19050</xdr:colOff>
      <xdr:row>110</xdr:row>
      <xdr:rowOff>142875</xdr:rowOff>
    </xdr:to>
    <xdr:pic>
      <xdr:nvPicPr>
        <xdr:cNvPr id="5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189452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53</xdr:row>
      <xdr:rowOff>38100</xdr:rowOff>
    </xdr:from>
    <xdr:to>
      <xdr:col>5</xdr:col>
      <xdr:colOff>1085850</xdr:colOff>
      <xdr:row>53</xdr:row>
      <xdr:rowOff>142875</xdr:rowOff>
    </xdr:to>
    <xdr:pic>
      <xdr:nvPicPr>
        <xdr:cNvPr id="6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91249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200025</xdr:colOff>
      <xdr:row>57</xdr:row>
      <xdr:rowOff>38100</xdr:rowOff>
    </xdr:from>
    <xdr:to>
      <xdr:col>14</xdr:col>
      <xdr:colOff>19050</xdr:colOff>
      <xdr:row>57</xdr:row>
      <xdr:rowOff>142875</xdr:rowOff>
    </xdr:to>
    <xdr:pic>
      <xdr:nvPicPr>
        <xdr:cNvPr id="7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98107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200025</xdr:colOff>
      <xdr:row>127</xdr:row>
      <xdr:rowOff>38100</xdr:rowOff>
    </xdr:from>
    <xdr:to>
      <xdr:col>14</xdr:col>
      <xdr:colOff>19050</xdr:colOff>
      <xdr:row>127</xdr:row>
      <xdr:rowOff>142875</xdr:rowOff>
    </xdr:to>
    <xdr:pic>
      <xdr:nvPicPr>
        <xdr:cNvPr id="8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219360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57</xdr:row>
      <xdr:rowOff>38100</xdr:rowOff>
    </xdr:from>
    <xdr:to>
      <xdr:col>5</xdr:col>
      <xdr:colOff>1085850</xdr:colOff>
      <xdr:row>57</xdr:row>
      <xdr:rowOff>142875</xdr:rowOff>
    </xdr:to>
    <xdr:pic>
      <xdr:nvPicPr>
        <xdr:cNvPr id="9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98107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200025</xdr:colOff>
      <xdr:row>76</xdr:row>
      <xdr:rowOff>38100</xdr:rowOff>
    </xdr:from>
    <xdr:to>
      <xdr:col>14</xdr:col>
      <xdr:colOff>19050</xdr:colOff>
      <xdr:row>76</xdr:row>
      <xdr:rowOff>142875</xdr:rowOff>
    </xdr:to>
    <xdr:pic>
      <xdr:nvPicPr>
        <xdr:cNvPr id="10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130683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61</xdr:row>
      <xdr:rowOff>38100</xdr:rowOff>
    </xdr:from>
    <xdr:to>
      <xdr:col>5</xdr:col>
      <xdr:colOff>1085850</xdr:colOff>
      <xdr:row>61</xdr:row>
      <xdr:rowOff>142875</xdr:rowOff>
    </xdr:to>
    <xdr:pic>
      <xdr:nvPicPr>
        <xdr:cNvPr id="11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04965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200025</xdr:colOff>
      <xdr:row>65</xdr:row>
      <xdr:rowOff>38100</xdr:rowOff>
    </xdr:from>
    <xdr:to>
      <xdr:col>14</xdr:col>
      <xdr:colOff>19050</xdr:colOff>
      <xdr:row>65</xdr:row>
      <xdr:rowOff>142875</xdr:rowOff>
    </xdr:to>
    <xdr:pic>
      <xdr:nvPicPr>
        <xdr:cNvPr id="12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111823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64</xdr:row>
      <xdr:rowOff>38100</xdr:rowOff>
    </xdr:from>
    <xdr:to>
      <xdr:col>5</xdr:col>
      <xdr:colOff>1085850</xdr:colOff>
      <xdr:row>64</xdr:row>
      <xdr:rowOff>142875</xdr:rowOff>
    </xdr:to>
    <xdr:pic>
      <xdr:nvPicPr>
        <xdr:cNvPr id="13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10109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200025</xdr:colOff>
      <xdr:row>88</xdr:row>
      <xdr:rowOff>38100</xdr:rowOff>
    </xdr:from>
    <xdr:to>
      <xdr:col>14</xdr:col>
      <xdr:colOff>19050</xdr:colOff>
      <xdr:row>88</xdr:row>
      <xdr:rowOff>142875</xdr:rowOff>
    </xdr:to>
    <xdr:pic>
      <xdr:nvPicPr>
        <xdr:cNvPr id="14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151161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200025</xdr:colOff>
      <xdr:row>59</xdr:row>
      <xdr:rowOff>38100</xdr:rowOff>
    </xdr:from>
    <xdr:to>
      <xdr:col>14</xdr:col>
      <xdr:colOff>19050</xdr:colOff>
      <xdr:row>59</xdr:row>
      <xdr:rowOff>142875</xdr:rowOff>
    </xdr:to>
    <xdr:pic>
      <xdr:nvPicPr>
        <xdr:cNvPr id="15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101536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200025</xdr:colOff>
      <xdr:row>108</xdr:row>
      <xdr:rowOff>38100</xdr:rowOff>
    </xdr:from>
    <xdr:to>
      <xdr:col>14</xdr:col>
      <xdr:colOff>19050</xdr:colOff>
      <xdr:row>108</xdr:row>
      <xdr:rowOff>142875</xdr:rowOff>
    </xdr:to>
    <xdr:pic>
      <xdr:nvPicPr>
        <xdr:cNvPr id="16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186118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72</xdr:row>
      <xdr:rowOff>38100</xdr:rowOff>
    </xdr:from>
    <xdr:to>
      <xdr:col>5</xdr:col>
      <xdr:colOff>1085850</xdr:colOff>
      <xdr:row>72</xdr:row>
      <xdr:rowOff>142875</xdr:rowOff>
    </xdr:to>
    <xdr:pic>
      <xdr:nvPicPr>
        <xdr:cNvPr id="17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23825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200025</xdr:colOff>
      <xdr:row>79</xdr:row>
      <xdr:rowOff>38100</xdr:rowOff>
    </xdr:from>
    <xdr:to>
      <xdr:col>14</xdr:col>
      <xdr:colOff>19050</xdr:colOff>
      <xdr:row>79</xdr:row>
      <xdr:rowOff>142875</xdr:rowOff>
    </xdr:to>
    <xdr:pic>
      <xdr:nvPicPr>
        <xdr:cNvPr id="18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135826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200025</xdr:colOff>
      <xdr:row>66</xdr:row>
      <xdr:rowOff>38100</xdr:rowOff>
    </xdr:from>
    <xdr:to>
      <xdr:col>14</xdr:col>
      <xdr:colOff>19050</xdr:colOff>
      <xdr:row>66</xdr:row>
      <xdr:rowOff>142875</xdr:rowOff>
    </xdr:to>
    <xdr:pic>
      <xdr:nvPicPr>
        <xdr:cNvPr id="19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113538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76</xdr:row>
      <xdr:rowOff>38100</xdr:rowOff>
    </xdr:from>
    <xdr:to>
      <xdr:col>5</xdr:col>
      <xdr:colOff>1085850</xdr:colOff>
      <xdr:row>76</xdr:row>
      <xdr:rowOff>142875</xdr:rowOff>
    </xdr:to>
    <xdr:pic>
      <xdr:nvPicPr>
        <xdr:cNvPr id="20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30683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69</xdr:row>
      <xdr:rowOff>38100</xdr:rowOff>
    </xdr:from>
    <xdr:to>
      <xdr:col>5</xdr:col>
      <xdr:colOff>1085850</xdr:colOff>
      <xdr:row>69</xdr:row>
      <xdr:rowOff>142875</xdr:rowOff>
    </xdr:to>
    <xdr:pic>
      <xdr:nvPicPr>
        <xdr:cNvPr id="21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18681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200025</xdr:colOff>
      <xdr:row>123</xdr:row>
      <xdr:rowOff>38100</xdr:rowOff>
    </xdr:from>
    <xdr:to>
      <xdr:col>14</xdr:col>
      <xdr:colOff>19050</xdr:colOff>
      <xdr:row>123</xdr:row>
      <xdr:rowOff>142875</xdr:rowOff>
    </xdr:to>
    <xdr:pic>
      <xdr:nvPicPr>
        <xdr:cNvPr id="22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212883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81</xdr:row>
      <xdr:rowOff>38100</xdr:rowOff>
    </xdr:from>
    <xdr:to>
      <xdr:col>5</xdr:col>
      <xdr:colOff>1085850</xdr:colOff>
      <xdr:row>81</xdr:row>
      <xdr:rowOff>142875</xdr:rowOff>
    </xdr:to>
    <xdr:pic>
      <xdr:nvPicPr>
        <xdr:cNvPr id="23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39255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84</xdr:row>
      <xdr:rowOff>38100</xdr:rowOff>
    </xdr:from>
    <xdr:to>
      <xdr:col>5</xdr:col>
      <xdr:colOff>1085850</xdr:colOff>
      <xdr:row>84</xdr:row>
      <xdr:rowOff>142875</xdr:rowOff>
    </xdr:to>
    <xdr:pic>
      <xdr:nvPicPr>
        <xdr:cNvPr id="24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44399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200025</xdr:colOff>
      <xdr:row>141</xdr:row>
      <xdr:rowOff>38100</xdr:rowOff>
    </xdr:from>
    <xdr:to>
      <xdr:col>14</xdr:col>
      <xdr:colOff>19050</xdr:colOff>
      <xdr:row>141</xdr:row>
      <xdr:rowOff>142875</xdr:rowOff>
    </xdr:to>
    <xdr:pic>
      <xdr:nvPicPr>
        <xdr:cNvPr id="25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242030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200025</xdr:colOff>
      <xdr:row>120</xdr:row>
      <xdr:rowOff>38100</xdr:rowOff>
    </xdr:from>
    <xdr:to>
      <xdr:col>14</xdr:col>
      <xdr:colOff>19050</xdr:colOff>
      <xdr:row>120</xdr:row>
      <xdr:rowOff>142875</xdr:rowOff>
    </xdr:to>
    <xdr:pic>
      <xdr:nvPicPr>
        <xdr:cNvPr id="26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207645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200025</xdr:colOff>
      <xdr:row>113</xdr:row>
      <xdr:rowOff>38100</xdr:rowOff>
    </xdr:from>
    <xdr:to>
      <xdr:col>14</xdr:col>
      <xdr:colOff>19050</xdr:colOff>
      <xdr:row>113</xdr:row>
      <xdr:rowOff>142875</xdr:rowOff>
    </xdr:to>
    <xdr:pic>
      <xdr:nvPicPr>
        <xdr:cNvPr id="27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194881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200025</xdr:colOff>
      <xdr:row>122</xdr:row>
      <xdr:rowOff>38100</xdr:rowOff>
    </xdr:from>
    <xdr:to>
      <xdr:col>14</xdr:col>
      <xdr:colOff>19050</xdr:colOff>
      <xdr:row>122</xdr:row>
      <xdr:rowOff>142875</xdr:rowOff>
    </xdr:to>
    <xdr:pic>
      <xdr:nvPicPr>
        <xdr:cNvPr id="28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211264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36</xdr:row>
      <xdr:rowOff>47625</xdr:rowOff>
    </xdr:from>
    <xdr:to>
      <xdr:col>3</xdr:col>
      <xdr:colOff>85725</xdr:colOff>
      <xdr:row>36</xdr:row>
      <xdr:rowOff>152400</xdr:rowOff>
    </xdr:to>
    <xdr:pic>
      <xdr:nvPicPr>
        <xdr:cNvPr id="1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60198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304800</xdr:colOff>
      <xdr:row>36</xdr:row>
      <xdr:rowOff>47625</xdr:rowOff>
    </xdr:from>
    <xdr:to>
      <xdr:col>16</xdr:col>
      <xdr:colOff>85725</xdr:colOff>
      <xdr:row>36</xdr:row>
      <xdr:rowOff>152400</xdr:rowOff>
    </xdr:to>
    <xdr:pic>
      <xdr:nvPicPr>
        <xdr:cNvPr id="1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60198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304800</xdr:colOff>
      <xdr:row>36</xdr:row>
      <xdr:rowOff>47625</xdr:rowOff>
    </xdr:from>
    <xdr:to>
      <xdr:col>16</xdr:col>
      <xdr:colOff>85725</xdr:colOff>
      <xdr:row>36</xdr:row>
      <xdr:rowOff>152400</xdr:rowOff>
    </xdr:to>
    <xdr:pic>
      <xdr:nvPicPr>
        <xdr:cNvPr id="1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60198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304800</xdr:colOff>
      <xdr:row>36</xdr:row>
      <xdr:rowOff>47625</xdr:rowOff>
    </xdr:from>
    <xdr:to>
      <xdr:col>12</xdr:col>
      <xdr:colOff>85725</xdr:colOff>
      <xdr:row>36</xdr:row>
      <xdr:rowOff>152400</xdr:rowOff>
    </xdr:to>
    <xdr:pic>
      <xdr:nvPicPr>
        <xdr:cNvPr id="1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60198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304800</xdr:colOff>
      <xdr:row>70</xdr:row>
      <xdr:rowOff>47625</xdr:rowOff>
    </xdr:from>
    <xdr:to>
      <xdr:col>12</xdr:col>
      <xdr:colOff>85725</xdr:colOff>
      <xdr:row>70</xdr:row>
      <xdr:rowOff>152400</xdr:rowOff>
    </xdr:to>
    <xdr:pic>
      <xdr:nvPicPr>
        <xdr:cNvPr id="1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16014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36</xdr:row>
      <xdr:rowOff>47625</xdr:rowOff>
    </xdr:from>
    <xdr:to>
      <xdr:col>7</xdr:col>
      <xdr:colOff>85725</xdr:colOff>
      <xdr:row>36</xdr:row>
      <xdr:rowOff>152400</xdr:rowOff>
    </xdr:to>
    <xdr:pic>
      <xdr:nvPicPr>
        <xdr:cNvPr id="1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0198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304800</xdr:colOff>
      <xdr:row>36</xdr:row>
      <xdr:rowOff>47625</xdr:rowOff>
    </xdr:from>
    <xdr:to>
      <xdr:col>12</xdr:col>
      <xdr:colOff>85725</xdr:colOff>
      <xdr:row>36</xdr:row>
      <xdr:rowOff>152400</xdr:rowOff>
    </xdr:to>
    <xdr:pic>
      <xdr:nvPicPr>
        <xdr:cNvPr id="1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60198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304800</xdr:colOff>
      <xdr:row>36</xdr:row>
      <xdr:rowOff>47625</xdr:rowOff>
    </xdr:from>
    <xdr:to>
      <xdr:col>12</xdr:col>
      <xdr:colOff>85725</xdr:colOff>
      <xdr:row>36</xdr:row>
      <xdr:rowOff>152400</xdr:rowOff>
    </xdr:to>
    <xdr:pic>
      <xdr:nvPicPr>
        <xdr:cNvPr id="1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60198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304800</xdr:colOff>
      <xdr:row>36</xdr:row>
      <xdr:rowOff>47625</xdr:rowOff>
    </xdr:from>
    <xdr:to>
      <xdr:col>16</xdr:col>
      <xdr:colOff>85725</xdr:colOff>
      <xdr:row>36</xdr:row>
      <xdr:rowOff>152400</xdr:rowOff>
    </xdr:to>
    <xdr:pic>
      <xdr:nvPicPr>
        <xdr:cNvPr id="1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60198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70</xdr:row>
      <xdr:rowOff>47625</xdr:rowOff>
    </xdr:from>
    <xdr:to>
      <xdr:col>7</xdr:col>
      <xdr:colOff>85725</xdr:colOff>
      <xdr:row>70</xdr:row>
      <xdr:rowOff>152400</xdr:rowOff>
    </xdr:to>
    <xdr:pic>
      <xdr:nvPicPr>
        <xdr:cNvPr id="1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16014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5"/>
  <sheetViews>
    <sheetView tabSelected="1" zoomScalePageLayoutView="0" workbookViewId="0" topLeftCell="A94">
      <selection activeCell="A118" sqref="A118"/>
    </sheetView>
  </sheetViews>
  <sheetFormatPr defaultColWidth="9.140625" defaultRowHeight="12.75"/>
  <cols>
    <col min="1" max="1" width="21.7109375" style="0" customWidth="1"/>
    <col min="2" max="2" width="1.7109375" style="0" customWidth="1"/>
    <col min="3" max="3" width="21.7109375" style="0" customWidth="1"/>
    <col min="4" max="5" width="5.00390625" style="0" customWidth="1"/>
    <col min="6" max="6" width="18.7109375" style="0" customWidth="1"/>
    <col min="7" max="7" width="3.7109375" style="0" customWidth="1"/>
    <col min="8" max="8" width="18.7109375" style="0" customWidth="1"/>
    <col min="9" max="9" width="3.7109375" style="0" customWidth="1"/>
    <col min="10" max="10" width="19.7109375" style="0" customWidth="1"/>
    <col min="11" max="19" width="4.28125" style="0" customWidth="1"/>
    <col min="27" max="27" width="9.140625" style="16" customWidth="1"/>
  </cols>
  <sheetData>
    <row r="1" spans="1:26" ht="13.5" thickBot="1">
      <c r="A1" s="824" t="s">
        <v>38</v>
      </c>
      <c r="B1" s="825"/>
      <c r="C1" s="825"/>
      <c r="D1" s="825"/>
      <c r="E1" s="825"/>
      <c r="F1" s="825"/>
      <c r="G1" s="825"/>
      <c r="H1" s="825"/>
      <c r="I1" s="826"/>
      <c r="J1" s="288" t="s">
        <v>2</v>
      </c>
      <c r="K1" s="288" t="s">
        <v>4</v>
      </c>
      <c r="L1" s="288" t="s">
        <v>5</v>
      </c>
      <c r="M1" s="288" t="s">
        <v>6</v>
      </c>
      <c r="N1" s="288" t="s">
        <v>7</v>
      </c>
      <c r="O1" s="288" t="s">
        <v>8</v>
      </c>
      <c r="P1" s="288" t="s">
        <v>9</v>
      </c>
      <c r="Q1" s="288" t="s">
        <v>10</v>
      </c>
      <c r="R1" s="9"/>
      <c r="S1" s="9"/>
      <c r="T1" s="7"/>
      <c r="U1" s="7"/>
      <c r="V1" s="7"/>
      <c r="W1" s="7"/>
      <c r="X1" s="7"/>
      <c r="Y1" s="7"/>
      <c r="Z1" s="7"/>
    </row>
    <row r="2" spans="1:26" ht="13.5" thickBot="1">
      <c r="A2" s="824" t="s">
        <v>36</v>
      </c>
      <c r="B2" s="825"/>
      <c r="C2" s="825"/>
      <c r="D2" s="825"/>
      <c r="E2" s="825"/>
      <c r="F2" s="825"/>
      <c r="G2" s="825"/>
      <c r="H2" s="825"/>
      <c r="I2" s="826"/>
      <c r="J2" s="582" t="s">
        <v>88</v>
      </c>
      <c r="K2" s="584">
        <f>(L2*3)+M2</f>
        <v>19</v>
      </c>
      <c r="L2" s="584">
        <v>5</v>
      </c>
      <c r="M2" s="584">
        <v>4</v>
      </c>
      <c r="N2" s="584">
        <v>1</v>
      </c>
      <c r="O2" s="584">
        <v>22</v>
      </c>
      <c r="P2" s="584">
        <v>18</v>
      </c>
      <c r="Q2" s="584">
        <f>O2-P2</f>
        <v>4</v>
      </c>
      <c r="R2" s="8"/>
      <c r="S2" s="8"/>
      <c r="T2" s="7"/>
      <c r="U2" s="7"/>
      <c r="V2" s="7"/>
      <c r="W2" s="7"/>
      <c r="X2" s="7"/>
      <c r="Y2" s="7"/>
      <c r="Z2" s="7"/>
    </row>
    <row r="3" spans="1:26" ht="13.5" thickBot="1">
      <c r="A3" s="800" t="s">
        <v>91</v>
      </c>
      <c r="B3" s="801"/>
      <c r="C3" s="802"/>
      <c r="D3" s="800" t="s">
        <v>74</v>
      </c>
      <c r="E3" s="802"/>
      <c r="F3" s="821" t="s">
        <v>45</v>
      </c>
      <c r="G3" s="822"/>
      <c r="H3" s="822"/>
      <c r="I3" s="823"/>
      <c r="J3" s="583" t="s">
        <v>69</v>
      </c>
      <c r="K3" s="585">
        <f>(L3*3)+M3</f>
        <v>17</v>
      </c>
      <c r="L3" s="585">
        <v>5</v>
      </c>
      <c r="M3" s="585">
        <v>2</v>
      </c>
      <c r="N3" s="585">
        <v>3</v>
      </c>
      <c r="O3" s="585">
        <v>28</v>
      </c>
      <c r="P3" s="585">
        <v>21</v>
      </c>
      <c r="Q3" s="585">
        <f>O3-P3</f>
        <v>7</v>
      </c>
      <c r="R3" s="8"/>
      <c r="S3" s="8"/>
      <c r="T3" s="7"/>
      <c r="U3" s="7"/>
      <c r="V3" s="7"/>
      <c r="W3" s="7"/>
      <c r="X3" s="7"/>
      <c r="Y3" s="7"/>
      <c r="Z3" s="7"/>
    </row>
    <row r="4" spans="1:26" ht="13.5" thickBot="1">
      <c r="A4" s="145" t="s">
        <v>66</v>
      </c>
      <c r="B4" s="146" t="s">
        <v>1</v>
      </c>
      <c r="C4" s="147" t="s">
        <v>69</v>
      </c>
      <c r="D4" s="319">
        <v>0</v>
      </c>
      <c r="E4" s="320">
        <v>0</v>
      </c>
      <c r="F4" s="394" t="s">
        <v>87</v>
      </c>
      <c r="G4" s="149">
        <v>3</v>
      </c>
      <c r="H4" s="398" t="s">
        <v>69</v>
      </c>
      <c r="I4" s="149">
        <v>1</v>
      </c>
      <c r="J4" s="632" t="s">
        <v>87</v>
      </c>
      <c r="K4" s="634">
        <f>(L4*3)+M4</f>
        <v>14</v>
      </c>
      <c r="L4" s="634">
        <v>4</v>
      </c>
      <c r="M4" s="634">
        <v>2</v>
      </c>
      <c r="N4" s="634">
        <v>4</v>
      </c>
      <c r="O4" s="634">
        <v>19</v>
      </c>
      <c r="P4" s="634">
        <v>21</v>
      </c>
      <c r="Q4" s="634">
        <f>O4-P4</f>
        <v>-2</v>
      </c>
      <c r="R4" s="8"/>
      <c r="S4" s="15"/>
      <c r="T4" s="7"/>
      <c r="U4" s="7"/>
      <c r="V4" s="7"/>
      <c r="W4" s="7"/>
      <c r="X4" s="7"/>
      <c r="Y4" s="7"/>
      <c r="Z4" s="7"/>
    </row>
    <row r="5" spans="1:26" ht="13.5" thickBot="1">
      <c r="A5" s="138" t="s">
        <v>82</v>
      </c>
      <c r="B5" s="139" t="s">
        <v>1</v>
      </c>
      <c r="C5" s="150" t="s">
        <v>88</v>
      </c>
      <c r="D5" s="321">
        <v>0</v>
      </c>
      <c r="E5" s="322">
        <v>2</v>
      </c>
      <c r="F5" s="395" t="s">
        <v>88</v>
      </c>
      <c r="G5" s="151">
        <v>3</v>
      </c>
      <c r="H5" s="397" t="s">
        <v>82</v>
      </c>
      <c r="I5" s="151">
        <v>0</v>
      </c>
      <c r="J5" s="633" t="s">
        <v>82</v>
      </c>
      <c r="K5" s="635">
        <f>(L5*3)+M5</f>
        <v>11</v>
      </c>
      <c r="L5" s="635">
        <v>3</v>
      </c>
      <c r="M5" s="635">
        <v>2</v>
      </c>
      <c r="N5" s="635">
        <v>5</v>
      </c>
      <c r="O5" s="635">
        <v>20</v>
      </c>
      <c r="P5" s="635">
        <v>22</v>
      </c>
      <c r="Q5" s="635">
        <f>O5-P5</f>
        <v>-2</v>
      </c>
      <c r="R5" s="15"/>
      <c r="S5" s="15"/>
      <c r="T5" s="7"/>
      <c r="U5" s="7"/>
      <c r="V5" s="7"/>
      <c r="W5" s="7"/>
      <c r="X5" s="7"/>
      <c r="Y5" s="7"/>
      <c r="Z5" s="7"/>
    </row>
    <row r="6" spans="1:26" ht="13.5" thickBot="1">
      <c r="A6" s="126" t="s">
        <v>87</v>
      </c>
      <c r="B6" s="127" t="s">
        <v>1</v>
      </c>
      <c r="C6" s="152" t="s">
        <v>361</v>
      </c>
      <c r="D6" s="318">
        <v>2</v>
      </c>
      <c r="E6" s="323">
        <v>0</v>
      </c>
      <c r="F6" s="396" t="s">
        <v>66</v>
      </c>
      <c r="G6" s="153">
        <v>1</v>
      </c>
      <c r="H6" s="155"/>
      <c r="I6" s="156"/>
      <c r="J6" s="446" t="s">
        <v>66</v>
      </c>
      <c r="K6" s="447">
        <f>(L6*3)+M6</f>
        <v>8</v>
      </c>
      <c r="L6" s="447">
        <v>2</v>
      </c>
      <c r="M6" s="447">
        <v>2</v>
      </c>
      <c r="N6" s="447">
        <v>6</v>
      </c>
      <c r="O6" s="447">
        <v>12</v>
      </c>
      <c r="P6" s="447">
        <v>20</v>
      </c>
      <c r="Q6" s="447">
        <f>O6-P6</f>
        <v>-8</v>
      </c>
      <c r="R6" s="8"/>
      <c r="S6" s="15"/>
      <c r="T6" s="7"/>
      <c r="U6" s="7"/>
      <c r="V6" s="7"/>
      <c r="W6" s="7"/>
      <c r="X6" s="7"/>
      <c r="Y6" s="7"/>
      <c r="Z6" s="7"/>
    </row>
    <row r="7" spans="1:26" ht="13.5" thickBot="1">
      <c r="A7" s="800" t="s">
        <v>92</v>
      </c>
      <c r="B7" s="801"/>
      <c r="C7" s="802"/>
      <c r="D7" s="829" t="s">
        <v>74</v>
      </c>
      <c r="E7" s="830"/>
      <c r="F7" s="821" t="s">
        <v>45</v>
      </c>
      <c r="G7" s="822"/>
      <c r="H7" s="822"/>
      <c r="I7" s="823"/>
      <c r="J7" s="11"/>
      <c r="K7" s="10"/>
      <c r="L7" s="8"/>
      <c r="M7" s="8"/>
      <c r="N7" s="8"/>
      <c r="O7" s="8"/>
      <c r="P7" s="8"/>
      <c r="Q7" s="8"/>
      <c r="R7" s="15"/>
      <c r="S7" s="2"/>
      <c r="T7" s="7"/>
      <c r="U7" s="7"/>
      <c r="V7" s="7"/>
      <c r="W7" s="7"/>
      <c r="X7" s="7"/>
      <c r="Y7" s="7"/>
      <c r="Z7" s="7"/>
    </row>
    <row r="8" spans="1:26" ht="13.5" customHeight="1" thickBot="1">
      <c r="A8" s="145" t="s">
        <v>88</v>
      </c>
      <c r="B8" s="146" t="s">
        <v>1</v>
      </c>
      <c r="C8" s="147" t="s">
        <v>66</v>
      </c>
      <c r="D8" s="319">
        <v>3</v>
      </c>
      <c r="E8" s="320">
        <v>1</v>
      </c>
      <c r="F8" s="395" t="s">
        <v>88</v>
      </c>
      <c r="G8" s="149">
        <v>6</v>
      </c>
      <c r="H8" s="396" t="s">
        <v>66</v>
      </c>
      <c r="I8" s="149">
        <v>1</v>
      </c>
      <c r="J8" s="815" t="s">
        <v>72</v>
      </c>
      <c r="K8" s="816"/>
      <c r="L8" s="816"/>
      <c r="M8" s="816"/>
      <c r="N8" s="816"/>
      <c r="O8" s="816"/>
      <c r="P8" s="816"/>
      <c r="Q8" s="817"/>
      <c r="R8" s="87"/>
      <c r="S8" s="7"/>
      <c r="T8" s="7"/>
      <c r="U8" s="7"/>
      <c r="V8" s="7"/>
      <c r="W8" s="7"/>
      <c r="X8" s="7"/>
      <c r="Y8" s="7"/>
      <c r="Z8" s="7"/>
    </row>
    <row r="9" spans="1:26" ht="13.5" thickBot="1">
      <c r="A9" s="138" t="s">
        <v>69</v>
      </c>
      <c r="B9" s="139" t="s">
        <v>1</v>
      </c>
      <c r="C9" s="150" t="s">
        <v>87</v>
      </c>
      <c r="D9" s="321">
        <v>4</v>
      </c>
      <c r="E9" s="322">
        <v>1</v>
      </c>
      <c r="F9" s="398" t="s">
        <v>69</v>
      </c>
      <c r="G9" s="151">
        <v>4</v>
      </c>
      <c r="H9" s="397" t="s">
        <v>82</v>
      </c>
      <c r="I9" s="151">
        <v>0</v>
      </c>
      <c r="J9" s="818" t="s">
        <v>2</v>
      </c>
      <c r="K9" s="819"/>
      <c r="L9" s="818" t="s">
        <v>68</v>
      </c>
      <c r="M9" s="820"/>
      <c r="N9" s="819"/>
      <c r="O9" s="818" t="s">
        <v>67</v>
      </c>
      <c r="P9" s="820"/>
      <c r="Q9" s="819"/>
      <c r="R9" s="15"/>
      <c r="S9" s="7"/>
      <c r="T9" s="7"/>
      <c r="U9" s="7"/>
      <c r="V9" s="7"/>
      <c r="W9" s="7"/>
      <c r="X9" s="7"/>
      <c r="Y9" s="7"/>
      <c r="Z9" s="7"/>
    </row>
    <row r="10" spans="1:26" ht="13.5" thickBot="1">
      <c r="A10" s="154" t="s">
        <v>81</v>
      </c>
      <c r="B10" s="127" t="s">
        <v>1</v>
      </c>
      <c r="C10" s="148" t="s">
        <v>82</v>
      </c>
      <c r="D10" s="303">
        <v>3</v>
      </c>
      <c r="E10" s="304">
        <v>0</v>
      </c>
      <c r="F10" s="394" t="s">
        <v>87</v>
      </c>
      <c r="G10" s="153">
        <v>3</v>
      </c>
      <c r="H10" s="155"/>
      <c r="I10" s="156"/>
      <c r="J10" s="505" t="s">
        <v>76</v>
      </c>
      <c r="K10" s="506"/>
      <c r="L10" s="507"/>
      <c r="M10" s="508">
        <v>16</v>
      </c>
      <c r="N10" s="506"/>
      <c r="O10" s="507"/>
      <c r="P10" s="508">
        <v>42</v>
      </c>
      <c r="Q10" s="506"/>
      <c r="R10" s="19"/>
      <c r="S10" s="7"/>
      <c r="T10" s="7"/>
      <c r="U10" s="7"/>
      <c r="V10" s="7"/>
      <c r="W10" s="7"/>
      <c r="X10" s="7"/>
      <c r="Y10" s="7"/>
      <c r="Z10" s="7"/>
    </row>
    <row r="11" spans="1:26" ht="13.5" thickBot="1">
      <c r="A11" s="800" t="s">
        <v>93</v>
      </c>
      <c r="B11" s="801"/>
      <c r="C11" s="802"/>
      <c r="D11" s="829" t="s">
        <v>74</v>
      </c>
      <c r="E11" s="830"/>
      <c r="F11" s="821" t="s">
        <v>45</v>
      </c>
      <c r="G11" s="822"/>
      <c r="H11" s="822"/>
      <c r="I11" s="823"/>
      <c r="J11" s="727" t="s">
        <v>69</v>
      </c>
      <c r="K11" s="728"/>
      <c r="L11" s="727"/>
      <c r="M11" s="729">
        <v>7</v>
      </c>
      <c r="N11" s="730"/>
      <c r="O11" s="727"/>
      <c r="P11" s="729">
        <v>32</v>
      </c>
      <c r="Q11" s="730"/>
      <c r="R11" s="8"/>
      <c r="S11" s="7"/>
      <c r="T11" s="7"/>
      <c r="U11" s="7"/>
      <c r="V11" s="7"/>
      <c r="W11" s="7"/>
      <c r="X11" s="7"/>
      <c r="Y11" s="7"/>
      <c r="Z11" s="7"/>
    </row>
    <row r="12" spans="1:26" ht="13.5" thickBot="1">
      <c r="A12" s="145" t="s">
        <v>87</v>
      </c>
      <c r="B12" s="146" t="s">
        <v>1</v>
      </c>
      <c r="C12" s="147" t="s">
        <v>66</v>
      </c>
      <c r="D12" s="319">
        <v>2</v>
      </c>
      <c r="E12" s="320">
        <v>1</v>
      </c>
      <c r="F12" s="395" t="s">
        <v>88</v>
      </c>
      <c r="G12" s="149">
        <v>9</v>
      </c>
      <c r="H12" s="396" t="s">
        <v>66</v>
      </c>
      <c r="I12" s="149">
        <v>1</v>
      </c>
      <c r="J12" s="735" t="s">
        <v>87</v>
      </c>
      <c r="K12" s="734"/>
      <c r="L12" s="733"/>
      <c r="M12" s="732">
        <v>11</v>
      </c>
      <c r="N12" s="731"/>
      <c r="O12" s="733"/>
      <c r="P12" s="732">
        <v>31</v>
      </c>
      <c r="Q12" s="731"/>
      <c r="R12" s="19"/>
      <c r="S12" s="7"/>
      <c r="T12" s="7"/>
      <c r="U12" s="7"/>
      <c r="V12" s="7"/>
      <c r="W12" s="7"/>
      <c r="X12" s="7"/>
      <c r="Y12" s="7"/>
      <c r="Z12" s="7"/>
    </row>
    <row r="13" spans="1:26" ht="13.5" thickBot="1">
      <c r="A13" s="138" t="s">
        <v>82</v>
      </c>
      <c r="B13" s="139" t="s">
        <v>1</v>
      </c>
      <c r="C13" s="150" t="s">
        <v>69</v>
      </c>
      <c r="D13" s="321">
        <v>1</v>
      </c>
      <c r="E13" s="322">
        <v>3</v>
      </c>
      <c r="F13" s="398" t="s">
        <v>69</v>
      </c>
      <c r="G13" s="151">
        <v>7</v>
      </c>
      <c r="H13" s="397" t="s">
        <v>82</v>
      </c>
      <c r="I13" s="151">
        <v>0</v>
      </c>
      <c r="J13" s="747" t="s">
        <v>81</v>
      </c>
      <c r="K13" s="748"/>
      <c r="L13" s="749"/>
      <c r="M13" s="750">
        <v>9</v>
      </c>
      <c r="N13" s="752"/>
      <c r="O13" s="749"/>
      <c r="P13" s="750">
        <v>30</v>
      </c>
      <c r="Q13" s="752"/>
      <c r="R13" s="19"/>
      <c r="S13" s="7"/>
      <c r="T13" s="7"/>
      <c r="U13" s="7"/>
      <c r="V13" s="7"/>
      <c r="W13" s="7"/>
      <c r="X13" s="7"/>
      <c r="Y13" s="7"/>
      <c r="Z13" s="7"/>
    </row>
    <row r="14" spans="1:26" ht="13.5" thickBot="1">
      <c r="A14" s="126" t="s">
        <v>88</v>
      </c>
      <c r="B14" s="127" t="s">
        <v>1</v>
      </c>
      <c r="C14" s="152" t="s">
        <v>76</v>
      </c>
      <c r="D14" s="318">
        <v>3</v>
      </c>
      <c r="E14" s="323">
        <v>2</v>
      </c>
      <c r="F14" s="394" t="s">
        <v>87</v>
      </c>
      <c r="G14" s="153">
        <v>6</v>
      </c>
      <c r="H14" s="155"/>
      <c r="I14" s="156"/>
      <c r="J14" s="375" t="s">
        <v>82</v>
      </c>
      <c r="K14" s="376"/>
      <c r="L14" s="375"/>
      <c r="M14" s="751">
        <v>13</v>
      </c>
      <c r="N14" s="374"/>
      <c r="O14" s="375"/>
      <c r="P14" s="751">
        <v>28</v>
      </c>
      <c r="Q14" s="374"/>
      <c r="R14" s="17"/>
      <c r="S14" s="7"/>
      <c r="T14" s="7"/>
      <c r="U14" s="7"/>
      <c r="V14" s="7"/>
      <c r="W14" s="7"/>
      <c r="X14" s="7"/>
      <c r="Y14" s="7"/>
      <c r="Z14" s="7"/>
    </row>
    <row r="15" spans="1:26" ht="13.5" thickBot="1">
      <c r="A15" s="800" t="s">
        <v>94</v>
      </c>
      <c r="B15" s="801"/>
      <c r="C15" s="802"/>
      <c r="D15" s="829" t="s">
        <v>74</v>
      </c>
      <c r="E15" s="830"/>
      <c r="F15" s="821" t="s">
        <v>45</v>
      </c>
      <c r="G15" s="822"/>
      <c r="H15" s="822"/>
      <c r="I15" s="823"/>
      <c r="J15" s="383" t="s">
        <v>88</v>
      </c>
      <c r="K15" s="384"/>
      <c r="L15" s="383"/>
      <c r="M15" s="382">
        <v>6</v>
      </c>
      <c r="N15" s="381"/>
      <c r="O15" s="383"/>
      <c r="P15" s="382">
        <v>25</v>
      </c>
      <c r="Q15" s="381"/>
      <c r="R15" s="8"/>
      <c r="S15" s="7"/>
      <c r="T15" s="7"/>
      <c r="U15" s="7"/>
      <c r="V15" s="7"/>
      <c r="W15" s="7"/>
      <c r="X15" s="7"/>
      <c r="Y15" s="7"/>
      <c r="Z15" s="7"/>
    </row>
    <row r="16" spans="1:26" ht="13.5" thickBot="1">
      <c r="A16" s="145" t="s">
        <v>66</v>
      </c>
      <c r="B16" s="146" t="s">
        <v>1</v>
      </c>
      <c r="C16" s="147" t="s">
        <v>82</v>
      </c>
      <c r="D16" s="319">
        <v>0</v>
      </c>
      <c r="E16" s="320">
        <v>2</v>
      </c>
      <c r="F16" s="395" t="s">
        <v>88</v>
      </c>
      <c r="G16" s="149">
        <v>12</v>
      </c>
      <c r="H16" s="397" t="s">
        <v>82</v>
      </c>
      <c r="I16" s="149">
        <v>3</v>
      </c>
      <c r="J16" s="380" t="s">
        <v>66</v>
      </c>
      <c r="K16" s="439"/>
      <c r="L16" s="379"/>
      <c r="M16" s="378">
        <v>10</v>
      </c>
      <c r="N16" s="377"/>
      <c r="O16" s="379"/>
      <c r="P16" s="378">
        <v>23</v>
      </c>
      <c r="Q16" s="377"/>
      <c r="R16" s="8"/>
      <c r="S16" s="7"/>
      <c r="T16" s="7"/>
      <c r="U16" s="7"/>
      <c r="V16" s="7"/>
      <c r="W16" s="7"/>
      <c r="X16" s="7"/>
      <c r="Y16" s="7"/>
      <c r="Z16" s="7"/>
    </row>
    <row r="17" spans="1:26" ht="13.5" thickBot="1">
      <c r="A17" s="138" t="s">
        <v>87</v>
      </c>
      <c r="B17" s="139" t="s">
        <v>1</v>
      </c>
      <c r="C17" s="150" t="s">
        <v>88</v>
      </c>
      <c r="D17" s="321">
        <v>1</v>
      </c>
      <c r="E17" s="322">
        <v>2</v>
      </c>
      <c r="F17" s="398" t="s">
        <v>69</v>
      </c>
      <c r="G17" s="151">
        <v>7</v>
      </c>
      <c r="H17" s="396" t="s">
        <v>66</v>
      </c>
      <c r="I17" s="151">
        <v>1</v>
      </c>
      <c r="J17" s="458" t="s">
        <v>80</v>
      </c>
      <c r="K17" s="459"/>
      <c r="L17" s="460"/>
      <c r="M17" s="461">
        <v>10</v>
      </c>
      <c r="N17" s="462"/>
      <c r="O17" s="460"/>
      <c r="P17" s="461">
        <v>22</v>
      </c>
      <c r="Q17" s="462"/>
      <c r="R17" s="8"/>
      <c r="S17" s="7"/>
      <c r="T17" s="7"/>
      <c r="U17" s="7"/>
      <c r="V17" s="7"/>
      <c r="W17" s="7"/>
      <c r="X17" s="7"/>
      <c r="Y17" s="7"/>
      <c r="Z17" s="7"/>
    </row>
    <row r="18" spans="1:26" ht="13.5" thickBot="1">
      <c r="A18" s="126" t="s">
        <v>69</v>
      </c>
      <c r="B18" s="127" t="s">
        <v>1</v>
      </c>
      <c r="C18" s="152" t="s">
        <v>79</v>
      </c>
      <c r="D18" s="318">
        <v>3</v>
      </c>
      <c r="E18" s="323">
        <v>4</v>
      </c>
      <c r="F18" s="394" t="s">
        <v>87</v>
      </c>
      <c r="G18" s="153">
        <v>6</v>
      </c>
      <c r="H18" s="155"/>
      <c r="I18" s="156"/>
      <c r="J18" s="385" t="s">
        <v>79</v>
      </c>
      <c r="K18" s="386"/>
      <c r="L18" s="385"/>
      <c r="M18" s="387">
        <v>9</v>
      </c>
      <c r="N18" s="388"/>
      <c r="O18" s="385"/>
      <c r="P18" s="387">
        <v>17</v>
      </c>
      <c r="Q18" s="388"/>
      <c r="R18" s="8"/>
      <c r="S18" s="7"/>
      <c r="T18" s="7"/>
      <c r="U18" s="7"/>
      <c r="V18" s="7"/>
      <c r="W18" s="7"/>
      <c r="X18" s="7"/>
      <c r="Y18" s="7"/>
      <c r="Z18" s="7"/>
    </row>
    <row r="19" spans="1:26" ht="13.5" thickBot="1">
      <c r="A19" s="800" t="s">
        <v>95</v>
      </c>
      <c r="B19" s="801"/>
      <c r="C19" s="802"/>
      <c r="D19" s="829" t="s">
        <v>74</v>
      </c>
      <c r="E19" s="830"/>
      <c r="F19" s="821" t="s">
        <v>45</v>
      </c>
      <c r="G19" s="822"/>
      <c r="H19" s="822"/>
      <c r="I19" s="823"/>
      <c r="J19" s="450" t="s">
        <v>361</v>
      </c>
      <c r="K19" s="451"/>
      <c r="L19" s="450"/>
      <c r="M19" s="452">
        <v>8</v>
      </c>
      <c r="N19" s="453"/>
      <c r="O19" s="450"/>
      <c r="P19" s="452">
        <v>13</v>
      </c>
      <c r="Q19" s="453"/>
      <c r="R19" s="3"/>
      <c r="S19" s="7"/>
      <c r="T19" s="7"/>
      <c r="U19" s="7"/>
      <c r="V19" s="7"/>
      <c r="W19" s="7"/>
      <c r="X19" s="7"/>
      <c r="Y19" s="7"/>
      <c r="Z19" s="7"/>
    </row>
    <row r="20" spans="1:26" ht="13.5" thickBot="1">
      <c r="A20" s="145" t="s">
        <v>82</v>
      </c>
      <c r="B20" s="146" t="s">
        <v>1</v>
      </c>
      <c r="C20" s="147" t="s">
        <v>87</v>
      </c>
      <c r="D20" s="319">
        <v>4</v>
      </c>
      <c r="E20" s="320">
        <v>4</v>
      </c>
      <c r="F20" s="395" t="s">
        <v>88</v>
      </c>
      <c r="G20" s="149">
        <v>12</v>
      </c>
      <c r="H20" s="397" t="s">
        <v>82</v>
      </c>
      <c r="I20" s="149">
        <v>4</v>
      </c>
      <c r="J20" s="50"/>
      <c r="K20" s="15"/>
      <c r="L20" s="15"/>
      <c r="M20" s="15"/>
      <c r="N20" s="15"/>
      <c r="O20" s="15"/>
      <c r="P20" s="15"/>
      <c r="Q20" s="15"/>
      <c r="R20" s="3"/>
      <c r="S20" s="7"/>
      <c r="T20" s="7"/>
      <c r="U20" s="7"/>
      <c r="V20" s="7"/>
      <c r="W20" s="7"/>
      <c r="X20" s="7"/>
      <c r="Y20" s="7"/>
      <c r="Z20" s="7"/>
    </row>
    <row r="21" spans="1:26" ht="13.5" thickBot="1">
      <c r="A21" s="138" t="s">
        <v>88</v>
      </c>
      <c r="B21" s="139" t="s">
        <v>1</v>
      </c>
      <c r="C21" s="150" t="s">
        <v>69</v>
      </c>
      <c r="D21" s="321">
        <v>2</v>
      </c>
      <c r="E21" s="322">
        <v>5</v>
      </c>
      <c r="F21" s="398" t="s">
        <v>69</v>
      </c>
      <c r="G21" s="151">
        <v>10</v>
      </c>
      <c r="H21" s="396" t="s">
        <v>66</v>
      </c>
      <c r="I21" s="151">
        <v>4</v>
      </c>
      <c r="J21" s="33"/>
      <c r="K21" s="8"/>
      <c r="L21" s="8"/>
      <c r="M21" s="8"/>
      <c r="N21" s="8"/>
      <c r="O21" s="8"/>
      <c r="P21" s="8"/>
      <c r="Q21" s="8"/>
      <c r="R21" s="3"/>
      <c r="S21" s="7"/>
      <c r="T21" s="7"/>
      <c r="U21" s="7"/>
      <c r="V21" s="7"/>
      <c r="W21" s="7"/>
      <c r="X21" s="7"/>
      <c r="Y21" s="7"/>
      <c r="Z21" s="7"/>
    </row>
    <row r="22" spans="1:26" ht="13.5" thickBot="1">
      <c r="A22" s="126" t="s">
        <v>66</v>
      </c>
      <c r="B22" s="127" t="s">
        <v>1</v>
      </c>
      <c r="C22" s="152" t="s">
        <v>80</v>
      </c>
      <c r="D22" s="318">
        <v>2</v>
      </c>
      <c r="E22" s="323">
        <v>1</v>
      </c>
      <c r="F22" s="394" t="s">
        <v>87</v>
      </c>
      <c r="G22" s="153">
        <v>7</v>
      </c>
      <c r="H22" s="155"/>
      <c r="I22" s="156"/>
      <c r="J22" s="33"/>
      <c r="K22" s="8"/>
      <c r="L22" s="8"/>
      <c r="M22" s="8"/>
      <c r="N22" s="8"/>
      <c r="O22" s="8"/>
      <c r="P22" s="8"/>
      <c r="Q22" s="8"/>
      <c r="R22" s="3"/>
      <c r="S22" s="7"/>
      <c r="T22" s="7"/>
      <c r="U22" s="7"/>
      <c r="V22" s="7"/>
      <c r="W22" s="7"/>
      <c r="X22" s="7"/>
      <c r="Y22" s="7"/>
      <c r="Z22" s="7"/>
    </row>
    <row r="23" spans="1:26" ht="13.5" thickBot="1">
      <c r="A23" s="824" t="s">
        <v>37</v>
      </c>
      <c r="B23" s="825"/>
      <c r="C23" s="825"/>
      <c r="D23" s="825"/>
      <c r="E23" s="825"/>
      <c r="F23" s="825"/>
      <c r="G23" s="825"/>
      <c r="H23" s="825"/>
      <c r="I23" s="826"/>
      <c r="J23" s="1"/>
      <c r="K23" s="3"/>
      <c r="L23" s="3"/>
      <c r="M23" s="3"/>
      <c r="N23" s="3"/>
      <c r="O23" s="3"/>
      <c r="P23" s="3"/>
      <c r="Q23" s="3"/>
      <c r="R23" s="3"/>
      <c r="S23" s="7"/>
      <c r="T23" s="7"/>
      <c r="U23" s="7"/>
      <c r="V23" s="7"/>
      <c r="W23" s="7"/>
      <c r="X23" s="7"/>
      <c r="Y23" s="7"/>
      <c r="Z23" s="7"/>
    </row>
    <row r="24" spans="1:26" ht="13.5" thickBot="1">
      <c r="A24" s="800" t="s">
        <v>96</v>
      </c>
      <c r="B24" s="801"/>
      <c r="C24" s="802"/>
      <c r="D24" s="800" t="s">
        <v>74</v>
      </c>
      <c r="E24" s="802"/>
      <c r="F24" s="821" t="s">
        <v>45</v>
      </c>
      <c r="G24" s="822"/>
      <c r="H24" s="822"/>
      <c r="I24" s="823"/>
      <c r="J24" s="1"/>
      <c r="K24" s="3"/>
      <c r="L24" s="3"/>
      <c r="M24" s="3"/>
      <c r="N24" s="3"/>
      <c r="O24" s="3"/>
      <c r="P24" s="3"/>
      <c r="Q24" s="3"/>
      <c r="R24" s="3"/>
      <c r="S24" s="7"/>
      <c r="T24" s="7"/>
      <c r="U24" s="7"/>
      <c r="V24" s="7"/>
      <c r="W24" s="7"/>
      <c r="X24" s="7"/>
      <c r="Y24" s="7"/>
      <c r="Z24" s="7"/>
    </row>
    <row r="25" spans="1:26" ht="13.5" thickBot="1">
      <c r="A25" s="145" t="s">
        <v>69</v>
      </c>
      <c r="B25" s="146" t="s">
        <v>1</v>
      </c>
      <c r="C25" s="147" t="s">
        <v>66</v>
      </c>
      <c r="D25" s="319">
        <v>2</v>
      </c>
      <c r="E25" s="320">
        <v>1</v>
      </c>
      <c r="F25" s="395" t="s">
        <v>88</v>
      </c>
      <c r="G25" s="149">
        <v>15</v>
      </c>
      <c r="H25" s="397" t="s">
        <v>82</v>
      </c>
      <c r="I25" s="149">
        <v>4</v>
      </c>
      <c r="J25" s="1"/>
      <c r="K25" s="3"/>
      <c r="L25" s="3"/>
      <c r="M25" s="3"/>
      <c r="N25" s="3"/>
      <c r="O25" s="3"/>
      <c r="P25" s="3"/>
      <c r="Q25" s="3"/>
      <c r="R25" s="3"/>
      <c r="S25" s="7"/>
      <c r="T25" s="7"/>
      <c r="U25" s="7"/>
      <c r="V25" s="7"/>
      <c r="W25" s="7"/>
      <c r="X25" s="7"/>
      <c r="Y25" s="7"/>
      <c r="Z25" s="7"/>
    </row>
    <row r="26" spans="1:26" ht="13.5" thickBot="1">
      <c r="A26" s="138" t="s">
        <v>88</v>
      </c>
      <c r="B26" s="139" t="s">
        <v>1</v>
      </c>
      <c r="C26" s="150" t="s">
        <v>82</v>
      </c>
      <c r="D26" s="321">
        <v>2</v>
      </c>
      <c r="E26" s="322">
        <v>1</v>
      </c>
      <c r="F26" s="398" t="s">
        <v>69</v>
      </c>
      <c r="G26" s="151">
        <v>13</v>
      </c>
      <c r="H26" s="396" t="s">
        <v>66</v>
      </c>
      <c r="I26" s="151">
        <v>4</v>
      </c>
      <c r="J26" s="1"/>
      <c r="K26" s="3"/>
      <c r="L26" s="3"/>
      <c r="M26" s="3"/>
      <c r="N26" s="3"/>
      <c r="O26" s="3"/>
      <c r="P26" s="3"/>
      <c r="Q26" s="3"/>
      <c r="R26" s="3"/>
      <c r="S26" s="7"/>
      <c r="T26" s="7"/>
      <c r="U26" s="7"/>
      <c r="V26" s="7"/>
      <c r="W26" s="7"/>
      <c r="X26" s="7"/>
      <c r="Y26" s="7"/>
      <c r="Z26" s="7"/>
    </row>
    <row r="27" spans="1:26" ht="13.5" thickBot="1">
      <c r="A27" s="154" t="s">
        <v>361</v>
      </c>
      <c r="B27" s="127" t="s">
        <v>1</v>
      </c>
      <c r="C27" s="148" t="s">
        <v>87</v>
      </c>
      <c r="D27" s="303">
        <v>2</v>
      </c>
      <c r="E27" s="304">
        <v>0</v>
      </c>
      <c r="F27" s="394" t="s">
        <v>87</v>
      </c>
      <c r="G27" s="153">
        <v>7</v>
      </c>
      <c r="H27" s="155"/>
      <c r="I27" s="156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3.5" thickBot="1">
      <c r="A28" s="800" t="s">
        <v>97</v>
      </c>
      <c r="B28" s="801"/>
      <c r="C28" s="802"/>
      <c r="D28" s="829" t="s">
        <v>74</v>
      </c>
      <c r="E28" s="830"/>
      <c r="F28" s="821" t="s">
        <v>45</v>
      </c>
      <c r="G28" s="822"/>
      <c r="H28" s="822"/>
      <c r="I28" s="82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3.5" thickBot="1">
      <c r="A29" s="145" t="s">
        <v>66</v>
      </c>
      <c r="B29" s="146" t="s">
        <v>1</v>
      </c>
      <c r="C29" s="147" t="s">
        <v>88</v>
      </c>
      <c r="D29" s="319">
        <v>1</v>
      </c>
      <c r="E29" s="320">
        <v>1</v>
      </c>
      <c r="F29" s="398" t="s">
        <v>69</v>
      </c>
      <c r="G29" s="149">
        <v>16</v>
      </c>
      <c r="H29" s="397" t="s">
        <v>82</v>
      </c>
      <c r="I29" s="149">
        <v>5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thickBot="1">
      <c r="A30" s="138" t="s">
        <v>87</v>
      </c>
      <c r="B30" s="139" t="s">
        <v>1</v>
      </c>
      <c r="C30" s="150" t="s">
        <v>69</v>
      </c>
      <c r="D30" s="321">
        <v>1</v>
      </c>
      <c r="E30" s="322">
        <v>4</v>
      </c>
      <c r="F30" s="395" t="s">
        <v>88</v>
      </c>
      <c r="G30" s="151">
        <v>16</v>
      </c>
      <c r="H30" s="396" t="s">
        <v>66</v>
      </c>
      <c r="I30" s="151">
        <v>5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3.5" thickBot="1">
      <c r="A31" s="126" t="s">
        <v>82</v>
      </c>
      <c r="B31" s="127" t="s">
        <v>1</v>
      </c>
      <c r="C31" s="152" t="s">
        <v>81</v>
      </c>
      <c r="D31" s="318">
        <v>2</v>
      </c>
      <c r="E31" s="323">
        <v>2</v>
      </c>
      <c r="F31" s="394" t="s">
        <v>87</v>
      </c>
      <c r="G31" s="153">
        <v>7</v>
      </c>
      <c r="H31" s="155"/>
      <c r="I31" s="15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3.5" thickBot="1">
      <c r="A32" s="800" t="s">
        <v>98</v>
      </c>
      <c r="B32" s="801"/>
      <c r="C32" s="802"/>
      <c r="D32" s="829" t="s">
        <v>74</v>
      </c>
      <c r="E32" s="830"/>
      <c r="F32" s="821" t="s">
        <v>45</v>
      </c>
      <c r="G32" s="822"/>
      <c r="H32" s="822"/>
      <c r="I32" s="831"/>
      <c r="J32" s="11"/>
      <c r="K32" s="10"/>
      <c r="L32" s="8"/>
      <c r="M32" s="8"/>
      <c r="N32" s="8"/>
      <c r="O32" s="8"/>
      <c r="P32" s="8"/>
      <c r="Q32" s="8"/>
      <c r="R32" s="8"/>
      <c r="S32" s="7"/>
      <c r="T32" s="7"/>
      <c r="U32" s="7"/>
      <c r="V32" s="7"/>
      <c r="W32" s="7"/>
      <c r="X32" s="7"/>
      <c r="Y32" s="7"/>
      <c r="Z32" s="7"/>
    </row>
    <row r="33" spans="1:26" ht="13.5" thickBot="1">
      <c r="A33" s="145" t="s">
        <v>66</v>
      </c>
      <c r="B33" s="146" t="s">
        <v>1</v>
      </c>
      <c r="C33" s="147" t="s">
        <v>87</v>
      </c>
      <c r="D33" s="319">
        <v>1</v>
      </c>
      <c r="E33" s="320">
        <v>4</v>
      </c>
      <c r="F33" s="395" t="s">
        <v>88</v>
      </c>
      <c r="G33" s="149">
        <v>17</v>
      </c>
      <c r="H33" s="397" t="s">
        <v>82</v>
      </c>
      <c r="I33" s="149">
        <v>8</v>
      </c>
      <c r="J33" s="11"/>
      <c r="K33" s="10"/>
      <c r="L33" s="8"/>
      <c r="M33" s="8"/>
      <c r="N33" s="8"/>
      <c r="O33" s="8"/>
      <c r="P33" s="8"/>
      <c r="Q33" s="8"/>
      <c r="R33" s="8"/>
      <c r="S33" s="7"/>
      <c r="T33" s="7"/>
      <c r="U33" s="7"/>
      <c r="V33" s="7"/>
      <c r="W33" s="7"/>
      <c r="X33" s="7"/>
      <c r="Y33" s="7"/>
      <c r="Z33" s="7"/>
    </row>
    <row r="34" spans="1:26" ht="13.5" thickBot="1">
      <c r="A34" s="138" t="s">
        <v>69</v>
      </c>
      <c r="B34" s="139" t="s">
        <v>1</v>
      </c>
      <c r="C34" s="150" t="s">
        <v>82</v>
      </c>
      <c r="D34" s="321">
        <v>2</v>
      </c>
      <c r="E34" s="322">
        <v>4</v>
      </c>
      <c r="F34" s="398" t="s">
        <v>69</v>
      </c>
      <c r="G34" s="151">
        <v>16</v>
      </c>
      <c r="H34" s="396" t="s">
        <v>66</v>
      </c>
      <c r="I34" s="151">
        <v>5</v>
      </c>
      <c r="J34" s="11"/>
      <c r="K34" s="10"/>
      <c r="L34" s="8"/>
      <c r="M34" s="8"/>
      <c r="N34" s="8"/>
      <c r="O34" s="8"/>
      <c r="P34" s="8"/>
      <c r="Q34" s="8"/>
      <c r="R34" s="8"/>
      <c r="S34" s="7"/>
      <c r="T34" s="7"/>
      <c r="U34" s="7"/>
      <c r="V34" s="7"/>
      <c r="W34" s="7"/>
      <c r="X34" s="7"/>
      <c r="Y34" s="7"/>
      <c r="Z34" s="7"/>
    </row>
    <row r="35" spans="1:26" ht="13.5" thickBot="1">
      <c r="A35" s="154" t="s">
        <v>76</v>
      </c>
      <c r="B35" s="127" t="s">
        <v>1</v>
      </c>
      <c r="C35" s="148" t="s">
        <v>88</v>
      </c>
      <c r="D35" s="303">
        <v>2</v>
      </c>
      <c r="E35" s="304">
        <v>2</v>
      </c>
      <c r="F35" s="394" t="s">
        <v>87</v>
      </c>
      <c r="G35" s="153">
        <v>10</v>
      </c>
      <c r="H35" s="155"/>
      <c r="I35" s="156"/>
      <c r="J35" s="11"/>
      <c r="K35" s="10"/>
      <c r="L35" s="8"/>
      <c r="M35" s="8"/>
      <c r="N35" s="8"/>
      <c r="O35" s="8"/>
      <c r="P35" s="8"/>
      <c r="Q35" s="8"/>
      <c r="R35" s="8"/>
      <c r="S35" s="7"/>
      <c r="T35" s="7"/>
      <c r="U35" s="7"/>
      <c r="V35" s="7"/>
      <c r="W35" s="7"/>
      <c r="X35" s="7"/>
      <c r="Y35" s="7"/>
      <c r="Z35" s="7"/>
    </row>
    <row r="36" spans="1:26" ht="13.5" thickBot="1">
      <c r="A36" s="800" t="s">
        <v>99</v>
      </c>
      <c r="B36" s="801"/>
      <c r="C36" s="802"/>
      <c r="D36" s="829" t="s">
        <v>74</v>
      </c>
      <c r="E36" s="830"/>
      <c r="F36" s="821" t="s">
        <v>45</v>
      </c>
      <c r="G36" s="822"/>
      <c r="H36" s="822"/>
      <c r="I36" s="823"/>
      <c r="J36" s="13"/>
      <c r="K36" s="14"/>
      <c r="L36" s="15"/>
      <c r="M36" s="15"/>
      <c r="N36" s="15"/>
      <c r="O36" s="15"/>
      <c r="P36" s="15"/>
      <c r="Q36" s="15"/>
      <c r="R36" s="17"/>
      <c r="S36" s="7"/>
      <c r="T36" s="7"/>
      <c r="U36" s="7"/>
      <c r="V36" s="7"/>
      <c r="W36" s="7"/>
      <c r="X36" s="7"/>
      <c r="Y36" s="7"/>
      <c r="Z36" s="7"/>
    </row>
    <row r="37" spans="1:26" ht="13.5" thickBot="1">
      <c r="A37" s="145" t="s">
        <v>82</v>
      </c>
      <c r="B37" s="146" t="s">
        <v>1</v>
      </c>
      <c r="C37" s="147" t="s">
        <v>66</v>
      </c>
      <c r="D37" s="319">
        <v>5</v>
      </c>
      <c r="E37" s="320">
        <v>2</v>
      </c>
      <c r="F37" s="395" t="s">
        <v>88</v>
      </c>
      <c r="G37" s="149">
        <v>18</v>
      </c>
      <c r="H37" s="394" t="s">
        <v>87</v>
      </c>
      <c r="I37" s="149">
        <v>11</v>
      </c>
      <c r="J37" s="7"/>
      <c r="K37" s="7"/>
      <c r="L37" s="7"/>
      <c r="M37" s="7"/>
      <c r="N37" s="7"/>
      <c r="O37" s="7"/>
      <c r="P37" s="7"/>
      <c r="Q37" s="7"/>
      <c r="R37" s="9"/>
      <c r="S37" s="9"/>
      <c r="T37" s="7"/>
      <c r="U37" s="7"/>
      <c r="V37" s="7"/>
      <c r="W37" s="7"/>
      <c r="X37" s="7"/>
      <c r="Y37" s="7"/>
      <c r="Z37" s="7"/>
    </row>
    <row r="38" spans="1:26" ht="13.5" thickBot="1">
      <c r="A38" s="138" t="s">
        <v>88</v>
      </c>
      <c r="B38" s="139" t="s">
        <v>1</v>
      </c>
      <c r="C38" s="150" t="s">
        <v>87</v>
      </c>
      <c r="D38" s="321">
        <v>2</v>
      </c>
      <c r="E38" s="322">
        <v>2</v>
      </c>
      <c r="F38" s="398" t="s">
        <v>69</v>
      </c>
      <c r="G38" s="151">
        <v>16</v>
      </c>
      <c r="H38" s="396" t="s">
        <v>66</v>
      </c>
      <c r="I38" s="151">
        <v>5</v>
      </c>
      <c r="J38" s="7"/>
      <c r="K38" s="7"/>
      <c r="L38" s="7"/>
      <c r="M38" s="7"/>
      <c r="N38" s="7"/>
      <c r="O38" s="7"/>
      <c r="P38" s="7"/>
      <c r="Q38" s="7"/>
      <c r="R38" s="8"/>
      <c r="S38" s="8"/>
      <c r="T38" s="7"/>
      <c r="U38" s="7"/>
      <c r="V38" s="7"/>
      <c r="W38" s="7"/>
      <c r="X38" s="7"/>
      <c r="Y38" s="7"/>
      <c r="Z38" s="7"/>
    </row>
    <row r="39" spans="1:26" ht="13.5" thickBot="1">
      <c r="A39" s="154" t="s">
        <v>79</v>
      </c>
      <c r="B39" s="127" t="s">
        <v>1</v>
      </c>
      <c r="C39" s="148" t="s">
        <v>69</v>
      </c>
      <c r="D39" s="303">
        <v>4</v>
      </c>
      <c r="E39" s="304">
        <v>2</v>
      </c>
      <c r="F39" s="397" t="s">
        <v>82</v>
      </c>
      <c r="G39" s="153">
        <v>11</v>
      </c>
      <c r="H39" s="155"/>
      <c r="I39" s="156"/>
      <c r="J39" s="7"/>
      <c r="K39" s="7"/>
      <c r="L39" s="7"/>
      <c r="M39" s="7"/>
      <c r="N39" s="7"/>
      <c r="O39" s="7"/>
      <c r="P39" s="7"/>
      <c r="Q39" s="7"/>
      <c r="R39" s="8"/>
      <c r="S39" s="8"/>
      <c r="T39" s="7"/>
      <c r="U39" s="7"/>
      <c r="V39" s="7"/>
      <c r="W39" s="7"/>
      <c r="X39" s="7"/>
      <c r="Y39" s="7"/>
      <c r="Z39" s="7"/>
    </row>
    <row r="40" spans="1:26" ht="13.5" thickBot="1">
      <c r="A40" s="800" t="s">
        <v>100</v>
      </c>
      <c r="B40" s="801"/>
      <c r="C40" s="802"/>
      <c r="D40" s="829" t="s">
        <v>74</v>
      </c>
      <c r="E40" s="830"/>
      <c r="F40" s="821" t="s">
        <v>45</v>
      </c>
      <c r="G40" s="822"/>
      <c r="H40" s="822"/>
      <c r="I40" s="823"/>
      <c r="J40" s="7"/>
      <c r="K40" s="7"/>
      <c r="L40" s="7"/>
      <c r="M40" s="7"/>
      <c r="N40" s="7"/>
      <c r="O40" s="7"/>
      <c r="P40" s="7"/>
      <c r="Q40" s="7"/>
      <c r="R40" s="21"/>
      <c r="S40" s="15"/>
      <c r="T40" s="7"/>
      <c r="U40" s="7"/>
      <c r="V40" s="7"/>
      <c r="W40" s="7"/>
      <c r="X40" s="7"/>
      <c r="Y40" s="7"/>
      <c r="Z40" s="7"/>
    </row>
    <row r="41" spans="1:26" ht="13.5" thickBot="1">
      <c r="A41" s="145" t="s">
        <v>87</v>
      </c>
      <c r="B41" s="146" t="s">
        <v>1</v>
      </c>
      <c r="C41" s="147" t="s">
        <v>82</v>
      </c>
      <c r="D41" s="319">
        <v>2</v>
      </c>
      <c r="E41" s="320">
        <v>1</v>
      </c>
      <c r="F41" s="395" t="s">
        <v>88</v>
      </c>
      <c r="G41" s="149">
        <v>19</v>
      </c>
      <c r="H41" s="397" t="s">
        <v>82</v>
      </c>
      <c r="I41" s="149">
        <v>11</v>
      </c>
      <c r="J41" s="7"/>
      <c r="K41" s="7"/>
      <c r="L41" s="7"/>
      <c r="M41" s="7"/>
      <c r="N41" s="7"/>
      <c r="O41" s="7"/>
      <c r="P41" s="7"/>
      <c r="Q41" s="7"/>
      <c r="R41" s="15"/>
      <c r="S41" s="15"/>
      <c r="T41" s="7"/>
      <c r="U41" s="7"/>
      <c r="V41" s="7"/>
      <c r="W41" s="7"/>
      <c r="X41" s="7"/>
      <c r="Y41" s="7"/>
      <c r="Z41" s="7"/>
    </row>
    <row r="42" spans="1:26" ht="13.5" thickBot="1">
      <c r="A42" s="138" t="s">
        <v>69</v>
      </c>
      <c r="B42" s="139" t="s">
        <v>1</v>
      </c>
      <c r="C42" s="150" t="s">
        <v>88</v>
      </c>
      <c r="D42" s="321">
        <v>3</v>
      </c>
      <c r="E42" s="322">
        <v>3</v>
      </c>
      <c r="F42" s="398" t="s">
        <v>69</v>
      </c>
      <c r="G42" s="151">
        <v>17</v>
      </c>
      <c r="H42" s="396" t="s">
        <v>66</v>
      </c>
      <c r="I42" s="151">
        <v>8</v>
      </c>
      <c r="J42" s="7"/>
      <c r="K42" s="7"/>
      <c r="L42" s="7"/>
      <c r="M42" s="7"/>
      <c r="N42" s="7"/>
      <c r="O42" s="7"/>
      <c r="P42" s="7"/>
      <c r="Q42" s="7"/>
      <c r="R42" s="15"/>
      <c r="S42" s="15"/>
      <c r="T42" s="7"/>
      <c r="U42" s="7"/>
      <c r="V42" s="7"/>
      <c r="W42" s="7"/>
      <c r="X42" s="7"/>
      <c r="Y42" s="7"/>
      <c r="Z42" s="7"/>
    </row>
    <row r="43" spans="1:26" ht="13.5" thickBot="1">
      <c r="A43" s="154" t="s">
        <v>80</v>
      </c>
      <c r="B43" s="127" t="s">
        <v>1</v>
      </c>
      <c r="C43" s="148" t="s">
        <v>66</v>
      </c>
      <c r="D43" s="303">
        <v>0</v>
      </c>
      <c r="E43" s="304">
        <v>3</v>
      </c>
      <c r="F43" s="394" t="s">
        <v>87</v>
      </c>
      <c r="G43" s="153">
        <v>14</v>
      </c>
      <c r="H43" s="155"/>
      <c r="I43" s="156"/>
      <c r="J43" s="7"/>
      <c r="K43" s="7"/>
      <c r="L43" s="7"/>
      <c r="M43" s="7"/>
      <c r="N43" s="7"/>
      <c r="O43" s="7"/>
      <c r="P43" s="7"/>
      <c r="Q43" s="7"/>
      <c r="R43" s="21"/>
      <c r="S43" s="7"/>
      <c r="T43" s="7"/>
      <c r="U43" s="7"/>
      <c r="V43" s="7"/>
      <c r="W43" s="7"/>
      <c r="X43" s="7"/>
      <c r="Y43" s="7"/>
      <c r="Z43" s="7"/>
    </row>
    <row r="44" spans="1:26" ht="13.5" thickBot="1">
      <c r="A44" s="30"/>
      <c r="B44" s="4"/>
      <c r="C44" s="5"/>
      <c r="D44" s="12"/>
      <c r="E44" s="12"/>
      <c r="F44" s="11"/>
      <c r="G44" s="9"/>
      <c r="H44" s="11"/>
      <c r="I44" s="9"/>
      <c r="J44" s="11"/>
      <c r="K44" s="10"/>
      <c r="L44" s="8"/>
      <c r="M44" s="8"/>
      <c r="N44" s="8"/>
      <c r="O44" s="8"/>
      <c r="P44" s="8"/>
      <c r="Q44" s="8"/>
      <c r="R44" s="21"/>
      <c r="S44" s="7"/>
      <c r="T44" s="7"/>
      <c r="U44" s="7"/>
      <c r="V44" s="7"/>
      <c r="W44" s="7"/>
      <c r="X44" s="7"/>
      <c r="Y44" s="7"/>
      <c r="Z44" s="7"/>
    </row>
    <row r="45" spans="1:26" ht="13.5" thickBot="1">
      <c r="A45" s="824" t="s">
        <v>39</v>
      </c>
      <c r="B45" s="825"/>
      <c r="C45" s="825"/>
      <c r="D45" s="825"/>
      <c r="E45" s="825"/>
      <c r="F45" s="825"/>
      <c r="G45" s="825"/>
      <c r="H45" s="825"/>
      <c r="I45" s="826"/>
      <c r="J45" s="289" t="s">
        <v>2</v>
      </c>
      <c r="K45" s="289" t="s">
        <v>4</v>
      </c>
      <c r="L45" s="289" t="s">
        <v>5</v>
      </c>
      <c r="M45" s="289" t="s">
        <v>6</v>
      </c>
      <c r="N45" s="289" t="s">
        <v>7</v>
      </c>
      <c r="O45" s="289" t="s">
        <v>8</v>
      </c>
      <c r="P45" s="289" t="s">
        <v>9</v>
      </c>
      <c r="Q45" s="289" t="s">
        <v>10</v>
      </c>
      <c r="R45" s="21"/>
      <c r="S45" s="7"/>
      <c r="T45" s="7"/>
      <c r="U45" s="7"/>
      <c r="V45" s="7"/>
      <c r="W45" s="7"/>
      <c r="X45" s="7"/>
      <c r="Y45" s="7"/>
      <c r="Z45" s="7"/>
    </row>
    <row r="46" spans="1:26" ht="13.5" thickBot="1">
      <c r="A46" s="824" t="s">
        <v>36</v>
      </c>
      <c r="B46" s="825"/>
      <c r="C46" s="825"/>
      <c r="D46" s="825"/>
      <c r="E46" s="825"/>
      <c r="F46" s="825"/>
      <c r="G46" s="825"/>
      <c r="H46" s="825"/>
      <c r="I46" s="826"/>
      <c r="J46" s="505" t="s">
        <v>76</v>
      </c>
      <c r="K46" s="637">
        <f>(L46*3)+M46</f>
        <v>19</v>
      </c>
      <c r="L46" s="637">
        <v>5</v>
      </c>
      <c r="M46" s="637">
        <v>4</v>
      </c>
      <c r="N46" s="637">
        <v>1</v>
      </c>
      <c r="O46" s="637">
        <v>29</v>
      </c>
      <c r="P46" s="637">
        <v>16</v>
      </c>
      <c r="Q46" s="637">
        <f>O46-P46</f>
        <v>13</v>
      </c>
      <c r="R46" s="21"/>
      <c r="S46" s="7"/>
      <c r="T46" s="7"/>
      <c r="U46" s="7"/>
      <c r="V46" s="7"/>
      <c r="W46" s="7"/>
      <c r="X46" s="7"/>
      <c r="Y46" s="7"/>
      <c r="Z46" s="7"/>
    </row>
    <row r="47" spans="1:26" ht="13.5" thickBot="1">
      <c r="A47" s="800" t="s">
        <v>91</v>
      </c>
      <c r="B47" s="801"/>
      <c r="C47" s="802"/>
      <c r="D47" s="829" t="s">
        <v>74</v>
      </c>
      <c r="E47" s="830"/>
      <c r="F47" s="821" t="s">
        <v>45</v>
      </c>
      <c r="G47" s="822"/>
      <c r="H47" s="822"/>
      <c r="I47" s="823"/>
      <c r="J47" s="636" t="s">
        <v>81</v>
      </c>
      <c r="K47" s="638">
        <f>(L47*3)+M47</f>
        <v>17</v>
      </c>
      <c r="L47" s="638">
        <v>5</v>
      </c>
      <c r="M47" s="638">
        <v>2</v>
      </c>
      <c r="N47" s="638">
        <v>3</v>
      </c>
      <c r="O47" s="638">
        <v>23</v>
      </c>
      <c r="P47" s="638">
        <v>12</v>
      </c>
      <c r="Q47" s="638">
        <f>O47-P47</f>
        <v>11</v>
      </c>
      <c r="R47" s="21"/>
      <c r="S47" s="7"/>
      <c r="T47" s="7"/>
      <c r="U47" s="7"/>
      <c r="V47" s="7"/>
      <c r="W47" s="7"/>
      <c r="X47" s="7"/>
      <c r="Y47" s="7"/>
      <c r="Z47" s="7"/>
    </row>
    <row r="48" spans="1:26" ht="13.5" thickBot="1">
      <c r="A48" s="145" t="s">
        <v>80</v>
      </c>
      <c r="B48" s="146" t="s">
        <v>1</v>
      </c>
      <c r="C48" s="147" t="s">
        <v>81</v>
      </c>
      <c r="D48" s="319">
        <v>2</v>
      </c>
      <c r="E48" s="320">
        <v>2</v>
      </c>
      <c r="F48" s="400" t="s">
        <v>80</v>
      </c>
      <c r="G48" s="149">
        <v>1</v>
      </c>
      <c r="H48" s="402" t="s">
        <v>79</v>
      </c>
      <c r="I48" s="149">
        <v>1</v>
      </c>
      <c r="J48" s="454" t="s">
        <v>79</v>
      </c>
      <c r="K48" s="455">
        <f>(L48*3)+M48</f>
        <v>14</v>
      </c>
      <c r="L48" s="455">
        <v>4</v>
      </c>
      <c r="M48" s="455">
        <v>2</v>
      </c>
      <c r="N48" s="455">
        <v>4</v>
      </c>
      <c r="O48" s="455">
        <v>15</v>
      </c>
      <c r="P48" s="455">
        <v>24</v>
      </c>
      <c r="Q48" s="455">
        <f>O48-P48</f>
        <v>-9</v>
      </c>
      <c r="R48" s="21"/>
      <c r="S48" s="7"/>
      <c r="T48" s="7"/>
      <c r="U48" s="7"/>
      <c r="V48" s="7"/>
      <c r="W48" s="7"/>
      <c r="X48" s="7"/>
      <c r="Y48" s="7"/>
      <c r="Z48" s="7"/>
    </row>
    <row r="49" spans="1:27" ht="13.5" thickBot="1">
      <c r="A49" s="138" t="s">
        <v>79</v>
      </c>
      <c r="B49" s="139" t="s">
        <v>1</v>
      </c>
      <c r="C49" s="150" t="s">
        <v>76</v>
      </c>
      <c r="D49" s="321">
        <v>2</v>
      </c>
      <c r="E49" s="322">
        <v>2</v>
      </c>
      <c r="F49" s="399" t="s">
        <v>76</v>
      </c>
      <c r="G49" s="151">
        <v>1</v>
      </c>
      <c r="H49" s="403" t="s">
        <v>361</v>
      </c>
      <c r="I49" s="151">
        <v>0</v>
      </c>
      <c r="J49" s="456" t="s">
        <v>80</v>
      </c>
      <c r="K49" s="457">
        <f>(L49*3)+M49</f>
        <v>11</v>
      </c>
      <c r="L49" s="457">
        <v>2</v>
      </c>
      <c r="M49" s="457">
        <v>5</v>
      </c>
      <c r="N49" s="457">
        <v>3</v>
      </c>
      <c r="O49" s="457">
        <v>18</v>
      </c>
      <c r="P49" s="457">
        <v>20</v>
      </c>
      <c r="Q49" s="457">
        <f>O49-P49</f>
        <v>-2</v>
      </c>
      <c r="R49" s="21"/>
      <c r="S49" s="7"/>
      <c r="T49" s="50"/>
      <c r="U49" s="15"/>
      <c r="V49" s="15"/>
      <c r="W49" s="15"/>
      <c r="X49" s="15"/>
      <c r="Y49" s="15"/>
      <c r="Z49" s="15"/>
      <c r="AA49" s="124"/>
    </row>
    <row r="50" spans="1:26" ht="13.5" thickBot="1">
      <c r="A50" s="154" t="s">
        <v>87</v>
      </c>
      <c r="B50" s="127" t="s">
        <v>1</v>
      </c>
      <c r="C50" s="148" t="s">
        <v>361</v>
      </c>
      <c r="D50" s="303">
        <v>2</v>
      </c>
      <c r="E50" s="304">
        <v>0</v>
      </c>
      <c r="F50" s="401" t="s">
        <v>81</v>
      </c>
      <c r="G50" s="153">
        <v>1</v>
      </c>
      <c r="H50" s="155"/>
      <c r="I50" s="156"/>
      <c r="J50" s="448" t="s">
        <v>361</v>
      </c>
      <c r="K50" s="449">
        <f>(L50*3)+M50</f>
        <v>7</v>
      </c>
      <c r="L50" s="449">
        <v>2</v>
      </c>
      <c r="M50" s="449">
        <v>1</v>
      </c>
      <c r="N50" s="449">
        <v>7</v>
      </c>
      <c r="O50" s="449">
        <v>9</v>
      </c>
      <c r="P50" s="449">
        <v>21</v>
      </c>
      <c r="Q50" s="449">
        <f>O50-P50</f>
        <v>-12</v>
      </c>
      <c r="R50" s="21"/>
      <c r="S50" s="7"/>
      <c r="T50" s="7"/>
      <c r="U50" s="7"/>
      <c r="V50" s="7"/>
      <c r="W50" s="7"/>
      <c r="X50" s="7"/>
      <c r="Y50" s="7"/>
      <c r="Z50" s="7"/>
    </row>
    <row r="51" spans="1:26" ht="13.5" thickBot="1">
      <c r="A51" s="800" t="s">
        <v>92</v>
      </c>
      <c r="B51" s="801"/>
      <c r="C51" s="802"/>
      <c r="D51" s="829" t="s">
        <v>74</v>
      </c>
      <c r="E51" s="830"/>
      <c r="F51" s="821" t="s">
        <v>45</v>
      </c>
      <c r="G51" s="822"/>
      <c r="H51" s="822"/>
      <c r="I51" s="823"/>
      <c r="J51" s="827"/>
      <c r="K51" s="828"/>
      <c r="L51" s="828"/>
      <c r="M51" s="828"/>
      <c r="N51" s="828"/>
      <c r="O51" s="828"/>
      <c r="P51" s="828"/>
      <c r="Q51" s="828"/>
      <c r="R51" s="21"/>
      <c r="S51" s="7"/>
      <c r="T51" s="7"/>
      <c r="U51" s="7"/>
      <c r="V51" s="7"/>
      <c r="W51" s="7"/>
      <c r="X51" s="7"/>
      <c r="Y51" s="7"/>
      <c r="Z51" s="7"/>
    </row>
    <row r="52" spans="1:26" ht="13.5" thickBot="1">
      <c r="A52" s="145" t="s">
        <v>80</v>
      </c>
      <c r="B52" s="146" t="s">
        <v>1</v>
      </c>
      <c r="C52" s="147" t="s">
        <v>79</v>
      </c>
      <c r="D52" s="319">
        <v>4</v>
      </c>
      <c r="E52" s="320">
        <v>1</v>
      </c>
      <c r="F52" s="400" t="s">
        <v>80</v>
      </c>
      <c r="G52" s="149">
        <v>4</v>
      </c>
      <c r="H52" s="402" t="s">
        <v>79</v>
      </c>
      <c r="I52" s="149">
        <v>1</v>
      </c>
      <c r="J52" s="815" t="s">
        <v>71</v>
      </c>
      <c r="K52" s="816"/>
      <c r="L52" s="816"/>
      <c r="M52" s="816"/>
      <c r="N52" s="816"/>
      <c r="O52" s="816"/>
      <c r="P52" s="816"/>
      <c r="Q52" s="816"/>
      <c r="R52" s="817"/>
      <c r="S52" s="7"/>
      <c r="T52" s="7"/>
      <c r="U52" s="7"/>
      <c r="V52" s="7"/>
      <c r="W52" s="7"/>
      <c r="X52" s="7"/>
      <c r="Y52" s="7"/>
      <c r="Z52" s="7"/>
    </row>
    <row r="53" spans="1:26" ht="13.5" thickBot="1">
      <c r="A53" s="138" t="s">
        <v>76</v>
      </c>
      <c r="B53" s="139" t="s">
        <v>1</v>
      </c>
      <c r="C53" s="150" t="s">
        <v>361</v>
      </c>
      <c r="D53" s="321">
        <v>1</v>
      </c>
      <c r="E53" s="322">
        <v>0</v>
      </c>
      <c r="F53" s="401" t="s">
        <v>81</v>
      </c>
      <c r="G53" s="151">
        <v>4</v>
      </c>
      <c r="H53" s="403" t="s">
        <v>361</v>
      </c>
      <c r="I53" s="151">
        <v>0</v>
      </c>
      <c r="J53" s="800" t="s">
        <v>11</v>
      </c>
      <c r="K53" s="802"/>
      <c r="L53" s="800" t="s">
        <v>2</v>
      </c>
      <c r="M53" s="801"/>
      <c r="N53" s="801"/>
      <c r="O53" s="801"/>
      <c r="P53" s="289" t="s">
        <v>70</v>
      </c>
      <c r="Q53" s="289" t="s">
        <v>7</v>
      </c>
      <c r="R53" s="317" t="s">
        <v>12</v>
      </c>
      <c r="S53" s="7"/>
      <c r="T53" s="7"/>
      <c r="U53" s="7"/>
      <c r="V53" s="7"/>
      <c r="W53" s="7"/>
      <c r="X53" s="7"/>
      <c r="Y53" s="7"/>
      <c r="Z53" s="7"/>
    </row>
    <row r="54" spans="1:26" ht="13.5" thickBot="1">
      <c r="A54" s="126" t="s">
        <v>81</v>
      </c>
      <c r="B54" s="127" t="s">
        <v>1</v>
      </c>
      <c r="C54" s="152" t="s">
        <v>82</v>
      </c>
      <c r="D54" s="318">
        <v>3</v>
      </c>
      <c r="E54" s="323">
        <v>0</v>
      </c>
      <c r="F54" s="399" t="s">
        <v>76</v>
      </c>
      <c r="G54" s="153">
        <v>4</v>
      </c>
      <c r="H54" s="155"/>
      <c r="I54" s="156"/>
      <c r="J54" s="509" t="s">
        <v>437</v>
      </c>
      <c r="K54" s="511"/>
      <c r="L54" s="509" t="s">
        <v>438</v>
      </c>
      <c r="M54" s="513"/>
      <c r="N54" s="513"/>
      <c r="O54" s="513"/>
      <c r="P54" s="515" t="s">
        <v>364</v>
      </c>
      <c r="Q54" s="515">
        <v>12</v>
      </c>
      <c r="R54" s="515">
        <v>14</v>
      </c>
      <c r="S54" s="7"/>
      <c r="T54" s="7"/>
      <c r="U54" s="7"/>
      <c r="V54" s="7"/>
      <c r="W54" s="7"/>
      <c r="X54" s="7"/>
      <c r="Y54" s="7"/>
      <c r="Z54" s="7"/>
    </row>
    <row r="55" spans="1:26" ht="13.5" thickBot="1">
      <c r="A55" s="800" t="s">
        <v>93</v>
      </c>
      <c r="B55" s="801"/>
      <c r="C55" s="802"/>
      <c r="D55" s="829" t="s">
        <v>74</v>
      </c>
      <c r="E55" s="830"/>
      <c r="F55" s="821" t="s">
        <v>45</v>
      </c>
      <c r="G55" s="822"/>
      <c r="H55" s="822"/>
      <c r="I55" s="823"/>
      <c r="J55" s="510" t="s">
        <v>374</v>
      </c>
      <c r="K55" s="512"/>
      <c r="L55" s="510" t="s">
        <v>375</v>
      </c>
      <c r="M55" s="514"/>
      <c r="N55" s="514"/>
      <c r="O55" s="514"/>
      <c r="P55" s="516" t="s">
        <v>364</v>
      </c>
      <c r="Q55" s="516">
        <v>13</v>
      </c>
      <c r="R55" s="516">
        <v>13</v>
      </c>
      <c r="S55" s="7"/>
      <c r="T55" s="7"/>
      <c r="U55" s="7"/>
      <c r="V55" s="7"/>
      <c r="W55" s="7"/>
      <c r="X55" s="7"/>
      <c r="Y55" s="7"/>
      <c r="Z55" s="7"/>
    </row>
    <row r="56" spans="1:26" ht="13.5" thickBot="1">
      <c r="A56" s="145" t="s">
        <v>361</v>
      </c>
      <c r="B56" s="146" t="s">
        <v>1</v>
      </c>
      <c r="C56" s="147" t="s">
        <v>80</v>
      </c>
      <c r="D56" s="319">
        <v>3</v>
      </c>
      <c r="E56" s="320">
        <v>3</v>
      </c>
      <c r="F56" s="401" t="s">
        <v>81</v>
      </c>
      <c r="G56" s="149">
        <v>7</v>
      </c>
      <c r="H56" s="402" t="s">
        <v>79</v>
      </c>
      <c r="I56" s="149">
        <v>1</v>
      </c>
      <c r="J56" s="723" t="s">
        <v>433</v>
      </c>
      <c r="K56" s="724"/>
      <c r="L56" s="723" t="s">
        <v>431</v>
      </c>
      <c r="M56" s="725"/>
      <c r="N56" s="725"/>
      <c r="O56" s="725"/>
      <c r="P56" s="726" t="s">
        <v>364</v>
      </c>
      <c r="Q56" s="726">
        <v>13</v>
      </c>
      <c r="R56" s="726">
        <v>10</v>
      </c>
      <c r="S56" s="7"/>
      <c r="T56" s="7"/>
      <c r="U56" s="7"/>
      <c r="V56" s="7"/>
      <c r="W56" s="7"/>
      <c r="X56" s="7"/>
      <c r="Y56" s="7"/>
      <c r="Z56" s="7"/>
    </row>
    <row r="57" spans="1:26" ht="13.5" thickBot="1">
      <c r="A57" s="138" t="s">
        <v>81</v>
      </c>
      <c r="B57" s="139" t="s">
        <v>1</v>
      </c>
      <c r="C57" s="150" t="s">
        <v>79</v>
      </c>
      <c r="D57" s="321">
        <v>4</v>
      </c>
      <c r="E57" s="322">
        <v>0</v>
      </c>
      <c r="F57" s="400" t="s">
        <v>80</v>
      </c>
      <c r="G57" s="151">
        <v>5</v>
      </c>
      <c r="H57" s="403" t="s">
        <v>361</v>
      </c>
      <c r="I57" s="151">
        <v>1</v>
      </c>
      <c r="J57" s="586" t="s">
        <v>532</v>
      </c>
      <c r="K57" s="587"/>
      <c r="L57" s="771" t="s">
        <v>363</v>
      </c>
      <c r="M57" s="588"/>
      <c r="N57" s="588"/>
      <c r="O57" s="588"/>
      <c r="P57" s="589" t="s">
        <v>364</v>
      </c>
      <c r="Q57" s="761">
        <v>11</v>
      </c>
      <c r="R57" s="761">
        <v>9</v>
      </c>
      <c r="S57" s="7"/>
      <c r="T57" s="7"/>
      <c r="U57" s="7"/>
      <c r="V57" s="7"/>
      <c r="W57" s="7"/>
      <c r="X57" s="7"/>
      <c r="Y57" s="7"/>
      <c r="Z57" s="7"/>
    </row>
    <row r="58" spans="1:26" ht="13.5" thickBot="1">
      <c r="A58" s="154" t="s">
        <v>88</v>
      </c>
      <c r="B58" s="127" t="s">
        <v>1</v>
      </c>
      <c r="C58" s="148" t="s">
        <v>76</v>
      </c>
      <c r="D58" s="303">
        <v>3</v>
      </c>
      <c r="E58" s="304">
        <v>2</v>
      </c>
      <c r="F58" s="399" t="s">
        <v>76</v>
      </c>
      <c r="G58" s="153">
        <v>4</v>
      </c>
      <c r="H58" s="155"/>
      <c r="I58" s="156"/>
      <c r="J58" s="762" t="s">
        <v>439</v>
      </c>
      <c r="K58" s="766"/>
      <c r="L58" s="762" t="s">
        <v>373</v>
      </c>
      <c r="M58" s="775"/>
      <c r="N58" s="775"/>
      <c r="O58" s="775"/>
      <c r="P58" s="780" t="s">
        <v>367</v>
      </c>
      <c r="Q58" s="784">
        <v>13</v>
      </c>
      <c r="R58" s="784">
        <v>9</v>
      </c>
      <c r="S58" s="7"/>
      <c r="T58" s="7"/>
      <c r="U58" s="7"/>
      <c r="V58" s="7"/>
      <c r="W58" s="7"/>
      <c r="X58" s="7"/>
      <c r="Y58" s="7"/>
      <c r="Z58" s="7"/>
    </row>
    <row r="59" spans="1:26" ht="13.5" thickBot="1">
      <c r="A59" s="800" t="s">
        <v>94</v>
      </c>
      <c r="B59" s="801"/>
      <c r="C59" s="802"/>
      <c r="D59" s="829" t="s">
        <v>74</v>
      </c>
      <c r="E59" s="830"/>
      <c r="F59" s="821" t="s">
        <v>45</v>
      </c>
      <c r="G59" s="822"/>
      <c r="H59" s="822"/>
      <c r="I59" s="834"/>
      <c r="J59" s="414" t="s">
        <v>511</v>
      </c>
      <c r="K59" s="415"/>
      <c r="L59" s="772" t="s">
        <v>381</v>
      </c>
      <c r="M59" s="416"/>
      <c r="N59" s="416"/>
      <c r="O59" s="416"/>
      <c r="P59" s="417" t="s">
        <v>364</v>
      </c>
      <c r="Q59" s="463">
        <v>13</v>
      </c>
      <c r="R59" s="463">
        <v>8</v>
      </c>
      <c r="S59" s="7"/>
      <c r="T59" s="7"/>
      <c r="U59" s="7"/>
      <c r="V59" s="7"/>
      <c r="W59" s="7"/>
      <c r="X59" s="7"/>
      <c r="Y59" s="7"/>
      <c r="Z59" s="7"/>
    </row>
    <row r="60" spans="1:26" ht="13.5" thickBot="1">
      <c r="A60" s="145" t="s">
        <v>80</v>
      </c>
      <c r="B60" s="146" t="s">
        <v>1</v>
      </c>
      <c r="C60" s="147" t="s">
        <v>76</v>
      </c>
      <c r="D60" s="319">
        <v>2</v>
      </c>
      <c r="E60" s="320">
        <v>2</v>
      </c>
      <c r="F60" s="401" t="s">
        <v>81</v>
      </c>
      <c r="G60" s="149">
        <v>10</v>
      </c>
      <c r="H60" s="402" t="s">
        <v>79</v>
      </c>
      <c r="I60" s="149">
        <v>4</v>
      </c>
      <c r="J60" s="404" t="s">
        <v>551</v>
      </c>
      <c r="K60" s="405"/>
      <c r="L60" s="404" t="s">
        <v>373</v>
      </c>
      <c r="M60" s="406"/>
      <c r="N60" s="406"/>
      <c r="O60" s="406"/>
      <c r="P60" s="407" t="s">
        <v>364</v>
      </c>
      <c r="Q60" s="407">
        <v>9</v>
      </c>
      <c r="R60" s="407">
        <v>7</v>
      </c>
      <c r="S60" s="7"/>
      <c r="T60" s="7"/>
      <c r="U60" s="7"/>
      <c r="V60" s="7"/>
      <c r="W60" s="7"/>
      <c r="X60" s="7"/>
      <c r="Y60" s="7"/>
      <c r="Z60" s="7"/>
    </row>
    <row r="61" spans="1:26" ht="13.5" thickBot="1">
      <c r="A61" s="138" t="s">
        <v>361</v>
      </c>
      <c r="B61" s="139" t="s">
        <v>1</v>
      </c>
      <c r="C61" s="150" t="s">
        <v>81</v>
      </c>
      <c r="D61" s="321">
        <v>1</v>
      </c>
      <c r="E61" s="322">
        <v>3</v>
      </c>
      <c r="F61" s="400" t="s">
        <v>80</v>
      </c>
      <c r="G61" s="151">
        <v>6</v>
      </c>
      <c r="H61" s="403" t="s">
        <v>361</v>
      </c>
      <c r="I61" s="151">
        <v>1</v>
      </c>
      <c r="J61" s="427" t="s">
        <v>369</v>
      </c>
      <c r="K61" s="433"/>
      <c r="L61" s="427" t="s">
        <v>370</v>
      </c>
      <c r="M61" s="434"/>
      <c r="N61" s="434"/>
      <c r="O61" s="434"/>
      <c r="P61" s="428" t="s">
        <v>364</v>
      </c>
      <c r="Q61" s="428">
        <v>10</v>
      </c>
      <c r="R61" s="428">
        <v>7</v>
      </c>
      <c r="S61" s="7"/>
      <c r="T61" s="7"/>
      <c r="U61" s="7"/>
      <c r="V61" s="7"/>
      <c r="W61" s="7"/>
      <c r="X61" s="7"/>
      <c r="Y61" s="7"/>
      <c r="Z61" s="7"/>
    </row>
    <row r="62" spans="1:26" ht="13.5" thickBot="1">
      <c r="A62" s="154" t="s">
        <v>69</v>
      </c>
      <c r="B62" s="127" t="s">
        <v>1</v>
      </c>
      <c r="C62" s="148" t="s">
        <v>79</v>
      </c>
      <c r="D62" s="303">
        <v>3</v>
      </c>
      <c r="E62" s="304">
        <v>4</v>
      </c>
      <c r="F62" s="399" t="s">
        <v>76</v>
      </c>
      <c r="G62" s="153">
        <v>5</v>
      </c>
      <c r="H62" s="155"/>
      <c r="I62" s="156"/>
      <c r="J62" s="383" t="s">
        <v>365</v>
      </c>
      <c r="K62" s="381"/>
      <c r="L62" s="383" t="s">
        <v>366</v>
      </c>
      <c r="M62" s="384"/>
      <c r="N62" s="384"/>
      <c r="O62" s="384"/>
      <c r="P62" s="418" t="s">
        <v>364</v>
      </c>
      <c r="Q62" s="418">
        <v>12</v>
      </c>
      <c r="R62" s="418">
        <v>7</v>
      </c>
      <c r="S62" s="7"/>
      <c r="T62" s="7"/>
      <c r="U62" s="7"/>
      <c r="V62" s="7"/>
      <c r="W62" s="7"/>
      <c r="X62" s="7"/>
      <c r="Y62" s="7"/>
      <c r="Z62" s="7"/>
    </row>
    <row r="63" spans="1:26" ht="13.5" thickBot="1">
      <c r="A63" s="800" t="s">
        <v>95</v>
      </c>
      <c r="B63" s="801"/>
      <c r="C63" s="802"/>
      <c r="D63" s="829" t="s">
        <v>74</v>
      </c>
      <c r="E63" s="830"/>
      <c r="F63" s="821" t="s">
        <v>45</v>
      </c>
      <c r="G63" s="822"/>
      <c r="H63" s="822"/>
      <c r="I63" s="823"/>
      <c r="J63" s="753" t="s">
        <v>436</v>
      </c>
      <c r="K63" s="755"/>
      <c r="L63" s="753" t="s">
        <v>438</v>
      </c>
      <c r="M63" s="757"/>
      <c r="N63" s="757"/>
      <c r="O63" s="757"/>
      <c r="P63" s="426" t="s">
        <v>367</v>
      </c>
      <c r="Q63" s="631">
        <v>12</v>
      </c>
      <c r="R63" s="631">
        <v>6</v>
      </c>
      <c r="S63" s="7"/>
      <c r="T63" s="7"/>
      <c r="U63" s="7"/>
      <c r="V63" s="7"/>
      <c r="W63" s="7"/>
      <c r="X63" s="7"/>
      <c r="Y63" s="7"/>
      <c r="Z63" s="7"/>
    </row>
    <row r="64" spans="1:26" ht="13.5" customHeight="1" thickBot="1">
      <c r="A64" s="138" t="s">
        <v>79</v>
      </c>
      <c r="B64" s="146" t="s">
        <v>1</v>
      </c>
      <c r="C64" s="147" t="s">
        <v>361</v>
      </c>
      <c r="D64" s="319">
        <v>1</v>
      </c>
      <c r="E64" s="320">
        <v>0</v>
      </c>
      <c r="F64" s="401" t="s">
        <v>81</v>
      </c>
      <c r="G64" s="149">
        <v>10</v>
      </c>
      <c r="H64" s="400" t="s">
        <v>80</v>
      </c>
      <c r="I64" s="149">
        <v>6</v>
      </c>
      <c r="J64" s="383" t="s">
        <v>430</v>
      </c>
      <c r="K64" s="381"/>
      <c r="L64" s="383" t="s">
        <v>366</v>
      </c>
      <c r="M64" s="384"/>
      <c r="N64" s="384"/>
      <c r="O64" s="384"/>
      <c r="P64" s="418" t="s">
        <v>364</v>
      </c>
      <c r="Q64" s="418">
        <v>10</v>
      </c>
      <c r="R64" s="418">
        <v>5</v>
      </c>
      <c r="S64" s="7"/>
      <c r="T64" s="7"/>
      <c r="U64" s="7"/>
      <c r="V64" s="7"/>
      <c r="W64" s="7"/>
      <c r="X64" s="7"/>
      <c r="Y64" s="7"/>
      <c r="Z64" s="7"/>
    </row>
    <row r="65" spans="1:26" ht="13.5" thickBot="1">
      <c r="A65" s="138" t="s">
        <v>76</v>
      </c>
      <c r="B65" s="139" t="s">
        <v>1</v>
      </c>
      <c r="C65" s="150" t="s">
        <v>81</v>
      </c>
      <c r="D65" s="321">
        <v>3</v>
      </c>
      <c r="E65" s="322">
        <v>1</v>
      </c>
      <c r="F65" s="399" t="s">
        <v>76</v>
      </c>
      <c r="G65" s="151">
        <v>8</v>
      </c>
      <c r="H65" s="403" t="s">
        <v>361</v>
      </c>
      <c r="I65" s="151">
        <v>1</v>
      </c>
      <c r="J65" s="383" t="s">
        <v>483</v>
      </c>
      <c r="K65" s="381"/>
      <c r="L65" s="383" t="s">
        <v>366</v>
      </c>
      <c r="M65" s="384"/>
      <c r="N65" s="384"/>
      <c r="O65" s="384"/>
      <c r="P65" s="418" t="s">
        <v>367</v>
      </c>
      <c r="Q65" s="517">
        <v>12</v>
      </c>
      <c r="R65" s="517">
        <v>5</v>
      </c>
      <c r="S65" s="7"/>
      <c r="T65" s="7"/>
      <c r="U65" s="7"/>
      <c r="V65" s="7"/>
      <c r="W65" s="7"/>
      <c r="X65" s="7"/>
      <c r="Y65" s="7"/>
      <c r="Z65" s="7"/>
    </row>
    <row r="66" spans="1:26" ht="13.5" thickBot="1">
      <c r="A66" s="154" t="s">
        <v>66</v>
      </c>
      <c r="B66" s="127" t="s">
        <v>1</v>
      </c>
      <c r="C66" s="148" t="s">
        <v>80</v>
      </c>
      <c r="D66" s="303">
        <v>2</v>
      </c>
      <c r="E66" s="304">
        <v>1</v>
      </c>
      <c r="F66" s="402" t="s">
        <v>79</v>
      </c>
      <c r="G66" s="153">
        <v>7</v>
      </c>
      <c r="H66" s="155"/>
      <c r="I66" s="156"/>
      <c r="J66" s="404" t="s">
        <v>515</v>
      </c>
      <c r="K66" s="405"/>
      <c r="L66" s="404" t="s">
        <v>373</v>
      </c>
      <c r="M66" s="406"/>
      <c r="N66" s="406"/>
      <c r="O66" s="406"/>
      <c r="P66" s="407" t="s">
        <v>364</v>
      </c>
      <c r="Q66" s="407">
        <v>3</v>
      </c>
      <c r="R66" s="407">
        <v>4</v>
      </c>
      <c r="S66" s="7"/>
      <c r="T66" s="7"/>
      <c r="U66" s="7"/>
      <c r="V66" s="7"/>
      <c r="W66" s="7"/>
      <c r="X66" s="7"/>
      <c r="Y66" s="7"/>
      <c r="Z66" s="7"/>
    </row>
    <row r="67" spans="1:26" ht="13.5" thickBot="1">
      <c r="A67" s="824" t="s">
        <v>37</v>
      </c>
      <c r="B67" s="825"/>
      <c r="C67" s="825"/>
      <c r="D67" s="825"/>
      <c r="E67" s="825"/>
      <c r="F67" s="825"/>
      <c r="G67" s="825"/>
      <c r="H67" s="825"/>
      <c r="I67" s="826"/>
      <c r="J67" s="404" t="s">
        <v>575</v>
      </c>
      <c r="K67" s="405"/>
      <c r="L67" s="404" t="s">
        <v>373</v>
      </c>
      <c r="M67" s="406"/>
      <c r="N67" s="406"/>
      <c r="O67" s="406"/>
      <c r="P67" s="407" t="s">
        <v>367</v>
      </c>
      <c r="Q67" s="407">
        <v>6</v>
      </c>
      <c r="R67" s="407">
        <v>4</v>
      </c>
      <c r="S67" s="7"/>
      <c r="T67" s="7"/>
      <c r="U67" s="7"/>
      <c r="V67" s="7"/>
      <c r="W67" s="7"/>
      <c r="X67" s="7"/>
      <c r="Y67" s="7"/>
      <c r="Z67" s="7"/>
    </row>
    <row r="68" spans="1:26" ht="13.5" thickBot="1">
      <c r="A68" s="800" t="s">
        <v>96</v>
      </c>
      <c r="B68" s="801"/>
      <c r="C68" s="802"/>
      <c r="D68" s="829" t="s">
        <v>74</v>
      </c>
      <c r="E68" s="830"/>
      <c r="F68" s="821" t="s">
        <v>45</v>
      </c>
      <c r="G68" s="822"/>
      <c r="H68" s="822"/>
      <c r="I68" s="823"/>
      <c r="J68" s="423" t="s">
        <v>435</v>
      </c>
      <c r="K68" s="424"/>
      <c r="L68" s="423" t="s">
        <v>438</v>
      </c>
      <c r="M68" s="425"/>
      <c r="N68" s="425"/>
      <c r="O68" s="425"/>
      <c r="P68" s="426" t="s">
        <v>367</v>
      </c>
      <c r="Q68" s="426">
        <v>10</v>
      </c>
      <c r="R68" s="426">
        <v>4</v>
      </c>
      <c r="S68" s="7"/>
      <c r="T68" s="7"/>
      <c r="U68" s="7"/>
      <c r="V68" s="7"/>
      <c r="W68" s="7"/>
      <c r="X68" s="7"/>
      <c r="Y68" s="7"/>
      <c r="Z68" s="7"/>
    </row>
    <row r="69" spans="1:26" ht="13.5" thickBot="1">
      <c r="A69" s="145" t="s">
        <v>81</v>
      </c>
      <c r="B69" s="146" t="s">
        <v>1</v>
      </c>
      <c r="C69" s="147" t="s">
        <v>80</v>
      </c>
      <c r="D69" s="319">
        <v>3</v>
      </c>
      <c r="E69" s="320">
        <v>0</v>
      </c>
      <c r="F69" s="401" t="s">
        <v>81</v>
      </c>
      <c r="G69" s="149">
        <v>13</v>
      </c>
      <c r="H69" s="400" t="s">
        <v>80</v>
      </c>
      <c r="I69" s="149">
        <v>6</v>
      </c>
      <c r="J69" s="409" t="s">
        <v>476</v>
      </c>
      <c r="K69" s="410"/>
      <c r="L69" s="409" t="s">
        <v>375</v>
      </c>
      <c r="M69" s="411"/>
      <c r="N69" s="411"/>
      <c r="O69" s="411"/>
      <c r="P69" s="412" t="s">
        <v>367</v>
      </c>
      <c r="Q69" s="412">
        <v>11</v>
      </c>
      <c r="R69" s="412">
        <v>4</v>
      </c>
      <c r="S69" s="7"/>
      <c r="T69" s="7"/>
      <c r="U69" s="7"/>
      <c r="V69" s="7"/>
      <c r="W69" s="7"/>
      <c r="X69" s="7"/>
      <c r="Y69" s="7"/>
      <c r="Z69" s="7"/>
    </row>
    <row r="70" spans="1:26" ht="13.5" thickBot="1">
      <c r="A70" s="138" t="s">
        <v>76</v>
      </c>
      <c r="B70" s="139" t="s">
        <v>1</v>
      </c>
      <c r="C70" s="150" t="s">
        <v>79</v>
      </c>
      <c r="D70" s="321">
        <v>6</v>
      </c>
      <c r="E70" s="322">
        <v>0</v>
      </c>
      <c r="F70" s="399" t="s">
        <v>76</v>
      </c>
      <c r="G70" s="151">
        <v>11</v>
      </c>
      <c r="H70" s="403" t="s">
        <v>361</v>
      </c>
      <c r="I70" s="151">
        <v>4</v>
      </c>
      <c r="J70" s="414" t="s">
        <v>471</v>
      </c>
      <c r="K70" s="415"/>
      <c r="L70" s="414" t="s">
        <v>381</v>
      </c>
      <c r="M70" s="416"/>
      <c r="N70" s="416"/>
      <c r="O70" s="416"/>
      <c r="P70" s="417" t="s">
        <v>364</v>
      </c>
      <c r="Q70" s="417">
        <v>11</v>
      </c>
      <c r="R70" s="417">
        <v>4</v>
      </c>
      <c r="S70" s="7"/>
      <c r="T70" s="7"/>
      <c r="U70" s="7"/>
      <c r="V70" s="7"/>
      <c r="W70" s="7"/>
      <c r="X70" s="7"/>
      <c r="Y70" s="7"/>
      <c r="Z70" s="7"/>
    </row>
    <row r="71" spans="1:26" ht="13.5" thickBot="1">
      <c r="A71" s="126" t="s">
        <v>361</v>
      </c>
      <c r="B71" s="127" t="s">
        <v>1</v>
      </c>
      <c r="C71" s="152" t="s">
        <v>87</v>
      </c>
      <c r="D71" s="318">
        <v>2</v>
      </c>
      <c r="E71" s="323">
        <v>0</v>
      </c>
      <c r="F71" s="402" t="s">
        <v>79</v>
      </c>
      <c r="G71" s="153">
        <v>7</v>
      </c>
      <c r="H71" s="155"/>
      <c r="I71" s="156"/>
      <c r="J71" s="409" t="s">
        <v>474</v>
      </c>
      <c r="K71" s="410"/>
      <c r="L71" s="409" t="s">
        <v>375</v>
      </c>
      <c r="M71" s="411"/>
      <c r="N71" s="411"/>
      <c r="O71" s="411"/>
      <c r="P71" s="412" t="s">
        <v>367</v>
      </c>
      <c r="Q71" s="412">
        <v>12</v>
      </c>
      <c r="R71" s="412">
        <v>4</v>
      </c>
      <c r="S71" s="7"/>
      <c r="T71" s="7"/>
      <c r="U71" s="7"/>
      <c r="V71" s="7"/>
      <c r="W71" s="7"/>
      <c r="X71" s="7"/>
      <c r="Y71" s="7"/>
      <c r="Z71" s="7"/>
    </row>
    <row r="72" spans="1:26" ht="13.5" thickBot="1">
      <c r="A72" s="800" t="s">
        <v>97</v>
      </c>
      <c r="B72" s="801"/>
      <c r="C72" s="802"/>
      <c r="D72" s="829" t="s">
        <v>74</v>
      </c>
      <c r="E72" s="830"/>
      <c r="F72" s="821" t="s">
        <v>45</v>
      </c>
      <c r="G72" s="822"/>
      <c r="H72" s="822"/>
      <c r="I72" s="823"/>
      <c r="J72" s="383" t="s">
        <v>513</v>
      </c>
      <c r="K72" s="381"/>
      <c r="L72" s="383" t="s">
        <v>366</v>
      </c>
      <c r="M72" s="384"/>
      <c r="N72" s="384"/>
      <c r="O72" s="384"/>
      <c r="P72" s="418" t="s">
        <v>364</v>
      </c>
      <c r="Q72" s="517">
        <v>12</v>
      </c>
      <c r="R72" s="517">
        <v>4</v>
      </c>
      <c r="S72" s="7"/>
      <c r="T72" s="7"/>
      <c r="U72" s="7"/>
      <c r="V72" s="7"/>
      <c r="W72" s="7"/>
      <c r="X72" s="7"/>
      <c r="Y72" s="7"/>
      <c r="Z72" s="7"/>
    </row>
    <row r="73" spans="1:26" ht="13.5" thickBot="1">
      <c r="A73" s="138" t="s">
        <v>79</v>
      </c>
      <c r="B73" s="146" t="s">
        <v>1</v>
      </c>
      <c r="C73" s="147" t="s">
        <v>80</v>
      </c>
      <c r="D73" s="319">
        <v>1</v>
      </c>
      <c r="E73" s="320">
        <v>1</v>
      </c>
      <c r="F73" s="399" t="s">
        <v>76</v>
      </c>
      <c r="G73" s="149">
        <v>14</v>
      </c>
      <c r="H73" s="400" t="s">
        <v>80</v>
      </c>
      <c r="I73" s="149">
        <v>7</v>
      </c>
      <c r="J73" s="414" t="s">
        <v>568</v>
      </c>
      <c r="K73" s="415"/>
      <c r="L73" s="772" t="s">
        <v>381</v>
      </c>
      <c r="M73" s="416"/>
      <c r="N73" s="416"/>
      <c r="O73" s="416"/>
      <c r="P73" s="417" t="s">
        <v>364</v>
      </c>
      <c r="Q73" s="463">
        <v>12</v>
      </c>
      <c r="R73" s="463">
        <v>4</v>
      </c>
      <c r="S73" s="7"/>
      <c r="T73" s="7"/>
      <c r="U73" s="7"/>
      <c r="V73" s="7"/>
      <c r="W73" s="7"/>
      <c r="X73" s="7"/>
      <c r="Y73" s="7"/>
      <c r="Z73" s="7"/>
    </row>
    <row r="74" spans="1:26" ht="13.5" thickBot="1">
      <c r="A74" s="138" t="s">
        <v>361</v>
      </c>
      <c r="B74" s="139" t="s">
        <v>1</v>
      </c>
      <c r="C74" s="150" t="s">
        <v>76</v>
      </c>
      <c r="D74" s="321">
        <v>2</v>
      </c>
      <c r="E74" s="322">
        <v>6</v>
      </c>
      <c r="F74" s="401" t="s">
        <v>81</v>
      </c>
      <c r="G74" s="151">
        <v>14</v>
      </c>
      <c r="H74" s="403" t="s">
        <v>361</v>
      </c>
      <c r="I74" s="151">
        <v>4</v>
      </c>
      <c r="J74" s="414" t="s">
        <v>378</v>
      </c>
      <c r="K74" s="415"/>
      <c r="L74" s="414" t="s">
        <v>381</v>
      </c>
      <c r="M74" s="416"/>
      <c r="N74" s="416"/>
      <c r="O74" s="416"/>
      <c r="P74" s="417" t="s">
        <v>367</v>
      </c>
      <c r="Q74" s="417">
        <v>13</v>
      </c>
      <c r="R74" s="417">
        <v>4</v>
      </c>
      <c r="S74" s="7"/>
      <c r="T74" s="7"/>
      <c r="U74" s="7"/>
      <c r="V74" s="7"/>
      <c r="W74" s="7"/>
      <c r="X74" s="7"/>
      <c r="Y74" s="7"/>
      <c r="Z74" s="7"/>
    </row>
    <row r="75" spans="1:26" ht="13.5" thickBot="1">
      <c r="A75" s="154" t="s">
        <v>82</v>
      </c>
      <c r="B75" s="127" t="s">
        <v>1</v>
      </c>
      <c r="C75" s="148" t="s">
        <v>81</v>
      </c>
      <c r="D75" s="303">
        <v>2</v>
      </c>
      <c r="E75" s="304">
        <v>2</v>
      </c>
      <c r="F75" s="402" t="s">
        <v>79</v>
      </c>
      <c r="G75" s="153">
        <v>8</v>
      </c>
      <c r="H75" s="155"/>
      <c r="I75" s="156"/>
      <c r="J75" s="626" t="s">
        <v>573</v>
      </c>
      <c r="K75" s="627"/>
      <c r="L75" s="626" t="s">
        <v>481</v>
      </c>
      <c r="M75" s="628"/>
      <c r="N75" s="628"/>
      <c r="O75" s="628"/>
      <c r="P75" s="630" t="s">
        <v>364</v>
      </c>
      <c r="Q75" s="786">
        <v>5</v>
      </c>
      <c r="R75" s="786">
        <v>3</v>
      </c>
      <c r="S75" s="7"/>
      <c r="T75" s="7"/>
      <c r="U75" s="7"/>
      <c r="V75" s="7"/>
      <c r="W75" s="7"/>
      <c r="X75" s="7"/>
      <c r="Y75" s="7"/>
      <c r="Z75" s="7"/>
    </row>
    <row r="76" spans="1:26" ht="13.5" thickBot="1">
      <c r="A76" s="800" t="s">
        <v>98</v>
      </c>
      <c r="B76" s="801"/>
      <c r="C76" s="802"/>
      <c r="D76" s="829" t="s">
        <v>74</v>
      </c>
      <c r="E76" s="830"/>
      <c r="F76" s="821" t="s">
        <v>45</v>
      </c>
      <c r="G76" s="822"/>
      <c r="H76" s="822"/>
      <c r="I76" s="823"/>
      <c r="J76" s="385" t="s">
        <v>521</v>
      </c>
      <c r="K76" s="388"/>
      <c r="L76" s="385" t="s">
        <v>377</v>
      </c>
      <c r="M76" s="386"/>
      <c r="N76" s="386"/>
      <c r="O76" s="388"/>
      <c r="P76" s="413" t="s">
        <v>364</v>
      </c>
      <c r="Q76" s="413">
        <v>6</v>
      </c>
      <c r="R76" s="413">
        <v>3</v>
      </c>
      <c r="S76" s="7"/>
      <c r="T76" s="7"/>
      <c r="U76" s="7"/>
      <c r="V76" s="7"/>
      <c r="W76" s="7"/>
      <c r="X76" s="7"/>
      <c r="Y76" s="7"/>
      <c r="Z76" s="7"/>
    </row>
    <row r="77" spans="1:26" ht="13.5" thickBot="1">
      <c r="A77" s="145" t="s">
        <v>80</v>
      </c>
      <c r="B77" s="146" t="s">
        <v>1</v>
      </c>
      <c r="C77" s="147" t="s">
        <v>361</v>
      </c>
      <c r="D77" s="319">
        <v>2</v>
      </c>
      <c r="E77" s="320">
        <v>0</v>
      </c>
      <c r="F77" s="399" t="s">
        <v>76</v>
      </c>
      <c r="G77" s="149">
        <v>15</v>
      </c>
      <c r="H77" s="400" t="s">
        <v>80</v>
      </c>
      <c r="I77" s="149">
        <v>10</v>
      </c>
      <c r="J77" s="754" t="s">
        <v>484</v>
      </c>
      <c r="K77" s="756"/>
      <c r="L77" s="754" t="s">
        <v>373</v>
      </c>
      <c r="M77" s="758"/>
      <c r="N77" s="758"/>
      <c r="O77" s="758"/>
      <c r="P77" s="759" t="s">
        <v>364</v>
      </c>
      <c r="Q77" s="759">
        <v>6</v>
      </c>
      <c r="R77" s="759">
        <v>3</v>
      </c>
      <c r="S77" s="7"/>
      <c r="T77" s="7"/>
      <c r="U77" s="7"/>
      <c r="V77" s="7"/>
      <c r="W77" s="7"/>
      <c r="X77" s="7"/>
      <c r="Y77" s="7"/>
      <c r="Z77" s="7"/>
    </row>
    <row r="78" spans="1:26" ht="13.5" thickBot="1">
      <c r="A78" s="138" t="s">
        <v>79</v>
      </c>
      <c r="B78" s="139" t="s">
        <v>1</v>
      </c>
      <c r="C78" s="150" t="s">
        <v>81</v>
      </c>
      <c r="D78" s="321">
        <v>2</v>
      </c>
      <c r="E78" s="322">
        <v>1</v>
      </c>
      <c r="F78" s="401" t="s">
        <v>81</v>
      </c>
      <c r="G78" s="151">
        <v>14</v>
      </c>
      <c r="H78" s="403" t="s">
        <v>361</v>
      </c>
      <c r="I78" s="151">
        <v>4</v>
      </c>
      <c r="J78" s="414" t="s">
        <v>650</v>
      </c>
      <c r="K78" s="415"/>
      <c r="L78" s="414" t="s">
        <v>381</v>
      </c>
      <c r="M78" s="416"/>
      <c r="N78" s="416"/>
      <c r="O78" s="416"/>
      <c r="P78" s="417" t="s">
        <v>367</v>
      </c>
      <c r="Q78" s="417">
        <v>7</v>
      </c>
      <c r="R78" s="417">
        <v>3</v>
      </c>
      <c r="S78" s="7"/>
      <c r="T78" s="7"/>
      <c r="U78" s="7"/>
      <c r="V78" s="7"/>
      <c r="W78" s="7"/>
      <c r="X78" s="7"/>
      <c r="Y78" s="7"/>
      <c r="Z78" s="7"/>
    </row>
    <row r="79" spans="1:26" ht="13.5" thickBot="1">
      <c r="A79" s="126" t="s">
        <v>76</v>
      </c>
      <c r="B79" s="127" t="s">
        <v>1</v>
      </c>
      <c r="C79" s="152" t="s">
        <v>88</v>
      </c>
      <c r="D79" s="318">
        <v>2</v>
      </c>
      <c r="E79" s="323">
        <v>2</v>
      </c>
      <c r="F79" s="402" t="s">
        <v>79</v>
      </c>
      <c r="G79" s="153">
        <v>11</v>
      </c>
      <c r="H79" s="155"/>
      <c r="I79" s="156"/>
      <c r="J79" s="423" t="s">
        <v>517</v>
      </c>
      <c r="K79" s="424"/>
      <c r="L79" s="423" t="s">
        <v>438</v>
      </c>
      <c r="M79" s="425"/>
      <c r="N79" s="425"/>
      <c r="O79" s="425"/>
      <c r="P79" s="426" t="s">
        <v>367</v>
      </c>
      <c r="Q79" s="426">
        <v>7</v>
      </c>
      <c r="R79" s="426">
        <v>3</v>
      </c>
      <c r="S79" s="7"/>
      <c r="T79" s="7"/>
      <c r="U79" s="7"/>
      <c r="V79" s="7"/>
      <c r="W79" s="7"/>
      <c r="X79" s="7"/>
      <c r="Y79" s="7"/>
      <c r="Z79" s="7"/>
    </row>
    <row r="80" spans="1:26" ht="13.5" thickBot="1">
      <c r="A80" s="800" t="s">
        <v>99</v>
      </c>
      <c r="B80" s="801"/>
      <c r="C80" s="802"/>
      <c r="D80" s="829" t="s">
        <v>74</v>
      </c>
      <c r="E80" s="830"/>
      <c r="F80" s="821" t="s">
        <v>45</v>
      </c>
      <c r="G80" s="822"/>
      <c r="H80" s="822"/>
      <c r="I80" s="823"/>
      <c r="J80" s="404" t="s">
        <v>574</v>
      </c>
      <c r="K80" s="405"/>
      <c r="L80" s="404" t="s">
        <v>373</v>
      </c>
      <c r="M80" s="406"/>
      <c r="N80" s="406"/>
      <c r="O80" s="406"/>
      <c r="P80" s="407" t="s">
        <v>364</v>
      </c>
      <c r="Q80" s="407">
        <v>7</v>
      </c>
      <c r="R80" s="407">
        <v>3</v>
      </c>
      <c r="S80" s="7"/>
      <c r="T80" s="7"/>
      <c r="U80" s="7"/>
      <c r="V80" s="7"/>
      <c r="W80" s="7"/>
      <c r="X80" s="7"/>
      <c r="Y80" s="7"/>
      <c r="Z80" s="7"/>
    </row>
    <row r="81" spans="1:26" ht="13.5" thickBot="1">
      <c r="A81" s="145" t="s">
        <v>76</v>
      </c>
      <c r="B81" s="146" t="s">
        <v>1</v>
      </c>
      <c r="C81" s="147" t="s">
        <v>80</v>
      </c>
      <c r="D81" s="319">
        <v>3</v>
      </c>
      <c r="E81" s="320">
        <v>3</v>
      </c>
      <c r="F81" s="401" t="s">
        <v>81</v>
      </c>
      <c r="G81" s="149">
        <v>17</v>
      </c>
      <c r="H81" s="400" t="s">
        <v>80</v>
      </c>
      <c r="I81" s="149">
        <v>11</v>
      </c>
      <c r="J81" s="427" t="s">
        <v>537</v>
      </c>
      <c r="K81" s="433"/>
      <c r="L81" s="427" t="s">
        <v>370</v>
      </c>
      <c r="M81" s="434"/>
      <c r="N81" s="434"/>
      <c r="O81" s="434"/>
      <c r="P81" s="428" t="s">
        <v>364</v>
      </c>
      <c r="Q81" s="428">
        <v>7</v>
      </c>
      <c r="R81" s="428">
        <v>3</v>
      </c>
      <c r="S81" s="7"/>
      <c r="T81" s="7"/>
      <c r="U81" s="7"/>
      <c r="V81" s="7"/>
      <c r="W81" s="7"/>
      <c r="X81" s="7"/>
      <c r="Y81" s="7"/>
      <c r="Z81" s="7"/>
    </row>
    <row r="82" spans="1:26" ht="13.5" thickBot="1">
      <c r="A82" s="138" t="s">
        <v>81</v>
      </c>
      <c r="B82" s="139" t="s">
        <v>1</v>
      </c>
      <c r="C82" s="150" t="s">
        <v>361</v>
      </c>
      <c r="D82" s="321">
        <v>3</v>
      </c>
      <c r="E82" s="322">
        <v>0</v>
      </c>
      <c r="F82" s="399" t="s">
        <v>76</v>
      </c>
      <c r="G82" s="151">
        <v>16</v>
      </c>
      <c r="H82" s="403" t="s">
        <v>361</v>
      </c>
      <c r="I82" s="151">
        <v>4</v>
      </c>
      <c r="J82" s="716" t="s">
        <v>379</v>
      </c>
      <c r="K82" s="718"/>
      <c r="L82" s="414" t="s">
        <v>381</v>
      </c>
      <c r="M82" s="720"/>
      <c r="N82" s="720"/>
      <c r="O82" s="720"/>
      <c r="P82" s="722" t="s">
        <v>367</v>
      </c>
      <c r="Q82" s="417">
        <v>8</v>
      </c>
      <c r="R82" s="417">
        <v>3</v>
      </c>
      <c r="S82" s="7"/>
      <c r="T82" s="7"/>
      <c r="U82" s="7"/>
      <c r="V82" s="7"/>
      <c r="W82" s="7"/>
      <c r="X82" s="7"/>
      <c r="Y82" s="7"/>
      <c r="Z82" s="7"/>
    </row>
    <row r="83" spans="1:26" ht="13.5" thickBot="1">
      <c r="A83" s="138" t="s">
        <v>79</v>
      </c>
      <c r="B83" s="127" t="s">
        <v>1</v>
      </c>
      <c r="C83" s="152" t="s">
        <v>69</v>
      </c>
      <c r="D83" s="318">
        <v>4</v>
      </c>
      <c r="E83" s="323">
        <v>2</v>
      </c>
      <c r="F83" s="402" t="s">
        <v>79</v>
      </c>
      <c r="G83" s="153">
        <v>14</v>
      </c>
      <c r="H83" s="155"/>
      <c r="I83" s="156"/>
      <c r="J83" s="763" t="s">
        <v>514</v>
      </c>
      <c r="K83" s="768"/>
      <c r="L83" s="383" t="s">
        <v>366</v>
      </c>
      <c r="M83" s="777"/>
      <c r="N83" s="777"/>
      <c r="O83" s="777"/>
      <c r="P83" s="781" t="s">
        <v>367</v>
      </c>
      <c r="Q83" s="781">
        <v>9</v>
      </c>
      <c r="R83" s="781">
        <v>3</v>
      </c>
      <c r="S83" s="7"/>
      <c r="T83" s="7"/>
      <c r="U83" s="7"/>
      <c r="V83" s="7"/>
      <c r="W83" s="7"/>
      <c r="X83" s="7"/>
      <c r="Y83" s="7"/>
      <c r="Z83" s="7"/>
    </row>
    <row r="84" spans="1:26" ht="13.5" thickBot="1">
      <c r="A84" s="800" t="s">
        <v>100</v>
      </c>
      <c r="B84" s="801"/>
      <c r="C84" s="802"/>
      <c r="D84" s="829" t="s">
        <v>74</v>
      </c>
      <c r="E84" s="830"/>
      <c r="F84" s="821" t="s">
        <v>45</v>
      </c>
      <c r="G84" s="822"/>
      <c r="H84" s="822"/>
      <c r="I84" s="823"/>
      <c r="J84" s="715" t="s">
        <v>376</v>
      </c>
      <c r="K84" s="717"/>
      <c r="L84" s="715" t="s">
        <v>377</v>
      </c>
      <c r="M84" s="719"/>
      <c r="N84" s="719"/>
      <c r="O84" s="719"/>
      <c r="P84" s="721" t="s">
        <v>364</v>
      </c>
      <c r="Q84" s="787">
        <v>9</v>
      </c>
      <c r="R84" s="787">
        <v>3</v>
      </c>
      <c r="S84" s="7"/>
      <c r="T84" s="7"/>
      <c r="U84" s="7"/>
      <c r="V84" s="7"/>
      <c r="W84" s="7"/>
      <c r="X84" s="7"/>
      <c r="Y84" s="7"/>
      <c r="Z84" s="7"/>
    </row>
    <row r="85" spans="1:26" ht="13.5" thickBot="1">
      <c r="A85" s="145" t="s">
        <v>361</v>
      </c>
      <c r="B85" s="146" t="s">
        <v>1</v>
      </c>
      <c r="C85" s="147" t="s">
        <v>79</v>
      </c>
      <c r="D85" s="319">
        <v>1</v>
      </c>
      <c r="E85" s="320">
        <v>0</v>
      </c>
      <c r="F85" s="399" t="s">
        <v>76</v>
      </c>
      <c r="G85" s="149">
        <v>19</v>
      </c>
      <c r="H85" s="400" t="s">
        <v>80</v>
      </c>
      <c r="I85" s="149">
        <v>11</v>
      </c>
      <c r="J85" s="625" t="s">
        <v>477</v>
      </c>
      <c r="K85" s="767"/>
      <c r="L85" s="625" t="s">
        <v>370</v>
      </c>
      <c r="M85" s="776"/>
      <c r="N85" s="776"/>
      <c r="O85" s="776"/>
      <c r="P85" s="629" t="s">
        <v>382</v>
      </c>
      <c r="Q85" s="785">
        <v>10</v>
      </c>
      <c r="R85" s="785">
        <v>3</v>
      </c>
      <c r="S85" s="7"/>
      <c r="T85" s="7"/>
      <c r="U85" s="7"/>
      <c r="V85" s="7"/>
      <c r="W85" s="7"/>
      <c r="X85" s="7"/>
      <c r="Y85" s="7"/>
      <c r="Z85" s="7"/>
    </row>
    <row r="86" spans="1:26" ht="13.5" thickBot="1">
      <c r="A86" s="138" t="s">
        <v>81</v>
      </c>
      <c r="B86" s="139" t="s">
        <v>1</v>
      </c>
      <c r="C86" s="150" t="s">
        <v>76</v>
      </c>
      <c r="D86" s="321">
        <v>1</v>
      </c>
      <c r="E86" s="322">
        <v>2</v>
      </c>
      <c r="F86" s="401" t="s">
        <v>81</v>
      </c>
      <c r="G86" s="151">
        <v>17</v>
      </c>
      <c r="H86" s="403" t="s">
        <v>361</v>
      </c>
      <c r="I86" s="151">
        <v>7</v>
      </c>
      <c r="J86" s="429" t="s">
        <v>480</v>
      </c>
      <c r="K86" s="430"/>
      <c r="L86" s="429" t="s">
        <v>481</v>
      </c>
      <c r="M86" s="431"/>
      <c r="N86" s="431"/>
      <c r="O86" s="431"/>
      <c r="P86" s="432" t="s">
        <v>367</v>
      </c>
      <c r="Q86" s="432">
        <v>10</v>
      </c>
      <c r="R86" s="432">
        <v>3</v>
      </c>
      <c r="S86" s="7"/>
      <c r="T86" s="7"/>
      <c r="U86" s="7"/>
      <c r="V86" s="7"/>
      <c r="W86" s="7"/>
      <c r="X86" s="7"/>
      <c r="Y86" s="7"/>
      <c r="Z86" s="7"/>
    </row>
    <row r="87" spans="1:26" ht="13.5" thickBot="1">
      <c r="A87" s="126" t="s">
        <v>80</v>
      </c>
      <c r="B87" s="127" t="s">
        <v>1</v>
      </c>
      <c r="C87" s="152" t="s">
        <v>66</v>
      </c>
      <c r="D87" s="318">
        <v>0</v>
      </c>
      <c r="E87" s="323">
        <v>3</v>
      </c>
      <c r="F87" s="402" t="s">
        <v>79</v>
      </c>
      <c r="G87" s="153">
        <v>14</v>
      </c>
      <c r="H87" s="155"/>
      <c r="I87" s="156"/>
      <c r="J87" s="375" t="s">
        <v>472</v>
      </c>
      <c r="K87" s="374"/>
      <c r="L87" s="375" t="s">
        <v>363</v>
      </c>
      <c r="M87" s="376"/>
      <c r="N87" s="376"/>
      <c r="O87" s="376"/>
      <c r="P87" s="435" t="s">
        <v>367</v>
      </c>
      <c r="Q87" s="518">
        <v>11</v>
      </c>
      <c r="R87" s="518">
        <v>3</v>
      </c>
      <c r="S87" s="7"/>
      <c r="T87" s="7"/>
      <c r="U87" s="7"/>
      <c r="V87" s="7"/>
      <c r="W87" s="7"/>
      <c r="X87" s="7"/>
      <c r="Y87" s="7"/>
      <c r="Z87" s="7"/>
    </row>
    <row r="88" spans="1:26" ht="12.75" customHeight="1" thickBot="1">
      <c r="A88" s="14"/>
      <c r="B88" s="14"/>
      <c r="C88" s="14"/>
      <c r="D88" s="14"/>
      <c r="E88" s="14"/>
      <c r="F88" s="14"/>
      <c r="G88" s="14"/>
      <c r="H88" s="14"/>
      <c r="I88" s="14"/>
      <c r="J88" s="419" t="s">
        <v>434</v>
      </c>
      <c r="K88" s="420"/>
      <c r="L88" s="419" t="s">
        <v>431</v>
      </c>
      <c r="M88" s="421"/>
      <c r="N88" s="421"/>
      <c r="O88" s="421"/>
      <c r="P88" s="422" t="s">
        <v>364</v>
      </c>
      <c r="Q88" s="438">
        <v>11</v>
      </c>
      <c r="R88" s="438">
        <v>3</v>
      </c>
      <c r="S88" s="7"/>
      <c r="T88" s="7"/>
      <c r="U88" s="7"/>
      <c r="V88" s="7"/>
      <c r="W88" s="7"/>
      <c r="X88" s="7"/>
      <c r="Y88" s="7"/>
      <c r="Z88" s="7"/>
    </row>
    <row r="89" spans="1:26" ht="15" thickBot="1">
      <c r="A89" s="848" t="s">
        <v>62</v>
      </c>
      <c r="B89" s="849"/>
      <c r="C89" s="849"/>
      <c r="D89" s="849"/>
      <c r="E89" s="849"/>
      <c r="F89" s="849"/>
      <c r="G89" s="849"/>
      <c r="H89" s="849"/>
      <c r="I89" s="850"/>
      <c r="J89" s="404" t="s">
        <v>538</v>
      </c>
      <c r="K89" s="405"/>
      <c r="L89" s="404" t="s">
        <v>373</v>
      </c>
      <c r="M89" s="406"/>
      <c r="N89" s="406"/>
      <c r="O89" s="406"/>
      <c r="P89" s="407" t="s">
        <v>382</v>
      </c>
      <c r="Q89" s="408">
        <v>12</v>
      </c>
      <c r="R89" s="408">
        <v>3</v>
      </c>
      <c r="S89" s="7"/>
      <c r="T89" s="7"/>
      <c r="U89" s="7"/>
      <c r="V89" s="7"/>
      <c r="W89" s="7"/>
      <c r="X89" s="7"/>
      <c r="Y89" s="7"/>
      <c r="Z89" s="7"/>
    </row>
    <row r="90" spans="1:26" ht="13.5" thickBot="1">
      <c r="A90" s="800" t="s">
        <v>101</v>
      </c>
      <c r="B90" s="801"/>
      <c r="C90" s="802"/>
      <c r="D90" s="800" t="s">
        <v>74</v>
      </c>
      <c r="E90" s="802"/>
      <c r="F90" s="793" t="s">
        <v>46</v>
      </c>
      <c r="G90" s="794"/>
      <c r="H90" s="846" t="s">
        <v>48</v>
      </c>
      <c r="I90" s="847"/>
      <c r="J90" s="385" t="s">
        <v>520</v>
      </c>
      <c r="K90" s="388"/>
      <c r="L90" s="385" t="s">
        <v>377</v>
      </c>
      <c r="M90" s="386"/>
      <c r="N90" s="386"/>
      <c r="O90" s="386"/>
      <c r="P90" s="413" t="s">
        <v>367</v>
      </c>
      <c r="Q90" s="436">
        <v>12</v>
      </c>
      <c r="R90" s="436">
        <v>3</v>
      </c>
      <c r="S90" s="7"/>
      <c r="T90" s="7"/>
      <c r="U90" s="7"/>
      <c r="V90" s="7"/>
      <c r="W90" s="7"/>
      <c r="X90" s="7"/>
      <c r="Y90" s="7"/>
      <c r="Z90" s="7"/>
    </row>
    <row r="91" spans="1:26" ht="13.5" thickBot="1">
      <c r="A91" s="138" t="s">
        <v>88</v>
      </c>
      <c r="B91" s="139" t="s">
        <v>1</v>
      </c>
      <c r="C91" s="140" t="s">
        <v>81</v>
      </c>
      <c r="D91" s="141" t="s">
        <v>646</v>
      </c>
      <c r="E91" s="142" t="s">
        <v>659</v>
      </c>
      <c r="F91" s="832" t="s">
        <v>88</v>
      </c>
      <c r="G91" s="833"/>
      <c r="H91" s="840" t="s">
        <v>81</v>
      </c>
      <c r="I91" s="841"/>
      <c r="J91" s="375" t="s">
        <v>512</v>
      </c>
      <c r="K91" s="374"/>
      <c r="L91" s="375" t="s">
        <v>363</v>
      </c>
      <c r="M91" s="376"/>
      <c r="N91" s="376"/>
      <c r="O91" s="376"/>
      <c r="P91" s="435" t="s">
        <v>367</v>
      </c>
      <c r="Q91" s="435">
        <v>12</v>
      </c>
      <c r="R91" s="435">
        <v>3</v>
      </c>
      <c r="S91" s="7"/>
      <c r="T91" s="7"/>
      <c r="U91" s="7"/>
      <c r="V91" s="7"/>
      <c r="W91" s="7"/>
      <c r="X91" s="7"/>
      <c r="Y91" s="7"/>
      <c r="Z91" s="7"/>
    </row>
    <row r="92" spans="1:26" ht="12.75" customHeight="1" thickBot="1">
      <c r="A92" s="138" t="s">
        <v>76</v>
      </c>
      <c r="B92" s="139" t="s">
        <v>0</v>
      </c>
      <c r="C92" s="140" t="s">
        <v>69</v>
      </c>
      <c r="D92" s="143" t="s">
        <v>643</v>
      </c>
      <c r="E92" s="144" t="s">
        <v>660</v>
      </c>
      <c r="F92" s="844" t="s">
        <v>76</v>
      </c>
      <c r="G92" s="845"/>
      <c r="H92" s="842" t="s">
        <v>69</v>
      </c>
      <c r="I92" s="843"/>
      <c r="J92" s="375" t="s">
        <v>570</v>
      </c>
      <c r="K92" s="374"/>
      <c r="L92" s="375" t="s">
        <v>363</v>
      </c>
      <c r="M92" s="376"/>
      <c r="N92" s="376"/>
      <c r="O92" s="376"/>
      <c r="P92" s="435" t="s">
        <v>364</v>
      </c>
      <c r="Q92" s="435">
        <v>3</v>
      </c>
      <c r="R92" s="435">
        <v>2</v>
      </c>
      <c r="S92" s="7"/>
      <c r="T92" s="7"/>
      <c r="U92" s="7"/>
      <c r="V92" s="7"/>
      <c r="W92" s="7"/>
      <c r="X92" s="7"/>
      <c r="Y92" s="7"/>
      <c r="Z92" s="7"/>
    </row>
    <row r="93" spans="1:26" ht="13.5" thickBot="1">
      <c r="A93" s="800" t="s">
        <v>102</v>
      </c>
      <c r="B93" s="801"/>
      <c r="C93" s="802"/>
      <c r="D93" s="800" t="s">
        <v>74</v>
      </c>
      <c r="E93" s="802"/>
      <c r="F93" s="793" t="s">
        <v>47</v>
      </c>
      <c r="G93" s="794"/>
      <c r="H93" s="851" t="s">
        <v>49</v>
      </c>
      <c r="I93" s="852"/>
      <c r="J93" s="414" t="s">
        <v>380</v>
      </c>
      <c r="K93" s="415"/>
      <c r="L93" s="414" t="s">
        <v>381</v>
      </c>
      <c r="M93" s="416"/>
      <c r="N93" s="416"/>
      <c r="O93" s="416"/>
      <c r="P93" s="417" t="s">
        <v>382</v>
      </c>
      <c r="Q93" s="417">
        <v>6</v>
      </c>
      <c r="R93" s="417">
        <v>2</v>
      </c>
      <c r="S93" s="7"/>
      <c r="T93" s="7"/>
      <c r="U93" s="7"/>
      <c r="V93" s="7"/>
      <c r="W93" s="7"/>
      <c r="X93" s="7"/>
      <c r="Y93" s="7"/>
      <c r="Z93" s="7"/>
    </row>
    <row r="94" spans="1:26" ht="13.5" thickBot="1">
      <c r="A94" s="145" t="s">
        <v>87</v>
      </c>
      <c r="B94" s="146" t="s">
        <v>1</v>
      </c>
      <c r="C94" s="147" t="s">
        <v>80</v>
      </c>
      <c r="D94" s="141" t="s">
        <v>644</v>
      </c>
      <c r="E94" s="142" t="s">
        <v>661</v>
      </c>
      <c r="F94" s="809" t="s">
        <v>87</v>
      </c>
      <c r="G94" s="810"/>
      <c r="H94" s="811" t="s">
        <v>80</v>
      </c>
      <c r="I94" s="812"/>
      <c r="J94" s="427" t="s">
        <v>442</v>
      </c>
      <c r="K94" s="433"/>
      <c r="L94" s="427" t="s">
        <v>370</v>
      </c>
      <c r="M94" s="434"/>
      <c r="N94" s="434"/>
      <c r="O94" s="434"/>
      <c r="P94" s="428" t="s">
        <v>382</v>
      </c>
      <c r="Q94" s="428">
        <v>6</v>
      </c>
      <c r="R94" s="428">
        <v>2</v>
      </c>
      <c r="S94" s="7"/>
      <c r="T94" s="7"/>
      <c r="U94" s="7"/>
      <c r="V94" s="7"/>
      <c r="W94" s="7"/>
      <c r="X94" s="7"/>
      <c r="Y94" s="7"/>
      <c r="Z94" s="7"/>
    </row>
    <row r="95" spans="1:26" ht="13.5" thickBot="1">
      <c r="A95" s="126" t="s">
        <v>79</v>
      </c>
      <c r="B95" s="127" t="s">
        <v>1</v>
      </c>
      <c r="C95" s="148" t="s">
        <v>82</v>
      </c>
      <c r="D95" s="143" t="s">
        <v>645</v>
      </c>
      <c r="E95" s="144" t="s">
        <v>662</v>
      </c>
      <c r="F95" s="803" t="s">
        <v>79</v>
      </c>
      <c r="G95" s="804"/>
      <c r="H95" s="813" t="s">
        <v>82</v>
      </c>
      <c r="I95" s="814"/>
      <c r="J95" s="409" t="s">
        <v>622</v>
      </c>
      <c r="K95" s="410"/>
      <c r="L95" s="409" t="s">
        <v>375</v>
      </c>
      <c r="M95" s="411"/>
      <c r="N95" s="411"/>
      <c r="O95" s="411"/>
      <c r="P95" s="412" t="s">
        <v>367</v>
      </c>
      <c r="Q95" s="590">
        <v>6</v>
      </c>
      <c r="R95" s="590">
        <v>2</v>
      </c>
      <c r="S95" s="7"/>
      <c r="T95" s="7"/>
      <c r="U95" s="7"/>
      <c r="V95" s="7"/>
      <c r="W95" s="7"/>
      <c r="X95" s="7"/>
      <c r="Y95" s="7"/>
      <c r="Z95" s="7"/>
    </row>
    <row r="96" spans="1:26" ht="13.5" thickBot="1">
      <c r="A96" s="23"/>
      <c r="B96" s="23"/>
      <c r="C96" s="23"/>
      <c r="D96" s="23"/>
      <c r="E96" s="23"/>
      <c r="F96" s="23"/>
      <c r="G96" s="23"/>
      <c r="H96" s="23"/>
      <c r="I96" s="23"/>
      <c r="J96" s="423" t="s">
        <v>535</v>
      </c>
      <c r="K96" s="424"/>
      <c r="L96" s="423" t="s">
        <v>438</v>
      </c>
      <c r="M96" s="425"/>
      <c r="N96" s="425"/>
      <c r="O96" s="425"/>
      <c r="P96" s="426" t="s">
        <v>367</v>
      </c>
      <c r="Q96" s="426">
        <v>6</v>
      </c>
      <c r="R96" s="426">
        <v>2</v>
      </c>
      <c r="S96" s="7"/>
      <c r="T96" s="7"/>
      <c r="U96" s="7"/>
      <c r="V96" s="7"/>
      <c r="W96" s="7"/>
      <c r="X96" s="7"/>
      <c r="Y96" s="7"/>
      <c r="Z96" s="7"/>
    </row>
    <row r="97" spans="1:26" ht="15.75" thickBot="1">
      <c r="A97" s="797" t="s">
        <v>40</v>
      </c>
      <c r="B97" s="798"/>
      <c r="C97" s="798"/>
      <c r="D97" s="798"/>
      <c r="E97" s="798"/>
      <c r="F97" s="798"/>
      <c r="G97" s="798"/>
      <c r="H97" s="798"/>
      <c r="I97" s="799"/>
      <c r="J97" s="429" t="s">
        <v>550</v>
      </c>
      <c r="K97" s="430"/>
      <c r="L97" s="429" t="s">
        <v>481</v>
      </c>
      <c r="M97" s="431"/>
      <c r="N97" s="431"/>
      <c r="O97" s="431"/>
      <c r="P97" s="432" t="s">
        <v>364</v>
      </c>
      <c r="Q97" s="432">
        <v>6</v>
      </c>
      <c r="R97" s="432">
        <v>2</v>
      </c>
      <c r="S97" s="7"/>
      <c r="T97" s="7"/>
      <c r="U97" s="7"/>
      <c r="V97" s="7"/>
      <c r="W97" s="7"/>
      <c r="X97" s="7"/>
      <c r="Y97" s="7"/>
      <c r="Z97" s="7"/>
    </row>
    <row r="98" spans="1:26" ht="12.75" customHeight="1" thickBot="1">
      <c r="A98" s="800" t="s">
        <v>103</v>
      </c>
      <c r="B98" s="801"/>
      <c r="C98" s="802"/>
      <c r="D98" s="800" t="s">
        <v>75</v>
      </c>
      <c r="E98" s="802"/>
      <c r="F98" s="793" t="s">
        <v>50</v>
      </c>
      <c r="G98" s="794"/>
      <c r="H98" s="793" t="s">
        <v>52</v>
      </c>
      <c r="I98" s="794"/>
      <c r="J98" s="419" t="s">
        <v>593</v>
      </c>
      <c r="K98" s="420"/>
      <c r="L98" s="419" t="s">
        <v>431</v>
      </c>
      <c r="M98" s="421"/>
      <c r="N98" s="421"/>
      <c r="O98" s="421"/>
      <c r="P98" s="422" t="s">
        <v>367</v>
      </c>
      <c r="Q98" s="422">
        <v>7</v>
      </c>
      <c r="R98" s="422">
        <v>2</v>
      </c>
      <c r="S98" s="7"/>
      <c r="T98" s="7"/>
      <c r="U98" s="7"/>
      <c r="V98" s="7"/>
      <c r="W98" s="7"/>
      <c r="X98" s="7"/>
      <c r="Y98" s="7"/>
      <c r="Z98" s="7"/>
    </row>
    <row r="99" spans="1:26" ht="13.5" thickBot="1">
      <c r="A99" s="126" t="s">
        <v>66</v>
      </c>
      <c r="B99" s="127" t="s">
        <v>0</v>
      </c>
      <c r="C99" s="128" t="s">
        <v>361</v>
      </c>
      <c r="D99" s="129">
        <v>3</v>
      </c>
      <c r="E99" s="130">
        <v>3</v>
      </c>
      <c r="F99" s="836" t="s">
        <v>361</v>
      </c>
      <c r="G99" s="837"/>
      <c r="H99" s="838" t="s">
        <v>66</v>
      </c>
      <c r="I99" s="839"/>
      <c r="J99" s="409" t="s">
        <v>473</v>
      </c>
      <c r="K99" s="410"/>
      <c r="L99" s="409" t="s">
        <v>375</v>
      </c>
      <c r="M99" s="411"/>
      <c r="N99" s="411"/>
      <c r="O99" s="411"/>
      <c r="P99" s="412" t="s">
        <v>367</v>
      </c>
      <c r="Q99" s="412">
        <v>8</v>
      </c>
      <c r="R99" s="412">
        <v>2</v>
      </c>
      <c r="S99" s="7"/>
      <c r="T99" s="7"/>
      <c r="U99" s="7"/>
      <c r="V99" s="7"/>
      <c r="W99" s="7"/>
      <c r="X99" s="7"/>
      <c r="Y99" s="7"/>
      <c r="Z99" s="7"/>
    </row>
    <row r="100" spans="1:26" ht="13.5" thickBot="1">
      <c r="A100" s="800" t="s">
        <v>104</v>
      </c>
      <c r="B100" s="801"/>
      <c r="C100" s="802"/>
      <c r="D100" s="800" t="s">
        <v>75</v>
      </c>
      <c r="E100" s="802"/>
      <c r="F100" s="793" t="s">
        <v>51</v>
      </c>
      <c r="G100" s="794"/>
      <c r="H100" s="793" t="s">
        <v>53</v>
      </c>
      <c r="I100" s="794"/>
      <c r="J100" s="427" t="s">
        <v>368</v>
      </c>
      <c r="K100" s="433"/>
      <c r="L100" s="427" t="s">
        <v>370</v>
      </c>
      <c r="M100" s="434"/>
      <c r="N100" s="434"/>
      <c r="O100" s="434"/>
      <c r="P100" s="428" t="s">
        <v>367</v>
      </c>
      <c r="Q100" s="437">
        <v>8</v>
      </c>
      <c r="R100" s="437">
        <v>2</v>
      </c>
      <c r="S100" s="7"/>
      <c r="T100" s="7"/>
      <c r="U100" s="7"/>
      <c r="V100" s="7"/>
      <c r="W100" s="7"/>
      <c r="X100" s="7"/>
      <c r="Y100" s="7"/>
      <c r="Z100" s="7"/>
    </row>
    <row r="101" spans="1:26" ht="13.5" thickBot="1">
      <c r="A101" s="131" t="s">
        <v>361</v>
      </c>
      <c r="B101" s="132" t="s">
        <v>0</v>
      </c>
      <c r="C101" s="133" t="s">
        <v>66</v>
      </c>
      <c r="D101" s="129">
        <v>1</v>
      </c>
      <c r="E101" s="130">
        <v>2</v>
      </c>
      <c r="F101" s="807" t="s">
        <v>66</v>
      </c>
      <c r="G101" s="808"/>
      <c r="H101" s="805" t="s">
        <v>361</v>
      </c>
      <c r="I101" s="806"/>
      <c r="J101" s="385" t="s">
        <v>586</v>
      </c>
      <c r="K101" s="388"/>
      <c r="L101" s="385" t="s">
        <v>377</v>
      </c>
      <c r="M101" s="386"/>
      <c r="N101" s="386"/>
      <c r="O101" s="386"/>
      <c r="P101" s="413" t="s">
        <v>364</v>
      </c>
      <c r="Q101" s="436">
        <v>9</v>
      </c>
      <c r="R101" s="436">
        <v>2</v>
      </c>
      <c r="S101" s="7"/>
      <c r="T101" s="7"/>
      <c r="U101" s="7"/>
      <c r="V101" s="7"/>
      <c r="W101" s="7"/>
      <c r="X101" s="7"/>
      <c r="Y101" s="7"/>
      <c r="Z101" s="7"/>
    </row>
    <row r="102" spans="1:26" ht="12.75" customHeight="1" thickBot="1">
      <c r="A102" s="2"/>
      <c r="B102" s="7"/>
      <c r="C102" s="7"/>
      <c r="D102" s="7"/>
      <c r="E102" s="7"/>
      <c r="F102" s="7"/>
      <c r="G102" s="7"/>
      <c r="H102" s="7"/>
      <c r="I102" s="7"/>
      <c r="J102" s="375" t="s">
        <v>590</v>
      </c>
      <c r="K102" s="374"/>
      <c r="L102" s="375" t="s">
        <v>363</v>
      </c>
      <c r="M102" s="376"/>
      <c r="N102" s="376"/>
      <c r="O102" s="376"/>
      <c r="P102" s="435" t="s">
        <v>382</v>
      </c>
      <c r="Q102" s="435">
        <v>11</v>
      </c>
      <c r="R102" s="435">
        <v>2</v>
      </c>
      <c r="S102" s="7"/>
      <c r="T102" s="7"/>
      <c r="U102" s="7"/>
      <c r="V102" s="7"/>
      <c r="W102" s="7"/>
      <c r="X102" s="7"/>
      <c r="Y102" s="7"/>
      <c r="Z102" s="7"/>
    </row>
    <row r="103" spans="1:26" ht="15.75" thickBot="1">
      <c r="A103" s="797" t="s">
        <v>41</v>
      </c>
      <c r="B103" s="798"/>
      <c r="C103" s="798"/>
      <c r="D103" s="798"/>
      <c r="E103" s="798"/>
      <c r="F103" s="798"/>
      <c r="G103" s="798"/>
      <c r="H103" s="798"/>
      <c r="I103" s="799"/>
      <c r="J103" s="409" t="s">
        <v>475</v>
      </c>
      <c r="K103" s="410"/>
      <c r="L103" s="409" t="s">
        <v>375</v>
      </c>
      <c r="M103" s="411"/>
      <c r="N103" s="411"/>
      <c r="O103" s="411"/>
      <c r="P103" s="412" t="s">
        <v>367</v>
      </c>
      <c r="Q103" s="590">
        <v>11</v>
      </c>
      <c r="R103" s="590">
        <v>2</v>
      </c>
      <c r="S103" s="7"/>
      <c r="T103" s="7"/>
      <c r="U103" s="7"/>
      <c r="V103" s="7"/>
      <c r="W103" s="7"/>
      <c r="X103" s="7"/>
      <c r="Y103" s="7"/>
      <c r="Z103" s="7"/>
    </row>
    <row r="104" spans="1:26" ht="13.5" thickBot="1">
      <c r="A104" s="800" t="s">
        <v>41</v>
      </c>
      <c r="B104" s="801"/>
      <c r="C104" s="802"/>
      <c r="D104" s="800" t="s">
        <v>75</v>
      </c>
      <c r="E104" s="802"/>
      <c r="F104" s="793" t="s">
        <v>54</v>
      </c>
      <c r="G104" s="794"/>
      <c r="H104" s="793" t="s">
        <v>55</v>
      </c>
      <c r="I104" s="794"/>
      <c r="J104" s="423" t="s">
        <v>569</v>
      </c>
      <c r="K104" s="424"/>
      <c r="L104" s="423" t="s">
        <v>438</v>
      </c>
      <c r="M104" s="425"/>
      <c r="N104" s="425"/>
      <c r="O104" s="425"/>
      <c r="P104" s="426" t="s">
        <v>364</v>
      </c>
      <c r="Q104" s="631">
        <v>11</v>
      </c>
      <c r="R104" s="631">
        <v>2</v>
      </c>
      <c r="S104" s="7"/>
      <c r="T104" s="7"/>
      <c r="U104" s="7"/>
      <c r="V104" s="7"/>
      <c r="W104" s="7"/>
      <c r="X104" s="7"/>
      <c r="Y104" s="7"/>
      <c r="Z104" s="7"/>
    </row>
    <row r="105" spans="1:26" ht="13.5" thickBot="1">
      <c r="A105" s="126" t="s">
        <v>80</v>
      </c>
      <c r="B105" s="127" t="s">
        <v>0</v>
      </c>
      <c r="C105" s="128" t="s">
        <v>82</v>
      </c>
      <c r="D105" s="129">
        <v>2</v>
      </c>
      <c r="E105" s="130">
        <v>3</v>
      </c>
      <c r="F105" s="813" t="s">
        <v>82</v>
      </c>
      <c r="G105" s="814"/>
      <c r="H105" s="811" t="s">
        <v>80</v>
      </c>
      <c r="I105" s="812"/>
      <c r="J105" s="419" t="s">
        <v>432</v>
      </c>
      <c r="K105" s="420"/>
      <c r="L105" s="419" t="s">
        <v>431</v>
      </c>
      <c r="M105" s="421"/>
      <c r="N105" s="421"/>
      <c r="O105" s="421"/>
      <c r="P105" s="422" t="s">
        <v>367</v>
      </c>
      <c r="Q105" s="422">
        <v>13</v>
      </c>
      <c r="R105" s="422">
        <v>2</v>
      </c>
      <c r="S105" s="7"/>
      <c r="T105" s="7"/>
      <c r="U105" s="7"/>
      <c r="V105" s="7"/>
      <c r="W105" s="7"/>
      <c r="X105" s="7"/>
      <c r="Y105" s="7"/>
      <c r="Z105" s="7"/>
    </row>
    <row r="106" spans="1:26" ht="12.75" customHeight="1" thickBot="1">
      <c r="A106" s="7"/>
      <c r="B106" s="7"/>
      <c r="C106" s="7"/>
      <c r="D106" s="7"/>
      <c r="E106" s="7"/>
      <c r="F106" s="7"/>
      <c r="G106" s="7"/>
      <c r="H106" s="7"/>
      <c r="I106" s="7"/>
      <c r="J106" s="385" t="s">
        <v>519</v>
      </c>
      <c r="K106" s="388"/>
      <c r="L106" s="385" t="s">
        <v>377</v>
      </c>
      <c r="M106" s="386"/>
      <c r="N106" s="386"/>
      <c r="O106" s="386"/>
      <c r="P106" s="413" t="s">
        <v>367</v>
      </c>
      <c r="Q106" s="413">
        <v>13</v>
      </c>
      <c r="R106" s="413">
        <v>2</v>
      </c>
      <c r="S106" s="7"/>
      <c r="T106" s="7"/>
      <c r="U106" s="7"/>
      <c r="V106" s="7"/>
      <c r="W106" s="7"/>
      <c r="X106" s="7"/>
      <c r="Y106" s="7"/>
      <c r="Z106" s="7"/>
    </row>
    <row r="107" spans="1:26" ht="15.75" thickBot="1">
      <c r="A107" s="797" t="s">
        <v>42</v>
      </c>
      <c r="B107" s="798"/>
      <c r="C107" s="798"/>
      <c r="D107" s="798"/>
      <c r="E107" s="798"/>
      <c r="F107" s="798"/>
      <c r="G107" s="798"/>
      <c r="H107" s="798"/>
      <c r="I107" s="799"/>
      <c r="J107" s="429" t="s">
        <v>652</v>
      </c>
      <c r="K107" s="430"/>
      <c r="L107" s="429" t="s">
        <v>481</v>
      </c>
      <c r="M107" s="431"/>
      <c r="N107" s="431"/>
      <c r="O107" s="431"/>
      <c r="P107" s="432" t="s">
        <v>382</v>
      </c>
      <c r="Q107" s="432">
        <v>1</v>
      </c>
      <c r="R107" s="432">
        <v>1</v>
      </c>
      <c r="S107" s="7"/>
      <c r="T107" s="7"/>
      <c r="U107" s="7"/>
      <c r="V107" s="7"/>
      <c r="W107" s="7"/>
      <c r="X107" s="7"/>
      <c r="Y107" s="7"/>
      <c r="Z107" s="7"/>
    </row>
    <row r="108" spans="1:26" ht="13.5" thickBot="1">
      <c r="A108" s="800" t="s">
        <v>42</v>
      </c>
      <c r="B108" s="801"/>
      <c r="C108" s="802"/>
      <c r="D108" s="800" t="s">
        <v>75</v>
      </c>
      <c r="E108" s="802"/>
      <c r="F108" s="793" t="s">
        <v>56</v>
      </c>
      <c r="G108" s="794"/>
      <c r="H108" s="793" t="s">
        <v>57</v>
      </c>
      <c r="I108" s="794"/>
      <c r="J108" s="427" t="s">
        <v>571</v>
      </c>
      <c r="K108" s="433"/>
      <c r="L108" s="427" t="s">
        <v>370</v>
      </c>
      <c r="M108" s="434"/>
      <c r="N108" s="434"/>
      <c r="O108" s="434"/>
      <c r="P108" s="428" t="s">
        <v>382</v>
      </c>
      <c r="Q108" s="428">
        <v>1</v>
      </c>
      <c r="R108" s="428">
        <v>1</v>
      </c>
      <c r="S108" s="7"/>
      <c r="T108" s="7"/>
      <c r="U108" s="7"/>
      <c r="V108" s="7"/>
      <c r="W108" s="7"/>
      <c r="X108" s="7"/>
      <c r="Y108" s="7"/>
      <c r="Z108" s="7"/>
    </row>
    <row r="109" spans="1:26" ht="13.5" thickBot="1">
      <c r="A109" s="131" t="s">
        <v>87</v>
      </c>
      <c r="B109" s="132" t="s">
        <v>1</v>
      </c>
      <c r="C109" s="134" t="s">
        <v>79</v>
      </c>
      <c r="D109" s="135">
        <v>1</v>
      </c>
      <c r="E109" s="136">
        <v>1</v>
      </c>
      <c r="F109" s="809" t="s">
        <v>87</v>
      </c>
      <c r="G109" s="810"/>
      <c r="H109" s="803" t="s">
        <v>79</v>
      </c>
      <c r="I109" s="804"/>
      <c r="J109" s="404" t="s">
        <v>552</v>
      </c>
      <c r="K109" s="405"/>
      <c r="L109" s="404" t="s">
        <v>373</v>
      </c>
      <c r="M109" s="406"/>
      <c r="N109" s="406"/>
      <c r="O109" s="406"/>
      <c r="P109" s="407" t="s">
        <v>367</v>
      </c>
      <c r="Q109" s="407">
        <v>1</v>
      </c>
      <c r="R109" s="407">
        <v>1</v>
      </c>
      <c r="S109" s="7"/>
      <c r="T109" s="7"/>
      <c r="U109" s="7"/>
      <c r="V109" s="7"/>
      <c r="W109" s="7"/>
      <c r="X109" s="7"/>
      <c r="Y109" s="7"/>
      <c r="Z109" s="7"/>
    </row>
    <row r="110" spans="1:26" ht="12.75" customHeight="1" thickBot="1">
      <c r="A110" s="54"/>
      <c r="B110" s="4"/>
      <c r="C110" s="20"/>
      <c r="D110" s="18"/>
      <c r="E110" s="18"/>
      <c r="F110" s="14"/>
      <c r="G110" s="14"/>
      <c r="H110" s="10"/>
      <c r="I110" s="10"/>
      <c r="J110" s="429" t="s">
        <v>621</v>
      </c>
      <c r="K110" s="430"/>
      <c r="L110" s="429" t="s">
        <v>481</v>
      </c>
      <c r="M110" s="431"/>
      <c r="N110" s="431"/>
      <c r="O110" s="431"/>
      <c r="P110" s="432" t="s">
        <v>367</v>
      </c>
      <c r="Q110" s="432">
        <v>1</v>
      </c>
      <c r="R110" s="432">
        <v>1</v>
      </c>
      <c r="S110" s="7"/>
      <c r="T110" s="7"/>
      <c r="U110" s="7"/>
      <c r="V110" s="7"/>
      <c r="W110" s="7"/>
      <c r="X110" s="7"/>
      <c r="Y110" s="7"/>
      <c r="Z110" s="7"/>
    </row>
    <row r="111" spans="1:26" ht="15.75" thickBot="1">
      <c r="A111" s="797" t="s">
        <v>43</v>
      </c>
      <c r="B111" s="798"/>
      <c r="C111" s="798"/>
      <c r="D111" s="798"/>
      <c r="E111" s="798"/>
      <c r="F111" s="798"/>
      <c r="G111" s="798"/>
      <c r="H111" s="798"/>
      <c r="I111" s="799"/>
      <c r="J111" s="404" t="s">
        <v>372</v>
      </c>
      <c r="K111" s="405"/>
      <c r="L111" s="404" t="s">
        <v>373</v>
      </c>
      <c r="M111" s="406"/>
      <c r="N111" s="406"/>
      <c r="O111" s="406"/>
      <c r="P111" s="407" t="s">
        <v>367</v>
      </c>
      <c r="Q111" s="407">
        <v>1</v>
      </c>
      <c r="R111" s="407">
        <v>1</v>
      </c>
      <c r="S111" s="7"/>
      <c r="T111" s="7"/>
      <c r="U111" s="7"/>
      <c r="V111" s="7"/>
      <c r="W111" s="7"/>
      <c r="X111" s="7"/>
      <c r="Y111" s="7"/>
      <c r="Z111" s="7"/>
    </row>
    <row r="112" spans="1:26" ht="13.5" thickBot="1">
      <c r="A112" s="800" t="s">
        <v>43</v>
      </c>
      <c r="B112" s="801"/>
      <c r="C112" s="802"/>
      <c r="D112" s="800" t="s">
        <v>75</v>
      </c>
      <c r="E112" s="802"/>
      <c r="F112" s="793" t="s">
        <v>58</v>
      </c>
      <c r="G112" s="794"/>
      <c r="H112" s="793" t="s">
        <v>59</v>
      </c>
      <c r="I112" s="794"/>
      <c r="J112" s="375" t="s">
        <v>591</v>
      </c>
      <c r="K112" s="374"/>
      <c r="L112" s="375" t="s">
        <v>363</v>
      </c>
      <c r="M112" s="376"/>
      <c r="N112" s="376"/>
      <c r="O112" s="376"/>
      <c r="P112" s="435" t="s">
        <v>364</v>
      </c>
      <c r="Q112" s="435">
        <v>1</v>
      </c>
      <c r="R112" s="435">
        <v>1</v>
      </c>
      <c r="S112" s="7"/>
      <c r="T112" s="7"/>
      <c r="U112" s="7"/>
      <c r="V112" s="7"/>
      <c r="W112" s="7"/>
      <c r="X112" s="7"/>
      <c r="Y112" s="7"/>
      <c r="Z112" s="7"/>
    </row>
    <row r="113" spans="1:26" ht="13.5" thickBot="1">
      <c r="A113" s="126" t="s">
        <v>81</v>
      </c>
      <c r="B113" s="127" t="s">
        <v>1</v>
      </c>
      <c r="C113" s="128" t="s">
        <v>69</v>
      </c>
      <c r="D113" s="135">
        <v>1</v>
      </c>
      <c r="E113" s="136">
        <v>0</v>
      </c>
      <c r="F113" s="840" t="s">
        <v>81</v>
      </c>
      <c r="G113" s="841"/>
      <c r="H113" s="842" t="s">
        <v>69</v>
      </c>
      <c r="I113" s="843"/>
      <c r="J113" s="414" t="s">
        <v>670</v>
      </c>
      <c r="K113" s="415"/>
      <c r="L113" s="414" t="s">
        <v>381</v>
      </c>
      <c r="M113" s="416"/>
      <c r="N113" s="416"/>
      <c r="O113" s="416"/>
      <c r="P113" s="417" t="s">
        <v>364</v>
      </c>
      <c r="Q113" s="463">
        <v>1</v>
      </c>
      <c r="R113" s="463">
        <v>1</v>
      </c>
      <c r="S113" s="7"/>
      <c r="T113" s="7"/>
      <c r="U113" s="7"/>
      <c r="V113" s="7"/>
      <c r="W113" s="7"/>
      <c r="X113" s="7"/>
      <c r="Y113" s="7"/>
      <c r="Z113" s="7"/>
    </row>
    <row r="114" spans="1:26" ht="12.75" customHeight="1" thickBot="1">
      <c r="A114" s="55"/>
      <c r="B114" s="26"/>
      <c r="C114" s="27"/>
      <c r="D114" s="28"/>
      <c r="E114" s="28"/>
      <c r="F114" s="20"/>
      <c r="G114" s="10"/>
      <c r="H114" s="20"/>
      <c r="I114" s="10"/>
      <c r="J114" s="754" t="s">
        <v>665</v>
      </c>
      <c r="K114" s="756"/>
      <c r="L114" s="404" t="s">
        <v>373</v>
      </c>
      <c r="M114" s="758"/>
      <c r="N114" s="758"/>
      <c r="O114" s="758"/>
      <c r="P114" s="759" t="s">
        <v>382</v>
      </c>
      <c r="Q114" s="407">
        <v>2</v>
      </c>
      <c r="R114" s="407">
        <v>1</v>
      </c>
      <c r="S114" s="7"/>
      <c r="T114" s="7"/>
      <c r="U114" s="7"/>
      <c r="V114" s="7"/>
      <c r="W114" s="7"/>
      <c r="X114" s="7"/>
      <c r="Y114" s="7"/>
      <c r="Z114" s="7"/>
    </row>
    <row r="115" spans="1:26" ht="15.75" thickBot="1">
      <c r="A115" s="797" t="s">
        <v>44</v>
      </c>
      <c r="B115" s="798"/>
      <c r="C115" s="798"/>
      <c r="D115" s="798"/>
      <c r="E115" s="798"/>
      <c r="F115" s="798"/>
      <c r="G115" s="798"/>
      <c r="H115" s="798"/>
      <c r="I115" s="799"/>
      <c r="J115" s="419" t="s">
        <v>668</v>
      </c>
      <c r="K115" s="420"/>
      <c r="L115" s="419" t="s">
        <v>431</v>
      </c>
      <c r="M115" s="421"/>
      <c r="N115" s="421"/>
      <c r="O115" s="421"/>
      <c r="P115" s="422" t="s">
        <v>382</v>
      </c>
      <c r="Q115" s="422">
        <v>2</v>
      </c>
      <c r="R115" s="422">
        <v>1</v>
      </c>
      <c r="S115" s="7"/>
      <c r="T115" s="7"/>
      <c r="U115" s="7"/>
      <c r="V115" s="7"/>
      <c r="W115" s="7"/>
      <c r="X115" s="7"/>
      <c r="Y115" s="7"/>
      <c r="Z115" s="7"/>
    </row>
    <row r="116" spans="1:26" ht="13.5" thickBot="1">
      <c r="A116" s="853" t="s">
        <v>44</v>
      </c>
      <c r="B116" s="854"/>
      <c r="C116" s="855"/>
      <c r="D116" s="800" t="s">
        <v>75</v>
      </c>
      <c r="E116" s="802"/>
      <c r="F116" s="795" t="s">
        <v>60</v>
      </c>
      <c r="G116" s="796"/>
      <c r="H116" s="795" t="s">
        <v>61</v>
      </c>
      <c r="I116" s="796"/>
      <c r="J116" s="419" t="s">
        <v>567</v>
      </c>
      <c r="K116" s="420"/>
      <c r="L116" s="419" t="s">
        <v>431</v>
      </c>
      <c r="M116" s="421"/>
      <c r="N116" s="421"/>
      <c r="O116" s="421"/>
      <c r="P116" s="422" t="s">
        <v>367</v>
      </c>
      <c r="Q116" s="438">
        <v>2</v>
      </c>
      <c r="R116" s="438">
        <v>1</v>
      </c>
      <c r="S116" s="7"/>
      <c r="T116" s="7"/>
      <c r="U116" s="7"/>
      <c r="V116" s="7"/>
      <c r="W116" s="7"/>
      <c r="X116" s="7"/>
      <c r="Y116" s="7"/>
      <c r="Z116" s="7"/>
    </row>
    <row r="117" spans="1:26" ht="15.75" thickBot="1">
      <c r="A117" s="51" t="s">
        <v>88</v>
      </c>
      <c r="B117" s="137" t="s">
        <v>1</v>
      </c>
      <c r="C117" s="53" t="s">
        <v>76</v>
      </c>
      <c r="D117" s="32">
        <v>0</v>
      </c>
      <c r="E117" s="25">
        <v>5</v>
      </c>
      <c r="F117" s="791" t="s">
        <v>76</v>
      </c>
      <c r="G117" s="792"/>
      <c r="H117" s="789" t="s">
        <v>88</v>
      </c>
      <c r="I117" s="790"/>
      <c r="J117" s="375" t="s">
        <v>649</v>
      </c>
      <c r="K117" s="374"/>
      <c r="L117" s="375" t="s">
        <v>363</v>
      </c>
      <c r="M117" s="376"/>
      <c r="N117" s="376"/>
      <c r="O117" s="376"/>
      <c r="P117" s="435" t="s">
        <v>367</v>
      </c>
      <c r="Q117" s="518">
        <v>2</v>
      </c>
      <c r="R117" s="518">
        <v>1</v>
      </c>
      <c r="S117" s="7"/>
      <c r="T117" s="7"/>
      <c r="U117" s="7"/>
      <c r="V117" s="7"/>
      <c r="W117" s="7"/>
      <c r="X117" s="7"/>
      <c r="Y117" s="7"/>
      <c r="Z117" s="7"/>
    </row>
    <row r="118" spans="1:26" ht="13.5" thickBot="1">
      <c r="A118" s="22"/>
      <c r="B118" s="22"/>
      <c r="C118" s="22"/>
      <c r="D118" s="22"/>
      <c r="E118" s="22"/>
      <c r="F118" s="22"/>
      <c r="G118" s="22"/>
      <c r="H118" s="22"/>
      <c r="I118" s="22"/>
      <c r="J118" s="423" t="s">
        <v>636</v>
      </c>
      <c r="K118" s="424"/>
      <c r="L118" s="423" t="s">
        <v>438</v>
      </c>
      <c r="M118" s="425"/>
      <c r="N118" s="425"/>
      <c r="O118" s="425"/>
      <c r="P118" s="426" t="s">
        <v>367</v>
      </c>
      <c r="Q118" s="426">
        <v>2</v>
      </c>
      <c r="R118" s="426">
        <v>1</v>
      </c>
      <c r="S118" s="7"/>
      <c r="T118" s="7"/>
      <c r="U118" s="7"/>
      <c r="V118" s="7"/>
      <c r="W118" s="7"/>
      <c r="X118" s="7"/>
      <c r="Y118" s="7"/>
      <c r="Z118" s="7"/>
    </row>
    <row r="119" spans="1:26" ht="15.75" thickBot="1">
      <c r="A119" s="797" t="s">
        <v>63</v>
      </c>
      <c r="B119" s="798"/>
      <c r="C119" s="798"/>
      <c r="D119" s="798"/>
      <c r="E119" s="798"/>
      <c r="F119" s="798"/>
      <c r="G119" s="798"/>
      <c r="H119" s="798"/>
      <c r="I119" s="799"/>
      <c r="J119" s="427" t="s">
        <v>479</v>
      </c>
      <c r="K119" s="433"/>
      <c r="L119" s="427" t="s">
        <v>370</v>
      </c>
      <c r="M119" s="434"/>
      <c r="N119" s="434"/>
      <c r="O119" s="434"/>
      <c r="P119" s="428" t="s">
        <v>364</v>
      </c>
      <c r="Q119" s="428">
        <v>2</v>
      </c>
      <c r="R119" s="428">
        <v>1</v>
      </c>
      <c r="S119" s="7"/>
      <c r="T119" s="7"/>
      <c r="U119" s="7"/>
      <c r="V119" s="7"/>
      <c r="W119" s="7"/>
      <c r="X119" s="7"/>
      <c r="Y119" s="7"/>
      <c r="Z119" s="7"/>
    </row>
    <row r="120" spans="1:26" ht="13.5" thickBot="1">
      <c r="A120" s="853" t="s">
        <v>44</v>
      </c>
      <c r="B120" s="854"/>
      <c r="C120" s="855"/>
      <c r="D120" s="800" t="s">
        <v>75</v>
      </c>
      <c r="E120" s="802"/>
      <c r="F120" s="795" t="s">
        <v>60</v>
      </c>
      <c r="G120" s="796"/>
      <c r="H120" s="793" t="s">
        <v>61</v>
      </c>
      <c r="I120" s="794"/>
      <c r="J120" s="404" t="s">
        <v>371</v>
      </c>
      <c r="K120" s="405"/>
      <c r="L120" s="404" t="s">
        <v>373</v>
      </c>
      <c r="M120" s="406"/>
      <c r="N120" s="406"/>
      <c r="O120" s="406"/>
      <c r="P120" s="407" t="s">
        <v>364</v>
      </c>
      <c r="Q120" s="407">
        <v>2</v>
      </c>
      <c r="R120" s="407">
        <v>1</v>
      </c>
      <c r="S120" s="7"/>
      <c r="T120" s="7"/>
      <c r="U120" s="7"/>
      <c r="V120" s="7"/>
      <c r="W120" s="7"/>
      <c r="X120" s="7"/>
      <c r="Y120" s="7"/>
      <c r="Z120" s="7"/>
    </row>
    <row r="121" spans="1:26" ht="15.75" thickBot="1">
      <c r="A121" s="51" t="s">
        <v>81</v>
      </c>
      <c r="B121" s="52" t="s">
        <v>1</v>
      </c>
      <c r="C121" s="53" t="s">
        <v>76</v>
      </c>
      <c r="D121" s="32">
        <v>2</v>
      </c>
      <c r="E121" s="25">
        <v>3</v>
      </c>
      <c r="F121" s="791" t="s">
        <v>76</v>
      </c>
      <c r="G121" s="792"/>
      <c r="H121" s="1009" t="s">
        <v>81</v>
      </c>
      <c r="I121" s="1010"/>
      <c r="J121" s="404" t="s">
        <v>651</v>
      </c>
      <c r="K121" s="405"/>
      <c r="L121" s="404" t="s">
        <v>373</v>
      </c>
      <c r="M121" s="406"/>
      <c r="N121" s="406"/>
      <c r="O121" s="406"/>
      <c r="P121" s="407" t="s">
        <v>382</v>
      </c>
      <c r="Q121" s="407">
        <v>3</v>
      </c>
      <c r="R121" s="407">
        <v>1</v>
      </c>
      <c r="S121" s="7"/>
      <c r="T121" s="7"/>
      <c r="U121" s="7"/>
      <c r="V121" s="7"/>
      <c r="W121" s="7"/>
      <c r="X121" s="7"/>
      <c r="Y121" s="7"/>
      <c r="Z121" s="7"/>
    </row>
    <row r="122" spans="1:26" ht="12.75">
      <c r="A122" s="30"/>
      <c r="B122" s="4"/>
      <c r="C122" s="5"/>
      <c r="D122" s="12"/>
      <c r="E122" s="12"/>
      <c r="F122" s="5"/>
      <c r="G122" s="9"/>
      <c r="H122" s="5"/>
      <c r="I122" s="9"/>
      <c r="J122" s="429" t="s">
        <v>667</v>
      </c>
      <c r="K122" s="430"/>
      <c r="L122" s="429" t="s">
        <v>481</v>
      </c>
      <c r="M122" s="431"/>
      <c r="N122" s="431"/>
      <c r="O122" s="431"/>
      <c r="P122" s="432" t="s">
        <v>367</v>
      </c>
      <c r="Q122" s="760">
        <v>3</v>
      </c>
      <c r="R122" s="760">
        <v>1</v>
      </c>
      <c r="S122" s="7"/>
      <c r="T122" s="7"/>
      <c r="U122" s="7"/>
      <c r="V122" s="7"/>
      <c r="W122" s="7"/>
      <c r="X122" s="7"/>
      <c r="Y122" s="7"/>
      <c r="Z122" s="7"/>
    </row>
    <row r="123" spans="1:26" ht="12.75">
      <c r="A123" s="2"/>
      <c r="B123" s="7"/>
      <c r="C123" s="7"/>
      <c r="D123" s="7"/>
      <c r="E123" s="7"/>
      <c r="F123" s="7"/>
      <c r="G123" s="7"/>
      <c r="H123" s="7"/>
      <c r="I123" s="7"/>
      <c r="J123" s="754" t="s">
        <v>673</v>
      </c>
      <c r="K123" s="756"/>
      <c r="L123" s="404" t="s">
        <v>373</v>
      </c>
      <c r="M123" s="758"/>
      <c r="N123" s="758"/>
      <c r="O123" s="758"/>
      <c r="P123" s="759" t="s">
        <v>367</v>
      </c>
      <c r="Q123" s="407">
        <v>3</v>
      </c>
      <c r="R123" s="407">
        <v>1</v>
      </c>
      <c r="S123" s="7"/>
      <c r="T123" s="7"/>
      <c r="U123" s="7"/>
      <c r="V123" s="7"/>
      <c r="W123" s="7"/>
      <c r="X123" s="7"/>
      <c r="Y123" s="7"/>
      <c r="Z123" s="7"/>
    </row>
    <row r="124" spans="1:26" ht="12.75">
      <c r="A124" s="2"/>
      <c r="B124" s="7"/>
      <c r="C124" s="7"/>
      <c r="D124" s="7"/>
      <c r="E124" s="7"/>
      <c r="F124" s="7"/>
      <c r="G124" s="7"/>
      <c r="H124" s="7"/>
      <c r="I124" s="7"/>
      <c r="J124" s="404" t="s">
        <v>619</v>
      </c>
      <c r="K124" s="405"/>
      <c r="L124" s="404" t="s">
        <v>373</v>
      </c>
      <c r="M124" s="406"/>
      <c r="N124" s="406"/>
      <c r="O124" s="406"/>
      <c r="P124" s="407" t="s">
        <v>364</v>
      </c>
      <c r="Q124" s="408">
        <v>3</v>
      </c>
      <c r="R124" s="408">
        <v>1</v>
      </c>
      <c r="S124" s="7"/>
      <c r="T124" s="7"/>
      <c r="U124" s="7"/>
      <c r="V124" s="7"/>
      <c r="W124" s="7"/>
      <c r="X124" s="7"/>
      <c r="Y124" s="7"/>
      <c r="Z124" s="7"/>
    </row>
    <row r="125" spans="1:26" ht="12.75">
      <c r="A125" s="2"/>
      <c r="B125" s="7"/>
      <c r="C125" s="7"/>
      <c r="D125" s="7"/>
      <c r="E125" s="7"/>
      <c r="F125" s="7"/>
      <c r="G125" s="7"/>
      <c r="H125" s="7"/>
      <c r="I125" s="7"/>
      <c r="J125" s="409" t="s">
        <v>585</v>
      </c>
      <c r="K125" s="410"/>
      <c r="L125" s="409" t="s">
        <v>375</v>
      </c>
      <c r="M125" s="411"/>
      <c r="N125" s="411"/>
      <c r="O125" s="411"/>
      <c r="P125" s="412" t="s">
        <v>364</v>
      </c>
      <c r="Q125" s="590">
        <v>3</v>
      </c>
      <c r="R125" s="590">
        <v>1</v>
      </c>
      <c r="S125" s="7"/>
      <c r="T125" s="7"/>
      <c r="U125" s="7"/>
      <c r="V125" s="7"/>
      <c r="W125" s="7"/>
      <c r="X125" s="7"/>
      <c r="Y125" s="7"/>
      <c r="Z125" s="7"/>
    </row>
    <row r="126" spans="1:26" ht="12.75">
      <c r="A126" s="2"/>
      <c r="B126" s="7"/>
      <c r="C126" s="7"/>
      <c r="D126" s="7"/>
      <c r="E126" s="7"/>
      <c r="F126" s="7"/>
      <c r="G126" s="7"/>
      <c r="H126" s="7"/>
      <c r="I126" s="7"/>
      <c r="J126" s="409" t="s">
        <v>516</v>
      </c>
      <c r="K126" s="410"/>
      <c r="L126" s="409" t="s">
        <v>375</v>
      </c>
      <c r="M126" s="411"/>
      <c r="N126" s="411"/>
      <c r="O126" s="411"/>
      <c r="P126" s="412" t="s">
        <v>367</v>
      </c>
      <c r="Q126" s="590">
        <v>4</v>
      </c>
      <c r="R126" s="590">
        <v>1</v>
      </c>
      <c r="S126" s="7"/>
      <c r="T126" s="7"/>
      <c r="U126" s="7"/>
      <c r="V126" s="7"/>
      <c r="W126" s="7"/>
      <c r="X126" s="7"/>
      <c r="Y126" s="7"/>
      <c r="Z126" s="7"/>
    </row>
    <row r="127" spans="1:26" ht="12.75">
      <c r="A127" s="2"/>
      <c r="B127" s="7"/>
      <c r="C127" s="7"/>
      <c r="D127" s="7"/>
      <c r="E127" s="7"/>
      <c r="F127" s="7"/>
      <c r="G127" s="7"/>
      <c r="H127" s="7"/>
      <c r="I127" s="7"/>
      <c r="J127" s="375" t="s">
        <v>533</v>
      </c>
      <c r="K127" s="374"/>
      <c r="L127" s="375" t="s">
        <v>363</v>
      </c>
      <c r="M127" s="376"/>
      <c r="N127" s="376"/>
      <c r="O127" s="376"/>
      <c r="P127" s="435" t="s">
        <v>367</v>
      </c>
      <c r="Q127" s="518">
        <v>4</v>
      </c>
      <c r="R127" s="518">
        <v>1</v>
      </c>
      <c r="S127" s="7"/>
      <c r="T127" s="7"/>
      <c r="U127" s="7"/>
      <c r="V127" s="7"/>
      <c r="W127" s="7"/>
      <c r="X127" s="7"/>
      <c r="Y127" s="7"/>
      <c r="Z127" s="7"/>
    </row>
    <row r="128" spans="1:26" ht="12.75">
      <c r="A128" s="2"/>
      <c r="B128" s="7"/>
      <c r="C128" s="7"/>
      <c r="D128" s="7"/>
      <c r="E128" s="7"/>
      <c r="F128" s="7"/>
      <c r="G128" s="7"/>
      <c r="H128" s="7"/>
      <c r="I128" s="7"/>
      <c r="J128" s="404" t="s">
        <v>440</v>
      </c>
      <c r="K128" s="405"/>
      <c r="L128" s="774" t="s">
        <v>373</v>
      </c>
      <c r="M128" s="406"/>
      <c r="N128" s="406"/>
      <c r="O128" s="406"/>
      <c r="P128" s="407" t="s">
        <v>364</v>
      </c>
      <c r="Q128" s="408">
        <v>4</v>
      </c>
      <c r="R128" s="408">
        <v>1</v>
      </c>
      <c r="S128" s="7"/>
      <c r="T128" s="7"/>
      <c r="U128" s="7"/>
      <c r="V128" s="7"/>
      <c r="W128" s="7"/>
      <c r="X128" s="7"/>
      <c r="Y128" s="7"/>
      <c r="Z128" s="7"/>
    </row>
    <row r="129" spans="1:26" ht="12.75">
      <c r="A129" s="2"/>
      <c r="B129" s="7"/>
      <c r="C129" s="7"/>
      <c r="D129" s="7"/>
      <c r="E129" s="7"/>
      <c r="F129" s="7"/>
      <c r="G129" s="7"/>
      <c r="H129" s="7"/>
      <c r="I129" s="7"/>
      <c r="J129" s="429" t="s">
        <v>482</v>
      </c>
      <c r="K129" s="430"/>
      <c r="L129" s="429" t="s">
        <v>481</v>
      </c>
      <c r="M129" s="431"/>
      <c r="N129" s="431"/>
      <c r="O129" s="431"/>
      <c r="P129" s="432" t="s">
        <v>364</v>
      </c>
      <c r="Q129" s="432">
        <v>4</v>
      </c>
      <c r="R129" s="432">
        <v>1</v>
      </c>
      <c r="S129" s="7"/>
      <c r="T129" s="7"/>
      <c r="U129" s="7"/>
      <c r="V129" s="7"/>
      <c r="W129" s="7"/>
      <c r="X129" s="7"/>
      <c r="Y129" s="7"/>
      <c r="Z129" s="7"/>
    </row>
    <row r="130" spans="1:26" ht="12.75">
      <c r="A130" s="2"/>
      <c r="B130" s="7"/>
      <c r="C130" s="7"/>
      <c r="D130" s="7"/>
      <c r="E130" s="7"/>
      <c r="F130" s="7"/>
      <c r="G130" s="7"/>
      <c r="H130" s="7"/>
      <c r="I130" s="7"/>
      <c r="J130" s="414" t="s">
        <v>671</v>
      </c>
      <c r="K130" s="415"/>
      <c r="L130" s="414" t="s">
        <v>381</v>
      </c>
      <c r="M130" s="416"/>
      <c r="N130" s="416"/>
      <c r="O130" s="416"/>
      <c r="P130" s="417" t="s">
        <v>367</v>
      </c>
      <c r="Q130" s="417">
        <v>5</v>
      </c>
      <c r="R130" s="417">
        <v>1</v>
      </c>
      <c r="S130" s="7"/>
      <c r="T130" s="7"/>
      <c r="U130" s="7"/>
      <c r="V130" s="7"/>
      <c r="W130" s="7"/>
      <c r="X130" s="7"/>
      <c r="Y130" s="7"/>
      <c r="Z130" s="7"/>
    </row>
    <row r="131" spans="1:26" ht="12.75">
      <c r="A131" s="2"/>
      <c r="B131" s="7"/>
      <c r="C131" s="7"/>
      <c r="D131" s="7"/>
      <c r="E131" s="7"/>
      <c r="F131" s="7"/>
      <c r="G131" s="7"/>
      <c r="H131" s="7"/>
      <c r="I131" s="7"/>
      <c r="J131" s="586" t="s">
        <v>588</v>
      </c>
      <c r="K131" s="587"/>
      <c r="L131" s="375" t="s">
        <v>363</v>
      </c>
      <c r="M131" s="588"/>
      <c r="N131" s="588"/>
      <c r="O131" s="588"/>
      <c r="P131" s="589" t="s">
        <v>364</v>
      </c>
      <c r="Q131" s="435">
        <v>5</v>
      </c>
      <c r="R131" s="435">
        <v>1</v>
      </c>
      <c r="S131" s="7"/>
      <c r="T131" s="7"/>
      <c r="U131" s="7"/>
      <c r="V131" s="7"/>
      <c r="W131" s="7"/>
      <c r="X131" s="7"/>
      <c r="Y131" s="7"/>
      <c r="Z131" s="7"/>
    </row>
    <row r="132" spans="1:26" ht="12.75">
      <c r="A132" s="2"/>
      <c r="B132" s="7"/>
      <c r="C132" s="7"/>
      <c r="D132" s="7"/>
      <c r="E132" s="7"/>
      <c r="F132" s="7"/>
      <c r="G132" s="7"/>
      <c r="H132" s="7"/>
      <c r="I132" s="7"/>
      <c r="J132" s="419" t="s">
        <v>637</v>
      </c>
      <c r="K132" s="420"/>
      <c r="L132" s="419" t="s">
        <v>431</v>
      </c>
      <c r="M132" s="421"/>
      <c r="N132" s="421"/>
      <c r="O132" s="421"/>
      <c r="P132" s="422" t="s">
        <v>364</v>
      </c>
      <c r="Q132" s="422">
        <v>5</v>
      </c>
      <c r="R132" s="422">
        <v>1</v>
      </c>
      <c r="S132" s="7"/>
      <c r="T132" s="7"/>
      <c r="U132" s="7"/>
      <c r="V132" s="7"/>
      <c r="W132" s="7"/>
      <c r="X132" s="7"/>
      <c r="Y132" s="7"/>
      <c r="Z132" s="7"/>
    </row>
    <row r="133" spans="1:26" ht="12.75">
      <c r="A133" s="2"/>
      <c r="B133" s="7"/>
      <c r="C133" s="7"/>
      <c r="D133" s="7"/>
      <c r="E133" s="7"/>
      <c r="F133" s="7"/>
      <c r="G133" s="7"/>
      <c r="H133" s="7"/>
      <c r="I133" s="7"/>
      <c r="J133" s="375" t="s">
        <v>589</v>
      </c>
      <c r="K133" s="374"/>
      <c r="L133" s="375" t="s">
        <v>363</v>
      </c>
      <c r="M133" s="376"/>
      <c r="N133" s="376"/>
      <c r="O133" s="376"/>
      <c r="P133" s="435" t="s">
        <v>367</v>
      </c>
      <c r="Q133" s="435">
        <v>6</v>
      </c>
      <c r="R133" s="435">
        <v>1</v>
      </c>
      <c r="S133" s="7"/>
      <c r="T133" s="7"/>
      <c r="U133" s="7"/>
      <c r="V133" s="7"/>
      <c r="W133" s="7"/>
      <c r="X133" s="7"/>
      <c r="Y133" s="7"/>
      <c r="Z133" s="7"/>
    </row>
    <row r="134" spans="1:26" ht="12.75">
      <c r="A134" s="2"/>
      <c r="B134" s="7"/>
      <c r="C134" s="7"/>
      <c r="D134" s="7"/>
      <c r="E134" s="7"/>
      <c r="F134" s="7"/>
      <c r="G134" s="7"/>
      <c r="H134" s="7"/>
      <c r="I134" s="7"/>
      <c r="J134" s="383" t="s">
        <v>587</v>
      </c>
      <c r="K134" s="381"/>
      <c r="L134" s="383" t="s">
        <v>366</v>
      </c>
      <c r="M134" s="384"/>
      <c r="N134" s="384"/>
      <c r="O134" s="384"/>
      <c r="P134" s="418" t="s">
        <v>367</v>
      </c>
      <c r="Q134" s="418">
        <v>6</v>
      </c>
      <c r="R134" s="418">
        <v>1</v>
      </c>
      <c r="S134" s="7"/>
      <c r="T134" s="7"/>
      <c r="U134" s="7"/>
      <c r="V134" s="7"/>
      <c r="W134" s="7"/>
      <c r="X134" s="7"/>
      <c r="Y134" s="7"/>
      <c r="Z134" s="7"/>
    </row>
    <row r="135" spans="1:26" ht="12.75">
      <c r="A135" s="2"/>
      <c r="B135" s="7"/>
      <c r="C135" s="7"/>
      <c r="D135" s="7"/>
      <c r="E135" s="7"/>
      <c r="F135" s="7"/>
      <c r="G135" s="7"/>
      <c r="H135" s="7"/>
      <c r="I135" s="7"/>
      <c r="J135" s="375" t="s">
        <v>623</v>
      </c>
      <c r="K135" s="374"/>
      <c r="L135" s="375" t="s">
        <v>363</v>
      </c>
      <c r="M135" s="376"/>
      <c r="N135" s="376"/>
      <c r="O135" s="374"/>
      <c r="P135" s="435" t="s">
        <v>367</v>
      </c>
      <c r="Q135" s="435">
        <v>6</v>
      </c>
      <c r="R135" s="435">
        <v>1</v>
      </c>
      <c r="S135" s="7"/>
      <c r="T135" s="7"/>
      <c r="U135" s="7"/>
      <c r="V135" s="7"/>
      <c r="W135" s="7"/>
      <c r="X135" s="7"/>
      <c r="Y135" s="7"/>
      <c r="Z135" s="7"/>
    </row>
    <row r="136" spans="1:26" ht="12.75">
      <c r="A136" s="2"/>
      <c r="B136" s="7"/>
      <c r="C136" s="7"/>
      <c r="D136" s="7"/>
      <c r="E136" s="7"/>
      <c r="F136" s="7"/>
      <c r="G136" s="7"/>
      <c r="H136" s="7"/>
      <c r="I136" s="7"/>
      <c r="J136" s="764" t="s">
        <v>664</v>
      </c>
      <c r="K136" s="769"/>
      <c r="L136" s="427" t="s">
        <v>370</v>
      </c>
      <c r="M136" s="778"/>
      <c r="N136" s="778"/>
      <c r="O136" s="778"/>
      <c r="P136" s="782" t="s">
        <v>364</v>
      </c>
      <c r="Q136" s="428">
        <v>6</v>
      </c>
      <c r="R136" s="428">
        <v>1</v>
      </c>
      <c r="S136" s="2"/>
      <c r="T136" s="7"/>
      <c r="U136" s="7"/>
      <c r="V136" s="7"/>
      <c r="W136" s="7"/>
      <c r="X136" s="7"/>
      <c r="Y136" s="7"/>
      <c r="Z136" s="7"/>
    </row>
    <row r="137" spans="1:26" ht="12.75">
      <c r="A137" s="2"/>
      <c r="B137" s="7"/>
      <c r="C137" s="7"/>
      <c r="D137" s="7"/>
      <c r="E137" s="7"/>
      <c r="F137" s="7"/>
      <c r="G137" s="7"/>
      <c r="H137" s="7"/>
      <c r="I137" s="7"/>
      <c r="J137" s="375" t="s">
        <v>648</v>
      </c>
      <c r="K137" s="374"/>
      <c r="L137" s="375" t="s">
        <v>363</v>
      </c>
      <c r="M137" s="376"/>
      <c r="N137" s="376"/>
      <c r="O137" s="376"/>
      <c r="P137" s="435" t="s">
        <v>364</v>
      </c>
      <c r="Q137" s="435">
        <v>6</v>
      </c>
      <c r="R137" s="435">
        <v>1</v>
      </c>
      <c r="S137" s="2"/>
      <c r="T137" s="7"/>
      <c r="U137" s="7"/>
      <c r="V137" s="7"/>
      <c r="W137" s="7"/>
      <c r="X137" s="7"/>
      <c r="Y137" s="7"/>
      <c r="Z137" s="7"/>
    </row>
    <row r="138" spans="1:26" ht="12.75">
      <c r="A138" s="2"/>
      <c r="B138" s="7"/>
      <c r="C138" s="7"/>
      <c r="D138" s="7"/>
      <c r="E138" s="7"/>
      <c r="F138" s="7"/>
      <c r="G138" s="7"/>
      <c r="H138" s="7"/>
      <c r="I138" s="7"/>
      <c r="J138" s="586" t="s">
        <v>594</v>
      </c>
      <c r="K138" s="587"/>
      <c r="L138" s="375" t="s">
        <v>363</v>
      </c>
      <c r="M138" s="588"/>
      <c r="N138" s="588"/>
      <c r="O138" s="588"/>
      <c r="P138" s="589" t="s">
        <v>364</v>
      </c>
      <c r="Q138" s="435">
        <v>6</v>
      </c>
      <c r="R138" s="435">
        <v>1</v>
      </c>
      <c r="S138" s="2"/>
      <c r="T138" s="7"/>
      <c r="U138" s="7"/>
      <c r="V138" s="7"/>
      <c r="W138" s="7"/>
      <c r="X138" s="7"/>
      <c r="Y138" s="7"/>
      <c r="Z138" s="7"/>
    </row>
    <row r="139" spans="1:26" ht="12.75">
      <c r="A139" s="2"/>
      <c r="B139" s="7"/>
      <c r="C139" s="7"/>
      <c r="D139" s="7"/>
      <c r="E139" s="7"/>
      <c r="F139" s="7"/>
      <c r="G139" s="7"/>
      <c r="H139" s="7"/>
      <c r="I139" s="7"/>
      <c r="J139" s="427" t="s">
        <v>478</v>
      </c>
      <c r="K139" s="433"/>
      <c r="L139" s="427" t="s">
        <v>370</v>
      </c>
      <c r="M139" s="434"/>
      <c r="N139" s="434"/>
      <c r="O139" s="434"/>
      <c r="P139" s="428" t="s">
        <v>364</v>
      </c>
      <c r="Q139" s="437">
        <v>6</v>
      </c>
      <c r="R139" s="437">
        <v>1</v>
      </c>
      <c r="S139" s="2"/>
      <c r="T139" s="7"/>
      <c r="U139" s="7"/>
      <c r="V139" s="7"/>
      <c r="W139" s="7"/>
      <c r="X139" s="7"/>
      <c r="Y139" s="7"/>
      <c r="Z139" s="7"/>
    </row>
    <row r="140" spans="1:26" ht="12.75">
      <c r="A140" s="2"/>
      <c r="B140" s="7"/>
      <c r="C140" s="7"/>
      <c r="D140" s="7"/>
      <c r="E140" s="7"/>
      <c r="F140" s="7"/>
      <c r="G140" s="7"/>
      <c r="H140" s="7"/>
      <c r="I140" s="7"/>
      <c r="J140" s="419" t="s">
        <v>647</v>
      </c>
      <c r="K140" s="420"/>
      <c r="L140" s="419" t="s">
        <v>431</v>
      </c>
      <c r="M140" s="421"/>
      <c r="N140" s="421"/>
      <c r="O140" s="421"/>
      <c r="P140" s="422" t="s">
        <v>364</v>
      </c>
      <c r="Q140" s="438">
        <v>6</v>
      </c>
      <c r="R140" s="438">
        <v>1</v>
      </c>
      <c r="S140" s="2"/>
      <c r="T140" s="7"/>
      <c r="U140" s="7"/>
      <c r="V140" s="7"/>
      <c r="W140" s="7"/>
      <c r="X140" s="7"/>
      <c r="Y140" s="7"/>
      <c r="Z140" s="7"/>
    </row>
    <row r="141" spans="1:26" ht="12.75">
      <c r="A141" s="2"/>
      <c r="B141" s="7"/>
      <c r="C141" s="7"/>
      <c r="D141" s="7"/>
      <c r="E141" s="7"/>
      <c r="F141" s="7"/>
      <c r="G141" s="7"/>
      <c r="H141" s="7"/>
      <c r="I141" s="7"/>
      <c r="J141" s="414" t="s">
        <v>663</v>
      </c>
      <c r="K141" s="415"/>
      <c r="L141" s="414" t="s">
        <v>381</v>
      </c>
      <c r="M141" s="416"/>
      <c r="N141" s="416"/>
      <c r="O141" s="416"/>
      <c r="P141" s="417" t="s">
        <v>382</v>
      </c>
      <c r="Q141" s="463">
        <v>7</v>
      </c>
      <c r="R141" s="463">
        <v>1</v>
      </c>
      <c r="S141" s="2"/>
      <c r="T141" s="7"/>
      <c r="U141" s="7"/>
      <c r="V141" s="7"/>
      <c r="W141" s="7"/>
      <c r="X141" s="7"/>
      <c r="Y141" s="7"/>
      <c r="Z141" s="7"/>
    </row>
    <row r="142" spans="1:26" ht="12.75">
      <c r="A142" s="2"/>
      <c r="B142" s="7"/>
      <c r="C142" s="7"/>
      <c r="D142" s="7"/>
      <c r="E142" s="7"/>
      <c r="F142" s="7"/>
      <c r="G142" s="7"/>
      <c r="H142" s="7"/>
      <c r="I142" s="7"/>
      <c r="J142" s="404" t="s">
        <v>638</v>
      </c>
      <c r="K142" s="405"/>
      <c r="L142" s="404" t="s">
        <v>373</v>
      </c>
      <c r="M142" s="406"/>
      <c r="N142" s="406"/>
      <c r="O142" s="406"/>
      <c r="P142" s="407" t="s">
        <v>367</v>
      </c>
      <c r="Q142" s="407">
        <v>7</v>
      </c>
      <c r="R142" s="407">
        <v>1</v>
      </c>
      <c r="S142" s="2"/>
      <c r="T142" s="7"/>
      <c r="U142" s="7"/>
      <c r="V142" s="7"/>
      <c r="W142" s="7"/>
      <c r="X142" s="7"/>
      <c r="Y142" s="7"/>
      <c r="Z142" s="7"/>
    </row>
    <row r="143" spans="1:26" ht="12.75">
      <c r="A143" s="2"/>
      <c r="B143" s="7"/>
      <c r="C143" s="7"/>
      <c r="D143" s="7"/>
      <c r="E143" s="7"/>
      <c r="F143" s="7"/>
      <c r="G143" s="7"/>
      <c r="H143" s="7"/>
      <c r="I143" s="7"/>
      <c r="J143" s="375" t="s">
        <v>362</v>
      </c>
      <c r="K143" s="374"/>
      <c r="L143" s="375" t="s">
        <v>363</v>
      </c>
      <c r="M143" s="376"/>
      <c r="N143" s="376"/>
      <c r="O143" s="376"/>
      <c r="P143" s="435" t="s">
        <v>364</v>
      </c>
      <c r="Q143" s="435">
        <v>7</v>
      </c>
      <c r="R143" s="435">
        <v>1</v>
      </c>
      <c r="S143" s="2"/>
      <c r="T143" s="7"/>
      <c r="U143" s="7"/>
      <c r="V143" s="7"/>
      <c r="W143" s="7"/>
      <c r="X143" s="7"/>
      <c r="Y143" s="7"/>
      <c r="Z143" s="7"/>
    </row>
    <row r="144" spans="1:26" ht="12.75">
      <c r="A144" s="2"/>
      <c r="B144" s="7"/>
      <c r="C144" s="7"/>
      <c r="D144" s="7"/>
      <c r="E144" s="7"/>
      <c r="F144" s="7"/>
      <c r="G144" s="7"/>
      <c r="H144" s="7"/>
      <c r="I144" s="7"/>
      <c r="J144" s="385" t="s">
        <v>536</v>
      </c>
      <c r="K144" s="388"/>
      <c r="L144" s="385" t="s">
        <v>377</v>
      </c>
      <c r="M144" s="386"/>
      <c r="N144" s="386"/>
      <c r="O144" s="386"/>
      <c r="P144" s="413" t="s">
        <v>367</v>
      </c>
      <c r="Q144" s="436">
        <v>8</v>
      </c>
      <c r="R144" s="436">
        <v>1</v>
      </c>
      <c r="S144" s="2"/>
      <c r="T144" s="7"/>
      <c r="U144" s="7"/>
      <c r="V144" s="7"/>
      <c r="W144" s="7"/>
      <c r="X144" s="7"/>
      <c r="Y144" s="7"/>
      <c r="Z144" s="7"/>
    </row>
    <row r="145" spans="1:26" ht="12.75">
      <c r="A145" s="2"/>
      <c r="B145" s="7"/>
      <c r="C145" s="7"/>
      <c r="D145" s="7"/>
      <c r="E145" s="7"/>
      <c r="F145" s="7"/>
      <c r="G145" s="7"/>
      <c r="H145" s="7"/>
      <c r="I145" s="7"/>
      <c r="J145" s="429" t="s">
        <v>549</v>
      </c>
      <c r="K145" s="430"/>
      <c r="L145" s="429" t="s">
        <v>481</v>
      </c>
      <c r="M145" s="431"/>
      <c r="N145" s="431"/>
      <c r="O145" s="431"/>
      <c r="P145" s="432" t="s">
        <v>367</v>
      </c>
      <c r="Q145" s="760">
        <v>10</v>
      </c>
      <c r="R145" s="432">
        <v>1</v>
      </c>
      <c r="S145" s="2"/>
      <c r="T145" s="7"/>
      <c r="U145" s="7"/>
      <c r="V145" s="7"/>
      <c r="W145" s="7"/>
      <c r="X145" s="7"/>
      <c r="Y145" s="7"/>
      <c r="Z145" s="7"/>
    </row>
    <row r="146" spans="1:26" ht="12.75">
      <c r="A146" s="2"/>
      <c r="B146" s="7"/>
      <c r="C146" s="7"/>
      <c r="D146" s="7"/>
      <c r="E146" s="7"/>
      <c r="F146" s="7"/>
      <c r="G146" s="7"/>
      <c r="H146" s="7"/>
      <c r="I146" s="7"/>
      <c r="J146" s="414" t="s">
        <v>534</v>
      </c>
      <c r="K146" s="415"/>
      <c r="L146" s="414" t="s">
        <v>381</v>
      </c>
      <c r="M146" s="416"/>
      <c r="N146" s="416"/>
      <c r="O146" s="416"/>
      <c r="P146" s="417" t="s">
        <v>367</v>
      </c>
      <c r="Q146" s="463">
        <v>10</v>
      </c>
      <c r="R146" s="463">
        <v>1</v>
      </c>
      <c r="S146" s="2"/>
      <c r="T146" s="7"/>
      <c r="U146" s="7"/>
      <c r="V146" s="7"/>
      <c r="W146" s="7"/>
      <c r="X146" s="7"/>
      <c r="Y146" s="7"/>
      <c r="Z146" s="7"/>
    </row>
    <row r="147" spans="1:26" ht="12.75">
      <c r="A147" s="2"/>
      <c r="B147" s="7"/>
      <c r="C147" s="7"/>
      <c r="D147" s="7"/>
      <c r="E147" s="7"/>
      <c r="F147" s="7"/>
      <c r="G147" s="7"/>
      <c r="H147" s="7"/>
      <c r="I147" s="7"/>
      <c r="J147" s="419" t="s">
        <v>548</v>
      </c>
      <c r="K147" s="420"/>
      <c r="L147" s="419" t="s">
        <v>431</v>
      </c>
      <c r="M147" s="421"/>
      <c r="N147" s="421"/>
      <c r="O147" s="421"/>
      <c r="P147" s="422" t="s">
        <v>367</v>
      </c>
      <c r="Q147" s="438">
        <v>10</v>
      </c>
      <c r="R147" s="438">
        <v>1</v>
      </c>
      <c r="S147" s="7"/>
      <c r="T147" s="7"/>
      <c r="U147" s="7"/>
      <c r="V147" s="7"/>
      <c r="W147" s="7"/>
      <c r="X147" s="7"/>
      <c r="Y147" s="7"/>
      <c r="Z147" s="7"/>
    </row>
    <row r="148" spans="1:26" ht="12.75">
      <c r="A148" s="2"/>
      <c r="B148" s="7"/>
      <c r="C148" s="7"/>
      <c r="D148" s="7"/>
      <c r="E148" s="7"/>
      <c r="F148" s="7"/>
      <c r="G148" s="7"/>
      <c r="H148" s="7"/>
      <c r="I148" s="7"/>
      <c r="J148" s="385" t="s">
        <v>518</v>
      </c>
      <c r="K148" s="388"/>
      <c r="L148" s="385" t="s">
        <v>377</v>
      </c>
      <c r="M148" s="386"/>
      <c r="N148" s="386"/>
      <c r="O148" s="386"/>
      <c r="P148" s="413" t="s">
        <v>364</v>
      </c>
      <c r="Q148" s="436">
        <v>10</v>
      </c>
      <c r="R148" s="436">
        <v>1</v>
      </c>
      <c r="S148" s="7"/>
      <c r="T148" s="7"/>
      <c r="U148" s="7"/>
      <c r="V148" s="7"/>
      <c r="W148" s="7"/>
      <c r="X148" s="7"/>
      <c r="Y148" s="7"/>
      <c r="Z148" s="7"/>
    </row>
    <row r="149" spans="1:26" ht="12.75">
      <c r="A149" s="2"/>
      <c r="B149" s="7"/>
      <c r="C149" s="7"/>
      <c r="D149" s="7"/>
      <c r="E149" s="7"/>
      <c r="F149" s="7"/>
      <c r="G149" s="7"/>
      <c r="H149" s="7"/>
      <c r="I149" s="7"/>
      <c r="J149" s="385" t="s">
        <v>441</v>
      </c>
      <c r="K149" s="388"/>
      <c r="L149" s="385" t="s">
        <v>377</v>
      </c>
      <c r="M149" s="386"/>
      <c r="N149" s="386"/>
      <c r="O149" s="386"/>
      <c r="P149" s="413" t="s">
        <v>382</v>
      </c>
      <c r="Q149" s="413">
        <v>11</v>
      </c>
      <c r="R149" s="413">
        <v>1</v>
      </c>
      <c r="S149" s="7"/>
      <c r="T149" s="7"/>
      <c r="U149" s="7"/>
      <c r="V149" s="7"/>
      <c r="W149" s="7"/>
      <c r="X149" s="7"/>
      <c r="Y149" s="7"/>
      <c r="Z149" s="7"/>
    </row>
    <row r="150" spans="1:26" ht="12.75">
      <c r="A150" s="2"/>
      <c r="B150" s="7"/>
      <c r="C150" s="7"/>
      <c r="D150" s="7"/>
      <c r="E150" s="7"/>
      <c r="F150" s="7"/>
      <c r="G150" s="7"/>
      <c r="H150" s="7"/>
      <c r="I150" s="7"/>
      <c r="J150" s="419" t="s">
        <v>669</v>
      </c>
      <c r="K150" s="420"/>
      <c r="L150" s="419" t="s">
        <v>431</v>
      </c>
      <c r="M150" s="421"/>
      <c r="N150" s="421"/>
      <c r="O150" s="421"/>
      <c r="P150" s="422" t="s">
        <v>382</v>
      </c>
      <c r="Q150" s="422">
        <v>11</v>
      </c>
      <c r="R150" s="422">
        <v>1</v>
      </c>
      <c r="S150" s="7"/>
      <c r="T150" s="7"/>
      <c r="U150" s="7"/>
      <c r="V150" s="7"/>
      <c r="W150" s="7"/>
      <c r="X150" s="7"/>
      <c r="Y150" s="7"/>
      <c r="Z150" s="7"/>
    </row>
    <row r="151" spans="1:26" ht="12.75">
      <c r="A151" s="2"/>
      <c r="B151" s="7"/>
      <c r="C151" s="7"/>
      <c r="D151" s="7"/>
      <c r="E151" s="7"/>
      <c r="F151" s="7"/>
      <c r="G151" s="7"/>
      <c r="H151" s="7"/>
      <c r="I151" s="7"/>
      <c r="J151" s="427" t="s">
        <v>620</v>
      </c>
      <c r="K151" s="433"/>
      <c r="L151" s="427" t="s">
        <v>370</v>
      </c>
      <c r="M151" s="434"/>
      <c r="N151" s="434"/>
      <c r="O151" s="434"/>
      <c r="P151" s="428" t="s">
        <v>367</v>
      </c>
      <c r="Q151" s="428">
        <v>11</v>
      </c>
      <c r="R151" s="428">
        <v>1</v>
      </c>
      <c r="S151" s="7"/>
      <c r="T151" s="7"/>
      <c r="U151" s="7"/>
      <c r="V151" s="7"/>
      <c r="W151" s="7"/>
      <c r="X151" s="7"/>
      <c r="Y151" s="7"/>
      <c r="Z151" s="7"/>
    </row>
    <row r="152" spans="1:26" ht="12.75">
      <c r="A152" s="2"/>
      <c r="B152" s="7"/>
      <c r="C152" s="7"/>
      <c r="D152" s="7"/>
      <c r="E152" s="7"/>
      <c r="F152" s="7"/>
      <c r="G152" s="7"/>
      <c r="H152" s="7"/>
      <c r="I152" s="7"/>
      <c r="J152" s="385" t="s">
        <v>572</v>
      </c>
      <c r="K152" s="388"/>
      <c r="L152" s="385" t="s">
        <v>377</v>
      </c>
      <c r="M152" s="386"/>
      <c r="N152" s="386"/>
      <c r="O152" s="386"/>
      <c r="P152" s="413" t="s">
        <v>367</v>
      </c>
      <c r="Q152" s="413">
        <v>11</v>
      </c>
      <c r="R152" s="413">
        <v>1</v>
      </c>
      <c r="S152" s="7"/>
      <c r="T152" s="7"/>
      <c r="U152" s="7"/>
      <c r="V152" s="7"/>
      <c r="W152" s="7"/>
      <c r="X152" s="7"/>
      <c r="Y152" s="7"/>
      <c r="Z152" s="7"/>
    </row>
    <row r="153" spans="1:26" ht="13.5" thickBot="1">
      <c r="A153" s="7"/>
      <c r="B153" s="7"/>
      <c r="C153" s="7"/>
      <c r="D153" s="7"/>
      <c r="E153" s="7"/>
      <c r="F153" s="7"/>
      <c r="G153" s="7"/>
      <c r="H153" s="7"/>
      <c r="I153" s="7"/>
      <c r="J153" s="765" t="s">
        <v>672</v>
      </c>
      <c r="K153" s="770"/>
      <c r="L153" s="773" t="s">
        <v>375</v>
      </c>
      <c r="M153" s="779"/>
      <c r="N153" s="779"/>
      <c r="O153" s="779"/>
      <c r="P153" s="783" t="s">
        <v>364</v>
      </c>
      <c r="Q153" s="788">
        <v>12</v>
      </c>
      <c r="R153" s="788">
        <v>1</v>
      </c>
      <c r="S153" s="7"/>
      <c r="T153" s="7"/>
      <c r="U153" s="7"/>
      <c r="V153" s="7"/>
      <c r="W153" s="7"/>
      <c r="X153" s="7"/>
      <c r="Y153" s="7"/>
      <c r="Z153" s="7"/>
    </row>
    <row r="154" spans="1:26" ht="12.75">
      <c r="A154" s="7"/>
      <c r="B154" s="7"/>
      <c r="C154" s="7"/>
      <c r="D154" s="7"/>
      <c r="E154" s="7"/>
      <c r="F154" s="7"/>
      <c r="G154" s="7"/>
      <c r="H154" s="7"/>
      <c r="I154" s="7"/>
      <c r="J154" s="835"/>
      <c r="K154" s="835"/>
      <c r="L154" s="835"/>
      <c r="M154" s="835"/>
      <c r="N154" s="835"/>
      <c r="O154" s="835"/>
      <c r="P154" s="8"/>
      <c r="Q154" s="8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.75">
      <c r="A155" s="7"/>
      <c r="B155" s="7"/>
      <c r="C155" s="7"/>
      <c r="D155" s="7"/>
      <c r="E155" s="7"/>
      <c r="F155" s="7"/>
      <c r="G155" s="7"/>
      <c r="H155" s="7"/>
      <c r="I155" s="7"/>
      <c r="J155" s="835"/>
      <c r="K155" s="835"/>
      <c r="L155" s="835"/>
      <c r="M155" s="835"/>
      <c r="N155" s="835"/>
      <c r="O155" s="835"/>
      <c r="P155" s="8"/>
      <c r="Q155" s="8"/>
      <c r="R155" s="2"/>
      <c r="S155" s="7"/>
      <c r="T155" s="7"/>
      <c r="U155" s="7"/>
      <c r="V155" s="7"/>
      <c r="W155" s="7"/>
      <c r="X155" s="7"/>
      <c r="Y155" s="7"/>
      <c r="Z155" s="7"/>
    </row>
    <row r="156" spans="1:26" ht="12.75">
      <c r="A156" s="7"/>
      <c r="B156" s="7"/>
      <c r="C156" s="7"/>
      <c r="D156" s="7"/>
      <c r="E156" s="7"/>
      <c r="F156" s="7"/>
      <c r="G156" s="7"/>
      <c r="H156" s="7"/>
      <c r="I156" s="7"/>
      <c r="J156" s="835"/>
      <c r="K156" s="835"/>
      <c r="L156" s="835"/>
      <c r="M156" s="835"/>
      <c r="N156" s="835"/>
      <c r="O156" s="835"/>
      <c r="P156" s="15"/>
      <c r="Q156" s="15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.75">
      <c r="A157" s="7"/>
      <c r="B157" s="7"/>
      <c r="C157" s="7"/>
      <c r="D157" s="7"/>
      <c r="E157" s="7"/>
      <c r="F157" s="7"/>
      <c r="G157" s="7"/>
      <c r="H157" s="7"/>
      <c r="I157" s="7"/>
      <c r="J157" s="835"/>
      <c r="K157" s="835"/>
      <c r="L157" s="835"/>
      <c r="M157" s="835"/>
      <c r="N157" s="835"/>
      <c r="O157" s="835"/>
      <c r="P157" s="15"/>
      <c r="Q157" s="15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.75">
      <c r="A158" s="7"/>
      <c r="B158" s="7"/>
      <c r="C158" s="7"/>
      <c r="D158" s="7"/>
      <c r="E158" s="7"/>
      <c r="F158" s="7"/>
      <c r="G158" s="7"/>
      <c r="H158" s="7"/>
      <c r="I158" s="7"/>
      <c r="J158" s="835"/>
      <c r="K158" s="835"/>
      <c r="L158" s="835"/>
      <c r="M158" s="835"/>
      <c r="N158" s="835"/>
      <c r="O158" s="835"/>
      <c r="P158" s="8"/>
      <c r="Q158" s="8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.75">
      <c r="A159" s="7"/>
      <c r="B159" s="7"/>
      <c r="C159" s="7"/>
      <c r="D159" s="7"/>
      <c r="E159" s="7"/>
      <c r="F159" s="7"/>
      <c r="G159" s="7"/>
      <c r="H159" s="7"/>
      <c r="I159" s="7"/>
      <c r="J159" s="835"/>
      <c r="K159" s="835"/>
      <c r="L159" s="835"/>
      <c r="M159" s="835"/>
      <c r="N159" s="835"/>
      <c r="O159" s="835"/>
      <c r="P159" s="8"/>
      <c r="Q159" s="8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.75">
      <c r="A160" s="7"/>
      <c r="B160" s="7"/>
      <c r="C160" s="7"/>
      <c r="D160" s="7"/>
      <c r="E160" s="7"/>
      <c r="F160" s="7"/>
      <c r="G160" s="7"/>
      <c r="H160" s="7"/>
      <c r="I160" s="7"/>
      <c r="J160" s="835"/>
      <c r="K160" s="835"/>
      <c r="L160" s="835"/>
      <c r="M160" s="835"/>
      <c r="N160" s="835"/>
      <c r="O160" s="835"/>
      <c r="P160" s="15"/>
      <c r="Q160" s="15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.75">
      <c r="A161" s="7"/>
      <c r="B161" s="7"/>
      <c r="C161" s="7"/>
      <c r="D161" s="7"/>
      <c r="E161" s="7"/>
      <c r="F161" s="7"/>
      <c r="G161" s="7"/>
      <c r="H161" s="7"/>
      <c r="I161" s="7"/>
      <c r="J161" s="835"/>
      <c r="K161" s="835"/>
      <c r="L161" s="835"/>
      <c r="M161" s="835"/>
      <c r="N161" s="835"/>
      <c r="O161" s="835"/>
      <c r="P161" s="15"/>
      <c r="Q161" s="15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.75">
      <c r="A162" s="7"/>
      <c r="B162" s="7"/>
      <c r="C162" s="7"/>
      <c r="D162" s="7"/>
      <c r="E162" s="7"/>
      <c r="F162" s="7"/>
      <c r="G162" s="7"/>
      <c r="H162" s="7"/>
      <c r="I162" s="7"/>
      <c r="J162" s="835"/>
      <c r="K162" s="835"/>
      <c r="L162" s="835"/>
      <c r="M162" s="835"/>
      <c r="N162" s="835"/>
      <c r="O162" s="835"/>
      <c r="P162" s="8"/>
      <c r="Q162" s="8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.75">
      <c r="A163" s="7"/>
      <c r="B163" s="7"/>
      <c r="C163" s="7"/>
      <c r="D163" s="7"/>
      <c r="E163" s="7"/>
      <c r="F163" s="7"/>
      <c r="G163" s="7"/>
      <c r="H163" s="7"/>
      <c r="I163" s="7"/>
      <c r="J163" s="835"/>
      <c r="K163" s="835"/>
      <c r="L163" s="835"/>
      <c r="M163" s="835"/>
      <c r="N163" s="835"/>
      <c r="O163" s="835"/>
      <c r="P163" s="15"/>
      <c r="Q163" s="15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.75">
      <c r="A164" s="7"/>
      <c r="B164" s="7"/>
      <c r="C164" s="7"/>
      <c r="D164" s="7"/>
      <c r="E164" s="7"/>
      <c r="F164" s="7"/>
      <c r="G164" s="7"/>
      <c r="H164" s="7"/>
      <c r="I164" s="7"/>
      <c r="J164" s="835"/>
      <c r="K164" s="835"/>
      <c r="L164" s="835"/>
      <c r="M164" s="835"/>
      <c r="N164" s="835"/>
      <c r="O164" s="835"/>
      <c r="P164" s="8"/>
      <c r="Q164" s="8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.75">
      <c r="A165" s="7"/>
      <c r="B165" s="7"/>
      <c r="C165" s="7"/>
      <c r="D165" s="7"/>
      <c r="E165" s="7"/>
      <c r="F165" s="7"/>
      <c r="G165" s="7"/>
      <c r="H165" s="7"/>
      <c r="I165" s="7"/>
      <c r="J165" s="835"/>
      <c r="K165" s="835"/>
      <c r="L165" s="835"/>
      <c r="M165" s="835"/>
      <c r="N165" s="835"/>
      <c r="O165" s="835"/>
      <c r="P165" s="8"/>
      <c r="Q165" s="8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.75">
      <c r="A166" s="7"/>
      <c r="B166" s="7"/>
      <c r="C166" s="7"/>
      <c r="D166" s="7"/>
      <c r="E166" s="7"/>
      <c r="F166" s="7"/>
      <c r="G166" s="7"/>
      <c r="H166" s="7"/>
      <c r="I166" s="7"/>
      <c r="J166" s="835"/>
      <c r="K166" s="835"/>
      <c r="L166" s="835"/>
      <c r="M166" s="835"/>
      <c r="N166" s="835"/>
      <c r="O166" s="835"/>
      <c r="P166" s="8"/>
      <c r="Q166" s="8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.75">
      <c r="A167" s="7"/>
      <c r="B167" s="7"/>
      <c r="C167" s="7"/>
      <c r="D167" s="7"/>
      <c r="E167" s="7"/>
      <c r="F167" s="7"/>
      <c r="G167" s="7"/>
      <c r="H167" s="7"/>
      <c r="I167" s="7"/>
      <c r="J167" s="835"/>
      <c r="K167" s="835"/>
      <c r="L167" s="835"/>
      <c r="M167" s="835"/>
      <c r="N167" s="835"/>
      <c r="O167" s="835"/>
      <c r="P167" s="8"/>
      <c r="Q167" s="8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.75">
      <c r="A168" s="7"/>
      <c r="B168" s="7"/>
      <c r="C168" s="7"/>
      <c r="D168" s="7"/>
      <c r="E168" s="7"/>
      <c r="F168" s="7"/>
      <c r="G168" s="7"/>
      <c r="H168" s="7"/>
      <c r="I168" s="7"/>
      <c r="J168" s="835"/>
      <c r="K168" s="835"/>
      <c r="L168" s="835"/>
      <c r="M168" s="835"/>
      <c r="N168" s="835"/>
      <c r="O168" s="835"/>
      <c r="P168" s="8"/>
      <c r="Q168" s="8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.75">
      <c r="A169" s="7"/>
      <c r="B169" s="7"/>
      <c r="C169" s="7"/>
      <c r="D169" s="7"/>
      <c r="E169" s="7"/>
      <c r="F169" s="7"/>
      <c r="G169" s="7"/>
      <c r="H169" s="7"/>
      <c r="I169" s="7"/>
      <c r="J169" s="835"/>
      <c r="K169" s="835"/>
      <c r="L169" s="835"/>
      <c r="M169" s="835"/>
      <c r="N169" s="835"/>
      <c r="O169" s="835"/>
      <c r="P169" s="8"/>
      <c r="Q169" s="8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.75">
      <c r="A170" s="7"/>
      <c r="B170" s="7"/>
      <c r="C170" s="7"/>
      <c r="D170" s="7"/>
      <c r="E170" s="7"/>
      <c r="F170" s="7"/>
      <c r="G170" s="7"/>
      <c r="H170" s="7"/>
      <c r="I170" s="7"/>
      <c r="J170" s="835"/>
      <c r="K170" s="835"/>
      <c r="L170" s="835"/>
      <c r="M170" s="835"/>
      <c r="N170" s="835"/>
      <c r="O170" s="835"/>
      <c r="P170" s="8"/>
      <c r="Q170" s="8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.75">
      <c r="A171" s="7"/>
      <c r="B171" s="7"/>
      <c r="C171" s="7"/>
      <c r="D171" s="7"/>
      <c r="E171" s="7"/>
      <c r="F171" s="7"/>
      <c r="G171" s="7"/>
      <c r="H171" s="7"/>
      <c r="I171" s="7"/>
      <c r="J171" s="835"/>
      <c r="K171" s="835"/>
      <c r="L171" s="835"/>
      <c r="M171" s="835"/>
      <c r="N171" s="835"/>
      <c r="O171" s="835"/>
      <c r="P171" s="15"/>
      <c r="Q171" s="15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75">
      <c r="A172" s="7"/>
      <c r="B172" s="7"/>
      <c r="C172" s="7"/>
      <c r="D172" s="7"/>
      <c r="E172" s="7"/>
      <c r="F172" s="7"/>
      <c r="G172" s="7"/>
      <c r="H172" s="7"/>
      <c r="I172" s="7"/>
      <c r="J172" s="835"/>
      <c r="K172" s="835"/>
      <c r="L172" s="835"/>
      <c r="M172" s="835"/>
      <c r="N172" s="835"/>
      <c r="O172" s="835"/>
      <c r="P172" s="8"/>
      <c r="Q172" s="8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75">
      <c r="A197" s="365"/>
      <c r="B197" s="365"/>
      <c r="C197" s="365"/>
      <c r="D197" s="365"/>
      <c r="E197" s="365"/>
      <c r="F197" s="365"/>
      <c r="G197" s="365"/>
      <c r="H197" s="365"/>
      <c r="I197" s="365"/>
      <c r="J197" s="365"/>
      <c r="K197" s="365"/>
      <c r="L197" s="365"/>
      <c r="M197" s="365"/>
      <c r="N197" s="365"/>
      <c r="O197" s="365"/>
      <c r="P197" s="365"/>
      <c r="Q197" s="365"/>
      <c r="R197" s="365"/>
      <c r="S197" s="365"/>
      <c r="T197" s="365"/>
      <c r="U197" s="365"/>
      <c r="V197" s="365"/>
      <c r="W197" s="365"/>
      <c r="X197" s="365"/>
      <c r="Y197" s="365"/>
      <c r="Z197" s="365"/>
    </row>
    <row r="198" spans="1:26" ht="12.75">
      <c r="A198" s="365"/>
      <c r="B198" s="365"/>
      <c r="C198" s="365"/>
      <c r="D198" s="365"/>
      <c r="E198" s="365"/>
      <c r="F198" s="365"/>
      <c r="G198" s="365"/>
      <c r="H198" s="365"/>
      <c r="I198" s="365"/>
      <c r="J198" s="365"/>
      <c r="K198" s="365"/>
      <c r="L198" s="365"/>
      <c r="M198" s="365"/>
      <c r="N198" s="365"/>
      <c r="O198" s="365"/>
      <c r="P198" s="365"/>
      <c r="Q198" s="365"/>
      <c r="R198" s="365"/>
      <c r="S198" s="365"/>
      <c r="T198" s="365"/>
      <c r="U198" s="365"/>
      <c r="V198" s="365"/>
      <c r="W198" s="365"/>
      <c r="X198" s="365"/>
      <c r="Y198" s="365"/>
      <c r="Z198" s="365"/>
    </row>
    <row r="199" spans="1:26" ht="12.75">
      <c r="A199" s="365"/>
      <c r="B199" s="365"/>
      <c r="C199" s="365"/>
      <c r="D199" s="365"/>
      <c r="E199" s="365"/>
      <c r="F199" s="365"/>
      <c r="G199" s="365"/>
      <c r="H199" s="365"/>
      <c r="I199" s="365"/>
      <c r="J199" s="365"/>
      <c r="K199" s="365"/>
      <c r="L199" s="365"/>
      <c r="M199" s="365"/>
      <c r="N199" s="365"/>
      <c r="O199" s="365"/>
      <c r="P199" s="365"/>
      <c r="Q199" s="365"/>
      <c r="R199" s="365"/>
      <c r="S199" s="365"/>
      <c r="T199" s="365"/>
      <c r="U199" s="365"/>
      <c r="V199" s="365"/>
      <c r="W199" s="365"/>
      <c r="X199" s="365"/>
      <c r="Y199" s="365"/>
      <c r="Z199" s="365"/>
    </row>
    <row r="200" spans="1:26" ht="12.75">
      <c r="A200" s="365"/>
      <c r="B200" s="365"/>
      <c r="C200" s="365"/>
      <c r="D200" s="365"/>
      <c r="E200" s="365"/>
      <c r="F200" s="365"/>
      <c r="G200" s="365"/>
      <c r="H200" s="365"/>
      <c r="I200" s="365"/>
      <c r="J200" s="365"/>
      <c r="K200" s="365"/>
      <c r="L200" s="365"/>
      <c r="M200" s="365"/>
      <c r="N200" s="365"/>
      <c r="O200" s="365"/>
      <c r="P200" s="365"/>
      <c r="Q200" s="365"/>
      <c r="R200" s="365"/>
      <c r="S200" s="365"/>
      <c r="T200" s="365"/>
      <c r="U200" s="365"/>
      <c r="V200" s="365"/>
      <c r="W200" s="365"/>
      <c r="X200" s="365"/>
      <c r="Y200" s="365"/>
      <c r="Z200" s="365"/>
    </row>
    <row r="201" spans="1:20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</row>
    <row r="202" spans="1:20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</row>
    <row r="203" spans="1:9" ht="12.75">
      <c r="A203" s="16"/>
      <c r="B203" s="16"/>
      <c r="C203" s="16"/>
      <c r="D203" s="16"/>
      <c r="E203" s="16"/>
      <c r="F203" s="16"/>
      <c r="G203" s="16"/>
      <c r="H203" s="16"/>
      <c r="I203" s="16"/>
    </row>
    <row r="204" spans="1:9" ht="12.75">
      <c r="A204" s="16"/>
      <c r="B204" s="16"/>
      <c r="C204" s="16"/>
      <c r="D204" s="16"/>
      <c r="E204" s="16"/>
      <c r="F204" s="16"/>
      <c r="G204" s="16"/>
      <c r="H204" s="16"/>
      <c r="I204" s="16"/>
    </row>
    <row r="205" spans="1:9" ht="12.75">
      <c r="A205" s="16"/>
      <c r="B205" s="16"/>
      <c r="C205" s="16"/>
      <c r="D205" s="16"/>
      <c r="E205" s="16"/>
      <c r="F205" s="16"/>
      <c r="G205" s="16"/>
      <c r="H205" s="16"/>
      <c r="I205" s="16"/>
    </row>
  </sheetData>
  <sheetProtection/>
  <mergeCells count="177">
    <mergeCell ref="F121:G121"/>
    <mergeCell ref="F120:G120"/>
    <mergeCell ref="H120:I120"/>
    <mergeCell ref="H121:I121"/>
    <mergeCell ref="F112:G112"/>
    <mergeCell ref="A119:I119"/>
    <mergeCell ref="A120:C120"/>
    <mergeCell ref="D120:E120"/>
    <mergeCell ref="F113:G113"/>
    <mergeCell ref="H113:I113"/>
    <mergeCell ref="D98:E98"/>
    <mergeCell ref="A98:C98"/>
    <mergeCell ref="A100:C100"/>
    <mergeCell ref="A104:C104"/>
    <mergeCell ref="F98:G98"/>
    <mergeCell ref="D116:E116"/>
    <mergeCell ref="A116:C116"/>
    <mergeCell ref="D112:E112"/>
    <mergeCell ref="D100:E100"/>
    <mergeCell ref="D104:E104"/>
    <mergeCell ref="A89:I89"/>
    <mergeCell ref="A84:C84"/>
    <mergeCell ref="H98:I98"/>
    <mergeCell ref="D93:E93"/>
    <mergeCell ref="F93:G93"/>
    <mergeCell ref="H93:I93"/>
    <mergeCell ref="A93:C93"/>
    <mergeCell ref="A97:I97"/>
    <mergeCell ref="H94:I94"/>
    <mergeCell ref="D90:E90"/>
    <mergeCell ref="D72:E72"/>
    <mergeCell ref="A76:C76"/>
    <mergeCell ref="D76:E76"/>
    <mergeCell ref="A80:C80"/>
    <mergeCell ref="D80:E80"/>
    <mergeCell ref="A72:C72"/>
    <mergeCell ref="A55:C55"/>
    <mergeCell ref="A40:C40"/>
    <mergeCell ref="A59:C59"/>
    <mergeCell ref="D59:E59"/>
    <mergeCell ref="A63:C63"/>
    <mergeCell ref="D63:E63"/>
    <mergeCell ref="A46:I46"/>
    <mergeCell ref="A45:I45"/>
    <mergeCell ref="F51:I51"/>
    <mergeCell ref="F63:I63"/>
    <mergeCell ref="D19:E19"/>
    <mergeCell ref="D24:E24"/>
    <mergeCell ref="D28:E28"/>
    <mergeCell ref="D32:E32"/>
    <mergeCell ref="D36:E36"/>
    <mergeCell ref="A68:C68"/>
    <mergeCell ref="D68:E68"/>
    <mergeCell ref="D40:E40"/>
    <mergeCell ref="A47:C47"/>
    <mergeCell ref="D47:E47"/>
    <mergeCell ref="A111:I111"/>
    <mergeCell ref="A3:C3"/>
    <mergeCell ref="A7:C7"/>
    <mergeCell ref="A11:C11"/>
    <mergeCell ref="A15:C15"/>
    <mergeCell ref="A19:C19"/>
    <mergeCell ref="F76:I76"/>
    <mergeCell ref="H90:I90"/>
    <mergeCell ref="D7:E7"/>
    <mergeCell ref="D11:E11"/>
    <mergeCell ref="H91:I91"/>
    <mergeCell ref="H92:I92"/>
    <mergeCell ref="F92:G92"/>
    <mergeCell ref="A28:C28"/>
    <mergeCell ref="A32:C32"/>
    <mergeCell ref="A36:C36"/>
    <mergeCell ref="A90:C90"/>
    <mergeCell ref="D84:E84"/>
    <mergeCell ref="A51:C51"/>
    <mergeCell ref="D51:E51"/>
    <mergeCell ref="L157:O157"/>
    <mergeCell ref="L159:O159"/>
    <mergeCell ref="L162:O162"/>
    <mergeCell ref="F90:G90"/>
    <mergeCell ref="A107:I107"/>
    <mergeCell ref="F94:G94"/>
    <mergeCell ref="F99:G99"/>
    <mergeCell ref="H99:I99"/>
    <mergeCell ref="L154:O154"/>
    <mergeCell ref="J154:K154"/>
    <mergeCell ref="J172:K172"/>
    <mergeCell ref="J164:K164"/>
    <mergeCell ref="J162:K162"/>
    <mergeCell ref="J163:K163"/>
    <mergeCell ref="L155:O155"/>
    <mergeCell ref="L156:O156"/>
    <mergeCell ref="L169:O169"/>
    <mergeCell ref="L163:O163"/>
    <mergeCell ref="L172:O172"/>
    <mergeCell ref="L165:O165"/>
    <mergeCell ref="L171:O171"/>
    <mergeCell ref="L170:O170"/>
    <mergeCell ref="J161:K161"/>
    <mergeCell ref="L164:O164"/>
    <mergeCell ref="L168:O168"/>
    <mergeCell ref="J167:K167"/>
    <mergeCell ref="J168:K168"/>
    <mergeCell ref="J169:K169"/>
    <mergeCell ref="L166:O166"/>
    <mergeCell ref="L167:O167"/>
    <mergeCell ref="J170:K170"/>
    <mergeCell ref="L158:O158"/>
    <mergeCell ref="L161:O161"/>
    <mergeCell ref="J155:K155"/>
    <mergeCell ref="J157:K157"/>
    <mergeCell ref="J158:K158"/>
    <mergeCell ref="J159:K159"/>
    <mergeCell ref="J166:K166"/>
    <mergeCell ref="J160:K160"/>
    <mergeCell ref="L160:O160"/>
    <mergeCell ref="F91:G91"/>
    <mergeCell ref="F80:I80"/>
    <mergeCell ref="F59:I59"/>
    <mergeCell ref="F40:I40"/>
    <mergeCell ref="J171:K171"/>
    <mergeCell ref="F72:I72"/>
    <mergeCell ref="F68:I68"/>
    <mergeCell ref="J156:K156"/>
    <mergeCell ref="H108:I108"/>
    <mergeCell ref="J165:K165"/>
    <mergeCell ref="F32:I32"/>
    <mergeCell ref="F36:I36"/>
    <mergeCell ref="F47:I47"/>
    <mergeCell ref="A1:I1"/>
    <mergeCell ref="A2:I2"/>
    <mergeCell ref="F3:I3"/>
    <mergeCell ref="F7:I7"/>
    <mergeCell ref="F28:I28"/>
    <mergeCell ref="D3:E3"/>
    <mergeCell ref="D15:E15"/>
    <mergeCell ref="F84:I84"/>
    <mergeCell ref="H104:I104"/>
    <mergeCell ref="H95:I95"/>
    <mergeCell ref="J51:Q51"/>
    <mergeCell ref="J53:K53"/>
    <mergeCell ref="L53:O53"/>
    <mergeCell ref="F55:I55"/>
    <mergeCell ref="J52:R52"/>
    <mergeCell ref="A67:I67"/>
    <mergeCell ref="D55:E55"/>
    <mergeCell ref="J8:Q8"/>
    <mergeCell ref="J9:K9"/>
    <mergeCell ref="L9:N9"/>
    <mergeCell ref="O9:Q9"/>
    <mergeCell ref="F11:I11"/>
    <mergeCell ref="F24:I24"/>
    <mergeCell ref="A23:I23"/>
    <mergeCell ref="F15:I15"/>
    <mergeCell ref="F19:I19"/>
    <mergeCell ref="A24:C24"/>
    <mergeCell ref="D108:E108"/>
    <mergeCell ref="H105:I105"/>
    <mergeCell ref="A103:I103"/>
    <mergeCell ref="F105:G105"/>
    <mergeCell ref="H100:I100"/>
    <mergeCell ref="F100:G100"/>
    <mergeCell ref="F104:G104"/>
    <mergeCell ref="A108:C108"/>
    <mergeCell ref="F95:G95"/>
    <mergeCell ref="H101:I101"/>
    <mergeCell ref="F101:G101"/>
    <mergeCell ref="H109:I109"/>
    <mergeCell ref="F109:G109"/>
    <mergeCell ref="F108:G108"/>
    <mergeCell ref="H117:I117"/>
    <mergeCell ref="F117:G117"/>
    <mergeCell ref="H112:I112"/>
    <mergeCell ref="H116:I116"/>
    <mergeCell ref="F116:G116"/>
    <mergeCell ref="A115:I115"/>
    <mergeCell ref="A112:C112"/>
  </mergeCells>
  <printOptions/>
  <pageMargins left="0.5" right="0.27" top="1" bottom="2.5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53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6.7109375" style="0" customWidth="1"/>
    <col min="2" max="3" width="4.8515625" style="0" customWidth="1"/>
    <col min="4" max="4" width="5.57421875" style="0" customWidth="1"/>
    <col min="5" max="5" width="16.7109375" style="0" customWidth="1"/>
    <col min="6" max="7" width="4.8515625" style="0" customWidth="1"/>
    <col min="8" max="8" width="5.57421875" style="0" customWidth="1"/>
    <col min="9" max="9" width="1.1484375" style="0" customWidth="1"/>
    <col min="10" max="10" width="16.7109375" style="0" bestFit="1" customWidth="1"/>
    <col min="11" max="12" width="4.8515625" style="0" customWidth="1"/>
    <col min="13" max="13" width="5.57421875" style="0" customWidth="1"/>
    <col min="14" max="14" width="16.7109375" style="0" customWidth="1"/>
    <col min="15" max="16" width="4.8515625" style="0" customWidth="1"/>
    <col min="17" max="17" width="5.57421875" style="0" customWidth="1"/>
    <col min="23" max="26" width="9.140625" style="16" customWidth="1"/>
  </cols>
  <sheetData>
    <row r="1" spans="1:26" ht="15" thickBot="1">
      <c r="A1" s="848" t="s">
        <v>121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50"/>
      <c r="R1" s="7"/>
      <c r="S1" s="7"/>
      <c r="T1" s="7"/>
      <c r="U1" s="7"/>
      <c r="V1" s="7"/>
      <c r="W1" s="7"/>
      <c r="X1" s="7"/>
      <c r="Y1" s="7"/>
      <c r="Z1" s="7"/>
    </row>
    <row r="2" spans="1:26" ht="15" thickBot="1">
      <c r="A2" s="848" t="s">
        <v>38</v>
      </c>
      <c r="B2" s="849"/>
      <c r="C2" s="849"/>
      <c r="D2" s="849"/>
      <c r="E2" s="849"/>
      <c r="F2" s="849"/>
      <c r="G2" s="849"/>
      <c r="H2" s="849"/>
      <c r="I2" s="869"/>
      <c r="J2" s="849"/>
      <c r="K2" s="849"/>
      <c r="L2" s="849"/>
      <c r="M2" s="849"/>
      <c r="N2" s="849"/>
      <c r="O2" s="849"/>
      <c r="P2" s="849"/>
      <c r="Q2" s="850"/>
      <c r="R2" s="7"/>
      <c r="S2" s="7"/>
      <c r="T2" s="7"/>
      <c r="U2" s="7"/>
      <c r="V2" s="7"/>
      <c r="W2" s="7"/>
      <c r="X2" s="7"/>
      <c r="Y2" s="7"/>
      <c r="Z2" s="7"/>
    </row>
    <row r="3" spans="1:26" ht="15" customHeight="1" thickBot="1">
      <c r="A3" s="860" t="s">
        <v>84</v>
      </c>
      <c r="B3" s="861"/>
      <c r="C3" s="861"/>
      <c r="D3" s="862"/>
      <c r="E3" s="866" t="s">
        <v>65</v>
      </c>
      <c r="F3" s="867"/>
      <c r="G3" s="867"/>
      <c r="H3" s="868"/>
      <c r="I3" s="243"/>
      <c r="J3" s="870" t="s">
        <v>90</v>
      </c>
      <c r="K3" s="871"/>
      <c r="L3" s="871"/>
      <c r="M3" s="872"/>
      <c r="N3" s="809" t="s">
        <v>89</v>
      </c>
      <c r="O3" s="873"/>
      <c r="P3" s="873"/>
      <c r="Q3" s="810"/>
      <c r="R3" s="7"/>
      <c r="S3" s="7"/>
      <c r="T3" s="7"/>
      <c r="U3" s="7"/>
      <c r="V3" s="7"/>
      <c r="W3" s="7"/>
      <c r="X3" s="7"/>
      <c r="Y3" s="7"/>
      <c r="Z3" s="7"/>
    </row>
    <row r="4" spans="1:26" ht="13.5" thickBot="1">
      <c r="A4" s="188" t="s">
        <v>3</v>
      </c>
      <c r="B4" s="186" t="s">
        <v>78</v>
      </c>
      <c r="C4" s="187">
        <v>2</v>
      </c>
      <c r="D4" s="186" t="s">
        <v>13</v>
      </c>
      <c r="E4" s="169" t="s">
        <v>3</v>
      </c>
      <c r="F4" s="170" t="s">
        <v>78</v>
      </c>
      <c r="G4" s="171">
        <v>0</v>
      </c>
      <c r="H4" s="170" t="s">
        <v>13</v>
      </c>
      <c r="I4" s="264"/>
      <c r="J4" s="283" t="s">
        <v>3</v>
      </c>
      <c r="K4" s="283" t="s">
        <v>78</v>
      </c>
      <c r="L4" s="283">
        <v>2</v>
      </c>
      <c r="M4" s="283" t="s">
        <v>13</v>
      </c>
      <c r="N4" s="373" t="s">
        <v>3</v>
      </c>
      <c r="O4" s="371" t="s">
        <v>78</v>
      </c>
      <c r="P4" s="372">
        <v>0</v>
      </c>
      <c r="Q4" s="371" t="s">
        <v>13</v>
      </c>
      <c r="R4" s="7"/>
      <c r="S4" s="7"/>
      <c r="T4" s="7"/>
      <c r="U4" s="7"/>
      <c r="V4" s="7"/>
      <c r="W4" s="7"/>
      <c r="X4" s="7"/>
      <c r="Y4" s="7"/>
      <c r="Z4" s="7"/>
    </row>
    <row r="5" spans="1:26" ht="12.75">
      <c r="A5" s="101" t="s">
        <v>166</v>
      </c>
      <c r="B5" s="485">
        <v>6</v>
      </c>
      <c r="C5" s="486">
        <v>0</v>
      </c>
      <c r="D5" s="470">
        <f>B5+C5</f>
        <v>6</v>
      </c>
      <c r="E5" s="101" t="s">
        <v>123</v>
      </c>
      <c r="F5" s="305">
        <v>6.5</v>
      </c>
      <c r="G5" s="110">
        <v>-1</v>
      </c>
      <c r="H5" s="198">
        <f>F5+G5</f>
        <v>5.5</v>
      </c>
      <c r="I5" s="264"/>
      <c r="J5" s="101" t="s">
        <v>615</v>
      </c>
      <c r="K5" s="306">
        <v>6</v>
      </c>
      <c r="L5" s="469">
        <v>-1</v>
      </c>
      <c r="M5" s="470">
        <f>K5+L5</f>
        <v>5</v>
      </c>
      <c r="N5" s="101" t="s">
        <v>187</v>
      </c>
      <c r="O5" s="306">
        <v>7.5</v>
      </c>
      <c r="P5" s="110">
        <v>1</v>
      </c>
      <c r="Q5" s="198">
        <f>O5+P5</f>
        <v>8.5</v>
      </c>
      <c r="R5" s="7"/>
      <c r="S5" s="7"/>
      <c r="T5" s="7"/>
      <c r="U5" s="7"/>
      <c r="V5" s="7"/>
      <c r="W5" s="7"/>
      <c r="X5" s="7"/>
      <c r="Y5" s="7"/>
      <c r="Z5" s="7"/>
    </row>
    <row r="6" spans="1:26" ht="12.75">
      <c r="A6" s="102" t="s">
        <v>167</v>
      </c>
      <c r="B6" s="487">
        <v>5.5</v>
      </c>
      <c r="C6" s="488">
        <v>0</v>
      </c>
      <c r="D6" s="472">
        <f aca="true" t="shared" si="0" ref="D6:D29">B6+C6</f>
        <v>5.5</v>
      </c>
      <c r="E6" s="102" t="s">
        <v>124</v>
      </c>
      <c r="F6" s="309">
        <v>6</v>
      </c>
      <c r="G6" s="111">
        <v>0</v>
      </c>
      <c r="H6" s="199">
        <f aca="true" t="shared" si="1" ref="H6:H29">F6+G6</f>
        <v>6</v>
      </c>
      <c r="I6" s="264"/>
      <c r="J6" s="102" t="s">
        <v>323</v>
      </c>
      <c r="K6" s="309">
        <v>6</v>
      </c>
      <c r="L6" s="471">
        <v>0</v>
      </c>
      <c r="M6" s="472">
        <f aca="true" t="shared" si="2" ref="M6:M29">K6+L6</f>
        <v>6</v>
      </c>
      <c r="N6" s="102" t="s">
        <v>204</v>
      </c>
      <c r="O6" s="309">
        <v>5.5</v>
      </c>
      <c r="P6" s="111">
        <v>0</v>
      </c>
      <c r="Q6" s="199">
        <f aca="true" t="shared" si="3" ref="Q6:Q29">O6+P6</f>
        <v>5.5</v>
      </c>
      <c r="R6" s="7"/>
      <c r="S6" s="7"/>
      <c r="T6" s="7"/>
      <c r="U6" s="7"/>
      <c r="V6" s="7"/>
      <c r="W6" s="7"/>
      <c r="X6" s="7"/>
      <c r="Y6" s="7"/>
      <c r="Z6" s="7"/>
    </row>
    <row r="7" spans="1:26" ht="12.75">
      <c r="A7" s="102" t="s">
        <v>184</v>
      </c>
      <c r="B7" s="487">
        <v>5.5</v>
      </c>
      <c r="C7" s="488">
        <v>0</v>
      </c>
      <c r="D7" s="472">
        <f t="shared" si="0"/>
        <v>5.5</v>
      </c>
      <c r="E7" s="102" t="s">
        <v>125</v>
      </c>
      <c r="F7" s="309">
        <v>6</v>
      </c>
      <c r="G7" s="111">
        <v>0</v>
      </c>
      <c r="H7" s="199">
        <f t="shared" si="1"/>
        <v>6</v>
      </c>
      <c r="I7" s="264"/>
      <c r="J7" s="102" t="s">
        <v>324</v>
      </c>
      <c r="K7" s="309">
        <v>6.5</v>
      </c>
      <c r="L7" s="471">
        <v>-0.5</v>
      </c>
      <c r="M7" s="472">
        <f t="shared" si="2"/>
        <v>6</v>
      </c>
      <c r="N7" s="102" t="s">
        <v>205</v>
      </c>
      <c r="O7" s="309">
        <v>6</v>
      </c>
      <c r="P7" s="111">
        <v>0</v>
      </c>
      <c r="Q7" s="199">
        <f t="shared" si="3"/>
        <v>6</v>
      </c>
      <c r="R7" s="7"/>
      <c r="S7" s="7"/>
      <c r="T7" s="7"/>
      <c r="U7" s="7"/>
      <c r="V7" s="7"/>
      <c r="W7" s="7"/>
      <c r="X7" s="7"/>
      <c r="Y7" s="7"/>
      <c r="Z7" s="7"/>
    </row>
    <row r="8" spans="1:26" ht="12.75">
      <c r="A8" s="102" t="s">
        <v>602</v>
      </c>
      <c r="B8" s="487">
        <v>6.5</v>
      </c>
      <c r="C8" s="488">
        <v>0</v>
      </c>
      <c r="D8" s="472">
        <f t="shared" si="0"/>
        <v>6.5</v>
      </c>
      <c r="E8" s="102" t="s">
        <v>416</v>
      </c>
      <c r="F8" s="309">
        <v>5</v>
      </c>
      <c r="G8" s="111">
        <v>0</v>
      </c>
      <c r="H8" s="199">
        <f t="shared" si="1"/>
        <v>5</v>
      </c>
      <c r="I8" s="264"/>
      <c r="J8" s="102" t="s">
        <v>564</v>
      </c>
      <c r="K8" s="309">
        <v>6</v>
      </c>
      <c r="L8" s="471">
        <v>0</v>
      </c>
      <c r="M8" s="472">
        <f t="shared" si="2"/>
        <v>6</v>
      </c>
      <c r="N8" s="102" t="s">
        <v>190</v>
      </c>
      <c r="O8" s="309">
        <v>5.5</v>
      </c>
      <c r="P8" s="111">
        <v>0</v>
      </c>
      <c r="Q8" s="199">
        <f t="shared" si="3"/>
        <v>5.5</v>
      </c>
      <c r="R8" s="7"/>
      <c r="S8" s="7"/>
      <c r="T8" s="7"/>
      <c r="U8" s="7"/>
      <c r="V8" s="7"/>
      <c r="W8" s="7"/>
      <c r="X8" s="7"/>
      <c r="Y8" s="7"/>
      <c r="Z8" s="7"/>
    </row>
    <row r="9" spans="1:26" ht="12.75">
      <c r="A9" s="102" t="s">
        <v>180</v>
      </c>
      <c r="B9" s="487">
        <v>6.5</v>
      </c>
      <c r="C9" s="488">
        <v>2.5</v>
      </c>
      <c r="D9" s="472">
        <f t="shared" si="0"/>
        <v>9</v>
      </c>
      <c r="E9" s="102" t="s">
        <v>443</v>
      </c>
      <c r="F9" s="309">
        <v>5</v>
      </c>
      <c r="G9" s="111">
        <v>0</v>
      </c>
      <c r="H9" s="199">
        <f t="shared" si="1"/>
        <v>5</v>
      </c>
      <c r="I9" s="264"/>
      <c r="J9" s="102" t="s">
        <v>326</v>
      </c>
      <c r="K9" s="309" t="s">
        <v>351</v>
      </c>
      <c r="L9" s="471" t="s">
        <v>351</v>
      </c>
      <c r="M9" s="472" t="s">
        <v>351</v>
      </c>
      <c r="N9" s="102" t="s">
        <v>193</v>
      </c>
      <c r="O9" s="309">
        <v>7</v>
      </c>
      <c r="P9" s="111">
        <v>3</v>
      </c>
      <c r="Q9" s="199">
        <f t="shared" si="3"/>
        <v>10</v>
      </c>
      <c r="R9" s="7"/>
      <c r="S9" s="7"/>
      <c r="T9" s="7"/>
      <c r="U9" s="7"/>
      <c r="V9" s="7"/>
      <c r="W9" s="7"/>
      <c r="X9" s="7"/>
      <c r="Y9" s="7"/>
      <c r="Z9" s="7"/>
    </row>
    <row r="10" spans="1:26" ht="12.75">
      <c r="A10" s="102" t="s">
        <v>171</v>
      </c>
      <c r="B10" s="487">
        <v>7</v>
      </c>
      <c r="C10" s="488">
        <v>3</v>
      </c>
      <c r="D10" s="472">
        <f t="shared" si="0"/>
        <v>10</v>
      </c>
      <c r="E10" s="102" t="s">
        <v>128</v>
      </c>
      <c r="F10" s="309">
        <v>6.5</v>
      </c>
      <c r="G10" s="111">
        <v>0</v>
      </c>
      <c r="H10" s="199">
        <f t="shared" si="1"/>
        <v>6.5</v>
      </c>
      <c r="I10" s="264"/>
      <c r="J10" s="102" t="s">
        <v>327</v>
      </c>
      <c r="K10" s="309">
        <v>7.5</v>
      </c>
      <c r="L10" s="471">
        <v>4</v>
      </c>
      <c r="M10" s="472">
        <f t="shared" si="2"/>
        <v>11.5</v>
      </c>
      <c r="N10" s="102" t="s">
        <v>192</v>
      </c>
      <c r="O10" s="309">
        <v>6</v>
      </c>
      <c r="P10" s="111">
        <v>0</v>
      </c>
      <c r="Q10" s="199">
        <f t="shared" si="3"/>
        <v>6</v>
      </c>
      <c r="R10" s="7"/>
      <c r="S10" s="7"/>
      <c r="T10" s="7"/>
      <c r="U10" s="7"/>
      <c r="V10" s="7"/>
      <c r="W10" s="7"/>
      <c r="X10" s="7"/>
      <c r="Y10" s="7"/>
      <c r="Z10" s="7"/>
    </row>
    <row r="11" spans="1:26" ht="12.75">
      <c r="A11" s="102" t="s">
        <v>502</v>
      </c>
      <c r="B11" s="487">
        <v>6.5</v>
      </c>
      <c r="C11" s="488">
        <v>-0.5</v>
      </c>
      <c r="D11" s="472">
        <f t="shared" si="0"/>
        <v>6</v>
      </c>
      <c r="E11" s="102" t="s">
        <v>415</v>
      </c>
      <c r="F11" s="309">
        <v>6</v>
      </c>
      <c r="G11" s="111">
        <v>0</v>
      </c>
      <c r="H11" s="199">
        <f t="shared" si="1"/>
        <v>6</v>
      </c>
      <c r="I11" s="264"/>
      <c r="J11" s="102" t="s">
        <v>329</v>
      </c>
      <c r="K11" s="309">
        <v>5.5</v>
      </c>
      <c r="L11" s="471">
        <v>0</v>
      </c>
      <c r="M11" s="472">
        <f t="shared" si="2"/>
        <v>5.5</v>
      </c>
      <c r="N11" s="102" t="s">
        <v>612</v>
      </c>
      <c r="O11" s="309">
        <v>5</v>
      </c>
      <c r="P11" s="111">
        <v>0</v>
      </c>
      <c r="Q11" s="199">
        <f t="shared" si="3"/>
        <v>5</v>
      </c>
      <c r="R11" s="7"/>
      <c r="S11" s="7"/>
      <c r="T11" s="7"/>
      <c r="U11" s="7"/>
      <c r="V11" s="7"/>
      <c r="W11" s="7"/>
      <c r="X11" s="7"/>
      <c r="Y11" s="7"/>
      <c r="Z11" s="7"/>
    </row>
    <row r="12" spans="1:26" ht="12.75">
      <c r="A12" s="102" t="s">
        <v>406</v>
      </c>
      <c r="B12" s="487">
        <v>6</v>
      </c>
      <c r="C12" s="488">
        <v>0</v>
      </c>
      <c r="D12" s="472">
        <f t="shared" si="0"/>
        <v>6</v>
      </c>
      <c r="E12" s="102" t="s">
        <v>130</v>
      </c>
      <c r="F12" s="309">
        <v>6.5</v>
      </c>
      <c r="G12" s="111">
        <v>1</v>
      </c>
      <c r="H12" s="199">
        <f t="shared" si="1"/>
        <v>7.5</v>
      </c>
      <c r="I12" s="264"/>
      <c r="J12" s="102" t="s">
        <v>337</v>
      </c>
      <c r="K12" s="309">
        <v>5</v>
      </c>
      <c r="L12" s="471">
        <v>0</v>
      </c>
      <c r="M12" s="472">
        <f t="shared" si="2"/>
        <v>5</v>
      </c>
      <c r="N12" s="102" t="s">
        <v>202</v>
      </c>
      <c r="O12" s="309" t="s">
        <v>351</v>
      </c>
      <c r="P12" s="111" t="s">
        <v>351</v>
      </c>
      <c r="Q12" s="199" t="s">
        <v>351</v>
      </c>
      <c r="R12" s="7"/>
      <c r="S12" s="7"/>
      <c r="T12" s="7"/>
      <c r="U12" s="7"/>
      <c r="V12" s="7"/>
      <c r="W12" s="7"/>
      <c r="X12" s="7"/>
      <c r="Y12" s="7"/>
      <c r="Z12" s="7"/>
    </row>
    <row r="13" spans="1:26" ht="12.75">
      <c r="A13" s="102" t="s">
        <v>407</v>
      </c>
      <c r="B13" s="487">
        <v>7.5</v>
      </c>
      <c r="C13" s="488">
        <v>6</v>
      </c>
      <c r="D13" s="472">
        <f t="shared" si="0"/>
        <v>13.5</v>
      </c>
      <c r="E13" s="102" t="s">
        <v>131</v>
      </c>
      <c r="F13" s="309">
        <v>8</v>
      </c>
      <c r="G13" s="111">
        <v>6</v>
      </c>
      <c r="H13" s="199">
        <f t="shared" si="1"/>
        <v>14</v>
      </c>
      <c r="I13" s="264"/>
      <c r="J13" s="102" t="s">
        <v>330</v>
      </c>
      <c r="K13" s="309">
        <v>5.5</v>
      </c>
      <c r="L13" s="471">
        <v>0</v>
      </c>
      <c r="M13" s="472">
        <f t="shared" si="2"/>
        <v>5.5</v>
      </c>
      <c r="N13" s="102" t="s">
        <v>195</v>
      </c>
      <c r="O13" s="309">
        <v>6</v>
      </c>
      <c r="P13" s="111">
        <v>0</v>
      </c>
      <c r="Q13" s="199">
        <f t="shared" si="3"/>
        <v>6</v>
      </c>
      <c r="R13" s="7"/>
      <c r="S13" s="7"/>
      <c r="T13" s="7"/>
      <c r="U13" s="7"/>
      <c r="V13" s="7"/>
      <c r="W13" s="7"/>
      <c r="X13" s="7"/>
      <c r="Y13" s="7"/>
      <c r="Z13" s="7"/>
    </row>
    <row r="14" spans="1:26" ht="12.75">
      <c r="A14" s="102" t="s">
        <v>173</v>
      </c>
      <c r="B14" s="487">
        <v>6.5</v>
      </c>
      <c r="C14" s="488">
        <v>1</v>
      </c>
      <c r="D14" s="472">
        <f t="shared" si="0"/>
        <v>7.5</v>
      </c>
      <c r="E14" s="102" t="s">
        <v>353</v>
      </c>
      <c r="F14" s="309">
        <v>5</v>
      </c>
      <c r="G14" s="111">
        <v>0</v>
      </c>
      <c r="H14" s="199">
        <f t="shared" si="1"/>
        <v>5</v>
      </c>
      <c r="I14" s="264"/>
      <c r="J14" s="102" t="s">
        <v>331</v>
      </c>
      <c r="K14" s="309">
        <v>6.5</v>
      </c>
      <c r="L14" s="471">
        <v>0</v>
      </c>
      <c r="M14" s="472">
        <f t="shared" si="2"/>
        <v>6.5</v>
      </c>
      <c r="N14" s="102" t="s">
        <v>196</v>
      </c>
      <c r="O14" s="309">
        <v>6.5</v>
      </c>
      <c r="P14" s="111">
        <v>2</v>
      </c>
      <c r="Q14" s="199">
        <f t="shared" si="3"/>
        <v>8.5</v>
      </c>
      <c r="R14" s="7"/>
      <c r="S14" s="7"/>
      <c r="T14" s="7"/>
      <c r="U14" s="7"/>
      <c r="V14" s="7"/>
      <c r="W14" s="7"/>
      <c r="X14" s="7"/>
      <c r="Y14" s="7"/>
      <c r="Z14" s="7"/>
    </row>
    <row r="15" spans="1:26" ht="13.5" thickBot="1">
      <c r="A15" s="103" t="s">
        <v>177</v>
      </c>
      <c r="B15" s="483">
        <v>7.5</v>
      </c>
      <c r="C15" s="489">
        <v>4</v>
      </c>
      <c r="D15" s="490">
        <f t="shared" si="0"/>
        <v>11.5</v>
      </c>
      <c r="E15" s="103" t="s">
        <v>132</v>
      </c>
      <c r="F15" s="307">
        <v>6</v>
      </c>
      <c r="G15" s="112">
        <v>0</v>
      </c>
      <c r="H15" s="200">
        <f t="shared" si="1"/>
        <v>6</v>
      </c>
      <c r="I15" s="264"/>
      <c r="J15" s="103" t="s">
        <v>335</v>
      </c>
      <c r="K15" s="307">
        <v>5.5</v>
      </c>
      <c r="L15" s="473">
        <v>0</v>
      </c>
      <c r="M15" s="474">
        <f t="shared" si="2"/>
        <v>5.5</v>
      </c>
      <c r="N15" s="103" t="s">
        <v>197</v>
      </c>
      <c r="O15" s="307">
        <v>5.5</v>
      </c>
      <c r="P15" s="112">
        <v>0</v>
      </c>
      <c r="Q15" s="200">
        <f t="shared" si="3"/>
        <v>5.5</v>
      </c>
      <c r="R15" s="7"/>
      <c r="S15" s="7"/>
      <c r="T15" s="7"/>
      <c r="U15" s="7"/>
      <c r="V15" s="7"/>
      <c r="W15" s="7"/>
      <c r="X15" s="7"/>
      <c r="Y15" s="7"/>
      <c r="Z15" s="7"/>
    </row>
    <row r="16" spans="1:26" ht="13.5" thickBot="1">
      <c r="A16" s="85"/>
      <c r="B16" s="444"/>
      <c r="C16" s="113"/>
      <c r="D16" s="201"/>
      <c r="E16" s="85"/>
      <c r="F16" s="444"/>
      <c r="G16" s="108"/>
      <c r="H16" s="201"/>
      <c r="I16" s="266"/>
      <c r="J16" s="85"/>
      <c r="K16" s="444"/>
      <c r="L16" s="113"/>
      <c r="M16" s="201"/>
      <c r="N16" s="85"/>
      <c r="O16" s="444"/>
      <c r="P16" s="108"/>
      <c r="Q16" s="201"/>
      <c r="R16" s="7"/>
      <c r="S16" s="7"/>
      <c r="T16" s="7"/>
      <c r="U16" s="7"/>
      <c r="V16" s="7"/>
      <c r="W16" s="7"/>
      <c r="X16" s="7"/>
      <c r="Y16" s="7"/>
      <c r="Z16" s="7"/>
    </row>
    <row r="17" spans="1:26" ht="12.75">
      <c r="A17" s="104" t="s">
        <v>175</v>
      </c>
      <c r="B17" s="491">
        <v>6.5</v>
      </c>
      <c r="C17" s="492">
        <v>-3</v>
      </c>
      <c r="D17" s="476">
        <f t="shared" si="0"/>
        <v>3.5</v>
      </c>
      <c r="E17" s="104" t="s">
        <v>605</v>
      </c>
      <c r="F17" s="310" t="s">
        <v>144</v>
      </c>
      <c r="G17" s="120" t="s">
        <v>144</v>
      </c>
      <c r="H17" s="202" t="s">
        <v>144</v>
      </c>
      <c r="I17" s="266"/>
      <c r="J17" s="104" t="s">
        <v>485</v>
      </c>
      <c r="K17" s="310" t="s">
        <v>144</v>
      </c>
      <c r="L17" s="475" t="s">
        <v>144</v>
      </c>
      <c r="M17" s="476" t="s">
        <v>144</v>
      </c>
      <c r="N17" s="104" t="s">
        <v>198</v>
      </c>
      <c r="O17" s="310" t="s">
        <v>144</v>
      </c>
      <c r="P17" s="120" t="s">
        <v>144</v>
      </c>
      <c r="Q17" s="202" t="s">
        <v>144</v>
      </c>
      <c r="R17" s="7"/>
      <c r="S17" s="7"/>
      <c r="T17" s="7"/>
      <c r="U17" s="7"/>
      <c r="V17" s="7"/>
      <c r="W17" s="7"/>
      <c r="X17" s="7"/>
      <c r="Y17" s="7"/>
      <c r="Z17" s="7"/>
    </row>
    <row r="18" spans="1:26" ht="12.75">
      <c r="A18" s="105" t="s">
        <v>349</v>
      </c>
      <c r="B18" s="495">
        <v>6</v>
      </c>
      <c r="C18" s="496">
        <v>-0.5</v>
      </c>
      <c r="D18" s="201">
        <f t="shared" si="0"/>
        <v>5.5</v>
      </c>
      <c r="E18" s="105" t="s">
        <v>606</v>
      </c>
      <c r="F18" s="313" t="s">
        <v>144</v>
      </c>
      <c r="G18" s="114" t="s">
        <v>144</v>
      </c>
      <c r="H18" s="464" t="s">
        <v>144</v>
      </c>
      <c r="I18" s="266"/>
      <c r="J18" s="105" t="s">
        <v>334</v>
      </c>
      <c r="K18" s="313" t="s">
        <v>144</v>
      </c>
      <c r="L18" s="478" t="s">
        <v>144</v>
      </c>
      <c r="M18" s="501" t="s">
        <v>144</v>
      </c>
      <c r="N18" s="105" t="s">
        <v>613</v>
      </c>
      <c r="O18" s="311" t="s">
        <v>144</v>
      </c>
      <c r="P18" s="115" t="s">
        <v>144</v>
      </c>
      <c r="Q18" s="204" t="s">
        <v>144</v>
      </c>
      <c r="R18" s="7"/>
      <c r="S18" s="7"/>
      <c r="T18" s="7"/>
      <c r="U18" s="7"/>
      <c r="V18" s="7"/>
      <c r="W18" s="7"/>
      <c r="X18" s="7"/>
      <c r="Y18" s="7"/>
      <c r="Z18" s="7"/>
    </row>
    <row r="19" spans="1:26" ht="12.75">
      <c r="A19" s="105" t="s">
        <v>583</v>
      </c>
      <c r="B19" s="493">
        <v>6</v>
      </c>
      <c r="C19" s="494">
        <v>0</v>
      </c>
      <c r="D19" s="201">
        <f t="shared" si="0"/>
        <v>6</v>
      </c>
      <c r="E19" s="105" t="s">
        <v>158</v>
      </c>
      <c r="F19" s="311">
        <v>5.5</v>
      </c>
      <c r="G19" s="115">
        <v>0</v>
      </c>
      <c r="H19" s="464">
        <f t="shared" si="1"/>
        <v>5.5</v>
      </c>
      <c r="I19" s="266"/>
      <c r="J19" s="105" t="s">
        <v>332</v>
      </c>
      <c r="K19" s="313">
        <v>5</v>
      </c>
      <c r="L19" s="478">
        <v>0</v>
      </c>
      <c r="M19" s="501">
        <f t="shared" si="2"/>
        <v>5</v>
      </c>
      <c r="N19" s="105" t="s">
        <v>199</v>
      </c>
      <c r="O19" s="313">
        <v>6.5</v>
      </c>
      <c r="P19" s="114">
        <v>0</v>
      </c>
      <c r="Q19" s="464">
        <f t="shared" si="3"/>
        <v>6.5</v>
      </c>
      <c r="R19" s="7"/>
      <c r="S19" s="7"/>
      <c r="T19" s="7"/>
      <c r="U19" s="7"/>
      <c r="V19" s="7"/>
      <c r="W19" s="7"/>
      <c r="X19" s="7"/>
      <c r="Y19" s="7"/>
      <c r="Z19" s="7"/>
    </row>
    <row r="20" spans="1:26" ht="12.75">
      <c r="A20" s="105" t="s">
        <v>176</v>
      </c>
      <c r="B20" s="493" t="s">
        <v>144</v>
      </c>
      <c r="C20" s="494" t="s">
        <v>144</v>
      </c>
      <c r="D20" s="201" t="s">
        <v>144</v>
      </c>
      <c r="E20" s="109" t="s">
        <v>134</v>
      </c>
      <c r="F20" s="311">
        <v>6</v>
      </c>
      <c r="G20" s="115">
        <v>0</v>
      </c>
      <c r="H20" s="464">
        <f t="shared" si="1"/>
        <v>6</v>
      </c>
      <c r="I20" s="266"/>
      <c r="J20" s="102" t="s">
        <v>412</v>
      </c>
      <c r="K20" s="309">
        <v>6</v>
      </c>
      <c r="L20" s="471">
        <v>0</v>
      </c>
      <c r="M20" s="472">
        <f t="shared" si="2"/>
        <v>6</v>
      </c>
      <c r="N20" s="105" t="s">
        <v>525</v>
      </c>
      <c r="O20" s="313" t="s">
        <v>144</v>
      </c>
      <c r="P20" s="114" t="s">
        <v>144</v>
      </c>
      <c r="Q20" s="464" t="s">
        <v>144</v>
      </c>
      <c r="R20" s="7"/>
      <c r="S20" s="7"/>
      <c r="T20" s="7"/>
      <c r="U20" s="7"/>
      <c r="V20" s="7"/>
      <c r="W20" s="7"/>
      <c r="X20" s="7"/>
      <c r="Y20" s="7"/>
      <c r="Z20" s="7"/>
    </row>
    <row r="21" spans="1:26" ht="12.75">
      <c r="A21" s="105" t="s">
        <v>603</v>
      </c>
      <c r="B21" s="493">
        <v>6.5</v>
      </c>
      <c r="C21" s="494">
        <v>0</v>
      </c>
      <c r="D21" s="201">
        <f t="shared" si="0"/>
        <v>6.5</v>
      </c>
      <c r="E21" s="105" t="s">
        <v>554</v>
      </c>
      <c r="F21" s="313">
        <v>5</v>
      </c>
      <c r="G21" s="114">
        <v>0</v>
      </c>
      <c r="H21" s="464">
        <f t="shared" si="1"/>
        <v>5</v>
      </c>
      <c r="I21" s="266"/>
      <c r="J21" s="105" t="s">
        <v>328</v>
      </c>
      <c r="K21" s="313">
        <v>6</v>
      </c>
      <c r="L21" s="478">
        <v>0</v>
      </c>
      <c r="M21" s="501">
        <f t="shared" si="2"/>
        <v>6</v>
      </c>
      <c r="N21" s="102" t="s">
        <v>203</v>
      </c>
      <c r="O21" s="309">
        <v>4.5</v>
      </c>
      <c r="P21" s="111">
        <v>0</v>
      </c>
      <c r="Q21" s="199">
        <f t="shared" si="3"/>
        <v>4.5</v>
      </c>
      <c r="R21" s="7"/>
      <c r="S21" s="7"/>
      <c r="T21" s="7"/>
      <c r="U21" s="7"/>
      <c r="V21" s="7"/>
      <c r="W21" s="7"/>
      <c r="X21" s="7"/>
      <c r="Y21" s="7"/>
      <c r="Z21" s="7"/>
    </row>
    <row r="22" spans="1:26" ht="12.75">
      <c r="A22" s="105" t="s">
        <v>408</v>
      </c>
      <c r="B22" s="493">
        <v>6</v>
      </c>
      <c r="C22" s="494">
        <v>0</v>
      </c>
      <c r="D22" s="201">
        <f t="shared" si="0"/>
        <v>6</v>
      </c>
      <c r="E22" s="109" t="s">
        <v>127</v>
      </c>
      <c r="F22" s="311">
        <v>6</v>
      </c>
      <c r="G22" s="115">
        <v>0</v>
      </c>
      <c r="H22" s="464">
        <f t="shared" si="1"/>
        <v>6</v>
      </c>
      <c r="I22" s="266"/>
      <c r="J22" s="105" t="s">
        <v>338</v>
      </c>
      <c r="K22" s="313">
        <v>5.5</v>
      </c>
      <c r="L22" s="478">
        <v>-0.5</v>
      </c>
      <c r="M22" s="501">
        <f t="shared" si="2"/>
        <v>5</v>
      </c>
      <c r="N22" s="105" t="s">
        <v>191</v>
      </c>
      <c r="O22" s="313">
        <v>7.5</v>
      </c>
      <c r="P22" s="114">
        <v>1</v>
      </c>
      <c r="Q22" s="464">
        <f t="shared" si="3"/>
        <v>8.5</v>
      </c>
      <c r="R22" s="7"/>
      <c r="S22" s="7"/>
      <c r="T22" s="7"/>
      <c r="U22" s="7"/>
      <c r="V22" s="7"/>
      <c r="W22" s="7"/>
      <c r="X22" s="7"/>
      <c r="Y22" s="7"/>
      <c r="Z22" s="7"/>
    </row>
    <row r="23" spans="1:26" ht="12.75">
      <c r="A23" s="109" t="s">
        <v>446</v>
      </c>
      <c r="B23" s="493">
        <v>5.5</v>
      </c>
      <c r="C23" s="494">
        <v>-0.5</v>
      </c>
      <c r="D23" s="201">
        <f t="shared" si="0"/>
        <v>5</v>
      </c>
      <c r="E23" s="105" t="s">
        <v>553</v>
      </c>
      <c r="F23" s="313">
        <v>4</v>
      </c>
      <c r="G23" s="114">
        <v>-1</v>
      </c>
      <c r="H23" s="464">
        <f t="shared" si="1"/>
        <v>3</v>
      </c>
      <c r="I23" s="266"/>
      <c r="J23" s="109" t="s">
        <v>339</v>
      </c>
      <c r="K23" s="311">
        <v>5</v>
      </c>
      <c r="L23" s="477">
        <v>-0.5</v>
      </c>
      <c r="M23" s="501">
        <f t="shared" si="2"/>
        <v>4.5</v>
      </c>
      <c r="N23" s="105" t="s">
        <v>419</v>
      </c>
      <c r="O23" s="311" t="s">
        <v>144</v>
      </c>
      <c r="P23" s="115" t="s">
        <v>144</v>
      </c>
      <c r="Q23" s="464" t="s">
        <v>144</v>
      </c>
      <c r="R23" s="7"/>
      <c r="S23" s="7"/>
      <c r="T23" s="7"/>
      <c r="U23" s="7"/>
      <c r="V23" s="7"/>
      <c r="W23" s="7"/>
      <c r="X23" s="7"/>
      <c r="Y23" s="7"/>
      <c r="Z23" s="7"/>
    </row>
    <row r="24" spans="1:26" ht="12.75">
      <c r="A24" s="105" t="s">
        <v>604</v>
      </c>
      <c r="B24" s="495" t="s">
        <v>144</v>
      </c>
      <c r="C24" s="496" t="s">
        <v>144</v>
      </c>
      <c r="D24" s="201" t="s">
        <v>144</v>
      </c>
      <c r="E24" s="105" t="s">
        <v>523</v>
      </c>
      <c r="F24" s="313">
        <v>6.5</v>
      </c>
      <c r="G24" s="114">
        <v>0</v>
      </c>
      <c r="H24" s="464">
        <f t="shared" si="1"/>
        <v>6.5</v>
      </c>
      <c r="I24" s="266"/>
      <c r="J24" s="109" t="s">
        <v>341</v>
      </c>
      <c r="K24" s="311" t="s">
        <v>144</v>
      </c>
      <c r="L24" s="477" t="s">
        <v>144</v>
      </c>
      <c r="M24" s="501" t="s">
        <v>144</v>
      </c>
      <c r="N24" s="105" t="s">
        <v>189</v>
      </c>
      <c r="O24" s="311">
        <v>6</v>
      </c>
      <c r="P24" s="115">
        <v>0</v>
      </c>
      <c r="Q24" s="464">
        <f t="shared" si="3"/>
        <v>6</v>
      </c>
      <c r="R24" s="7"/>
      <c r="S24" s="7"/>
      <c r="T24" s="7"/>
      <c r="U24" s="7"/>
      <c r="V24" s="7"/>
      <c r="W24" s="7"/>
      <c r="X24" s="7"/>
      <c r="Y24" s="7"/>
      <c r="Z24" s="7"/>
    </row>
    <row r="25" spans="1:26" ht="12.75">
      <c r="A25" s="105" t="s">
        <v>409</v>
      </c>
      <c r="B25" s="493">
        <v>6.5</v>
      </c>
      <c r="C25" s="494">
        <v>0</v>
      </c>
      <c r="D25" s="201">
        <f t="shared" si="0"/>
        <v>6.5</v>
      </c>
      <c r="E25" s="105" t="s">
        <v>607</v>
      </c>
      <c r="F25" s="311">
        <v>5.5</v>
      </c>
      <c r="G25" s="115">
        <v>0</v>
      </c>
      <c r="H25" s="464">
        <f t="shared" si="1"/>
        <v>5.5</v>
      </c>
      <c r="I25" s="266"/>
      <c r="J25" s="109" t="s">
        <v>340</v>
      </c>
      <c r="K25" s="311">
        <v>5.5</v>
      </c>
      <c r="L25" s="477">
        <v>-0.5</v>
      </c>
      <c r="M25" s="501">
        <f t="shared" si="2"/>
        <v>5</v>
      </c>
      <c r="N25" s="105" t="s">
        <v>614</v>
      </c>
      <c r="O25" s="311" t="s">
        <v>144</v>
      </c>
      <c r="P25" s="115" t="s">
        <v>144</v>
      </c>
      <c r="Q25" s="464" t="s">
        <v>144</v>
      </c>
      <c r="R25" s="7"/>
      <c r="S25" s="7"/>
      <c r="T25" s="7"/>
      <c r="U25" s="7"/>
      <c r="V25" s="7"/>
      <c r="W25" s="7"/>
      <c r="X25" s="7"/>
      <c r="Y25" s="7"/>
      <c r="Z25" s="7"/>
    </row>
    <row r="26" spans="1:26" ht="12.75">
      <c r="A26" s="105" t="s">
        <v>182</v>
      </c>
      <c r="B26" s="495" t="s">
        <v>144</v>
      </c>
      <c r="C26" s="496" t="s">
        <v>144</v>
      </c>
      <c r="D26" s="201" t="s">
        <v>144</v>
      </c>
      <c r="E26" s="105" t="s">
        <v>142</v>
      </c>
      <c r="F26" s="313" t="s">
        <v>144</v>
      </c>
      <c r="G26" s="114" t="s">
        <v>144</v>
      </c>
      <c r="H26" s="464" t="s">
        <v>144</v>
      </c>
      <c r="I26" s="266"/>
      <c r="J26" s="105" t="s">
        <v>142</v>
      </c>
      <c r="K26" s="311" t="s">
        <v>144</v>
      </c>
      <c r="L26" s="477" t="s">
        <v>144</v>
      </c>
      <c r="M26" s="501" t="s">
        <v>144</v>
      </c>
      <c r="N26" s="109" t="s">
        <v>188</v>
      </c>
      <c r="O26" s="311" t="s">
        <v>144</v>
      </c>
      <c r="P26" s="115" t="s">
        <v>144</v>
      </c>
      <c r="Q26" s="464" t="s">
        <v>144</v>
      </c>
      <c r="R26" s="7"/>
      <c r="S26" s="7"/>
      <c r="T26" s="7"/>
      <c r="U26" s="7"/>
      <c r="V26" s="7"/>
      <c r="W26" s="7"/>
      <c r="X26" s="7"/>
      <c r="Y26" s="7"/>
      <c r="Z26" s="7"/>
    </row>
    <row r="27" spans="1:26" ht="12.75">
      <c r="A27" s="105" t="s">
        <v>185</v>
      </c>
      <c r="B27" s="495">
        <v>5</v>
      </c>
      <c r="C27" s="496">
        <v>0</v>
      </c>
      <c r="D27" s="201">
        <f t="shared" si="0"/>
        <v>5</v>
      </c>
      <c r="E27" s="109" t="s">
        <v>142</v>
      </c>
      <c r="F27" s="311" t="s">
        <v>144</v>
      </c>
      <c r="G27" s="115" t="s">
        <v>144</v>
      </c>
      <c r="H27" s="464" t="s">
        <v>144</v>
      </c>
      <c r="I27" s="266"/>
      <c r="J27" s="105" t="s">
        <v>142</v>
      </c>
      <c r="K27" s="313" t="s">
        <v>144</v>
      </c>
      <c r="L27" s="478" t="s">
        <v>144</v>
      </c>
      <c r="M27" s="501" t="s">
        <v>144</v>
      </c>
      <c r="N27" s="109" t="s">
        <v>142</v>
      </c>
      <c r="O27" s="311" t="s">
        <v>144</v>
      </c>
      <c r="P27" s="115" t="s">
        <v>144</v>
      </c>
      <c r="Q27" s="464" t="s">
        <v>144</v>
      </c>
      <c r="R27" s="7"/>
      <c r="S27" s="7"/>
      <c r="T27" s="7"/>
      <c r="U27" s="7"/>
      <c r="V27" s="7"/>
      <c r="W27" s="7"/>
      <c r="X27" s="7"/>
      <c r="Y27" s="7"/>
      <c r="Z27" s="7"/>
    </row>
    <row r="28" spans="1:26" ht="12.75" customHeight="1" thickBot="1">
      <c r="A28" s="106" t="s">
        <v>183</v>
      </c>
      <c r="B28" s="497">
        <v>6.5</v>
      </c>
      <c r="C28" s="498">
        <v>0</v>
      </c>
      <c r="D28" s="201">
        <f t="shared" si="0"/>
        <v>6.5</v>
      </c>
      <c r="E28" s="106" t="s">
        <v>142</v>
      </c>
      <c r="F28" s="312" t="s">
        <v>144</v>
      </c>
      <c r="G28" s="121" t="s">
        <v>144</v>
      </c>
      <c r="H28" s="464" t="s">
        <v>144</v>
      </c>
      <c r="I28" s="266"/>
      <c r="J28" s="106" t="s">
        <v>142</v>
      </c>
      <c r="K28" s="481" t="s">
        <v>144</v>
      </c>
      <c r="L28" s="482" t="s">
        <v>144</v>
      </c>
      <c r="M28" s="501" t="s">
        <v>144</v>
      </c>
      <c r="N28" s="106" t="s">
        <v>142</v>
      </c>
      <c r="O28" s="312" t="s">
        <v>144</v>
      </c>
      <c r="P28" s="121" t="s">
        <v>144</v>
      </c>
      <c r="Q28" s="464" t="s">
        <v>144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ht="12.75" customHeight="1" thickBot="1">
      <c r="A29" s="103" t="s">
        <v>186</v>
      </c>
      <c r="B29" s="483">
        <v>1</v>
      </c>
      <c r="C29" s="489">
        <v>0</v>
      </c>
      <c r="D29" s="391">
        <f t="shared" si="0"/>
        <v>1</v>
      </c>
      <c r="E29" s="103" t="s">
        <v>143</v>
      </c>
      <c r="F29" s="307">
        <v>0.5</v>
      </c>
      <c r="G29" s="117">
        <v>0</v>
      </c>
      <c r="H29" s="205">
        <f t="shared" si="1"/>
        <v>0.5</v>
      </c>
      <c r="I29" s="264"/>
      <c r="J29" s="103" t="s">
        <v>343</v>
      </c>
      <c r="K29" s="307">
        <v>1</v>
      </c>
      <c r="L29" s="473">
        <v>0</v>
      </c>
      <c r="M29" s="502">
        <f t="shared" si="2"/>
        <v>1</v>
      </c>
      <c r="N29" s="103" t="s">
        <v>500</v>
      </c>
      <c r="O29" s="307">
        <v>1</v>
      </c>
      <c r="P29" s="112">
        <v>0</v>
      </c>
      <c r="Q29" s="445">
        <f t="shared" si="3"/>
        <v>1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12.75" customHeight="1" thickBot="1">
      <c r="A30" s="389" t="s">
        <v>357</v>
      </c>
      <c r="B30" s="390">
        <f>17.5/3</f>
        <v>5.833333333333333</v>
      </c>
      <c r="C30" s="391">
        <v>0</v>
      </c>
      <c r="D30" s="205">
        <v>0</v>
      </c>
      <c r="E30" s="389" t="s">
        <v>357</v>
      </c>
      <c r="F30" s="390">
        <f>17/3</f>
        <v>5.666666666666667</v>
      </c>
      <c r="G30" s="391">
        <v>0</v>
      </c>
      <c r="H30" s="205">
        <v>0</v>
      </c>
      <c r="I30" s="392"/>
      <c r="J30" s="389" t="s">
        <v>357</v>
      </c>
      <c r="K30" s="390">
        <f>18.5/3</f>
        <v>6.166666666666667</v>
      </c>
      <c r="L30" s="391">
        <v>0</v>
      </c>
      <c r="M30" s="205">
        <v>0</v>
      </c>
      <c r="N30" s="389" t="s">
        <v>357</v>
      </c>
      <c r="O30" s="390">
        <f>17/3</f>
        <v>5.666666666666667</v>
      </c>
      <c r="P30" s="391">
        <v>0</v>
      </c>
      <c r="Q30" s="205">
        <v>0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ht="12.75">
      <c r="A31" s="72"/>
      <c r="B31" s="60"/>
      <c r="C31" s="60"/>
      <c r="D31" s="222"/>
      <c r="E31" s="72"/>
      <c r="F31" s="60"/>
      <c r="G31" s="60"/>
      <c r="H31" s="222"/>
      <c r="I31" s="274"/>
      <c r="J31" s="72"/>
      <c r="K31" s="60"/>
      <c r="L31" s="60"/>
      <c r="M31" s="222"/>
      <c r="N31" s="72"/>
      <c r="O31" s="60"/>
      <c r="P31" s="60"/>
      <c r="Q31" s="222"/>
      <c r="R31" s="7"/>
      <c r="S31" s="7"/>
      <c r="T31" s="7"/>
      <c r="U31" s="7"/>
      <c r="V31" s="7"/>
      <c r="W31" s="7"/>
      <c r="X31" s="7"/>
      <c r="Y31" s="7"/>
      <c r="Z31" s="7"/>
    </row>
    <row r="32" spans="1:26" ht="13.5" customHeight="1">
      <c r="A32" s="74"/>
      <c r="B32" s="185">
        <f>B5+B6+B7+B8+B9+B10+B11+B12+B13+B14+B15+B29</f>
        <v>72</v>
      </c>
      <c r="C32" s="185">
        <f>C4+C5+C6+C7+C8+C9+C10+C11+C12+C13+C14+C15+C29</f>
        <v>18</v>
      </c>
      <c r="D32" s="227">
        <f>B32+C32</f>
        <v>90</v>
      </c>
      <c r="E32" s="74"/>
      <c r="F32" s="168">
        <f>F5+F6+F7+F8+F9+F10+F11+F12+F13+F14+F15+F29</f>
        <v>67</v>
      </c>
      <c r="G32" s="168">
        <f>G4+G5+G6+G7+G8+G9+G10+G11+G12+G13+G14+G15+G29+G30</f>
        <v>6</v>
      </c>
      <c r="H32" s="225">
        <f>F32+G32</f>
        <v>73</v>
      </c>
      <c r="I32" s="275"/>
      <c r="J32" s="74"/>
      <c r="K32" s="284">
        <f>K5+K6+K7+K8+K20+K10+K11+K12+K13+K14+K15+K29</f>
        <v>67</v>
      </c>
      <c r="L32" s="284">
        <f>L4+L5+L6+L7+L8+L20+L10+L11+L12+L13+L14+L15+L29+L30</f>
        <v>4.5</v>
      </c>
      <c r="M32" s="285">
        <f>K32+L32</f>
        <v>71.5</v>
      </c>
      <c r="N32" s="74"/>
      <c r="O32" s="369">
        <f>O5+O6+O7+O8+O9+O10+O11+O21+O13+O14+O15+O29</f>
        <v>66</v>
      </c>
      <c r="P32" s="369">
        <f>P4+P5+P6+P7+P8+P9+P10+P11+P21+P13+P14+P15+P29+P30</f>
        <v>6</v>
      </c>
      <c r="Q32" s="370">
        <f>O32+P32</f>
        <v>72</v>
      </c>
      <c r="R32" s="7"/>
      <c r="S32" s="7"/>
      <c r="T32" s="7"/>
      <c r="U32" s="7"/>
      <c r="V32" s="7"/>
      <c r="W32" s="7"/>
      <c r="X32" s="7"/>
      <c r="Y32" s="7"/>
      <c r="Z32" s="7"/>
    </row>
    <row r="33" spans="1:26" ht="12.75" customHeight="1" thickBot="1">
      <c r="A33" s="75"/>
      <c r="B33" s="76"/>
      <c r="C33" s="76"/>
      <c r="D33" s="29"/>
      <c r="E33" s="75"/>
      <c r="F33" s="76"/>
      <c r="G33" s="76"/>
      <c r="H33" s="29"/>
      <c r="I33" s="276"/>
      <c r="J33" s="75"/>
      <c r="K33" s="76"/>
      <c r="L33" s="76"/>
      <c r="M33" s="29"/>
      <c r="N33" s="75"/>
      <c r="O33" s="76"/>
      <c r="P33" s="76"/>
      <c r="Q33" s="29"/>
      <c r="R33" s="7"/>
      <c r="S33" s="7"/>
      <c r="T33" s="7"/>
      <c r="U33" s="7"/>
      <c r="V33" s="7"/>
      <c r="W33" s="7"/>
      <c r="X33" s="7"/>
      <c r="Y33" s="7"/>
      <c r="Z33" s="7"/>
    </row>
    <row r="34" spans="1:26" ht="18.75" thickBot="1">
      <c r="A34" s="184"/>
      <c r="B34" s="183"/>
      <c r="C34" s="183"/>
      <c r="D34" s="296">
        <v>5</v>
      </c>
      <c r="E34" s="166"/>
      <c r="F34" s="167"/>
      <c r="G34" s="167"/>
      <c r="H34" s="293">
        <v>2</v>
      </c>
      <c r="I34" s="277"/>
      <c r="J34" s="287"/>
      <c r="K34" s="286"/>
      <c r="L34" s="286"/>
      <c r="M34" s="294">
        <v>2</v>
      </c>
      <c r="N34" s="368"/>
      <c r="O34" s="367"/>
      <c r="P34" s="367"/>
      <c r="Q34" s="366">
        <v>2</v>
      </c>
      <c r="R34" s="7"/>
      <c r="S34" s="7"/>
      <c r="T34" s="7"/>
      <c r="U34" s="7"/>
      <c r="V34" s="7"/>
      <c r="W34" s="7"/>
      <c r="X34" s="7"/>
      <c r="Y34" s="7"/>
      <c r="Z34" s="7"/>
    </row>
    <row r="35" spans="1:26" ht="6" customHeight="1" thickBot="1">
      <c r="A35" s="273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9"/>
      <c r="R35" s="7"/>
      <c r="S35" s="7"/>
      <c r="T35" s="7"/>
      <c r="U35" s="7"/>
      <c r="V35" s="84"/>
      <c r="W35" s="7"/>
      <c r="X35" s="7"/>
      <c r="Y35" s="7"/>
      <c r="Z35" s="7"/>
    </row>
    <row r="36" spans="1:26" ht="15" thickBot="1">
      <c r="A36" s="848" t="s">
        <v>39</v>
      </c>
      <c r="B36" s="849"/>
      <c r="C36" s="849"/>
      <c r="D36" s="849"/>
      <c r="E36" s="849"/>
      <c r="F36" s="849"/>
      <c r="G36" s="849"/>
      <c r="H36" s="849"/>
      <c r="I36" s="869"/>
      <c r="J36" s="849"/>
      <c r="K36" s="849"/>
      <c r="L36" s="849"/>
      <c r="M36" s="849"/>
      <c r="N36" s="849"/>
      <c r="O36" s="849"/>
      <c r="P36" s="849"/>
      <c r="Q36" s="850"/>
      <c r="R36" s="7"/>
      <c r="S36" s="7"/>
      <c r="T36" s="7"/>
      <c r="U36" s="7"/>
      <c r="V36" s="22"/>
      <c r="W36" s="7"/>
      <c r="X36" s="7"/>
      <c r="Y36" s="7"/>
      <c r="Z36" s="7"/>
    </row>
    <row r="37" spans="1:26" ht="15" customHeight="1" thickBot="1">
      <c r="A37" s="844" t="s">
        <v>77</v>
      </c>
      <c r="B37" s="877"/>
      <c r="C37" s="877"/>
      <c r="D37" s="845"/>
      <c r="E37" s="874" t="s">
        <v>86</v>
      </c>
      <c r="F37" s="875"/>
      <c r="G37" s="875"/>
      <c r="H37" s="876"/>
      <c r="I37" s="255"/>
      <c r="J37" s="863" t="s">
        <v>624</v>
      </c>
      <c r="K37" s="864"/>
      <c r="L37" s="864"/>
      <c r="M37" s="865"/>
      <c r="N37" s="836" t="s">
        <v>358</v>
      </c>
      <c r="O37" s="856"/>
      <c r="P37" s="856"/>
      <c r="Q37" s="837"/>
      <c r="R37" s="7"/>
      <c r="S37" s="7"/>
      <c r="T37" s="7"/>
      <c r="U37" s="7"/>
      <c r="V37" s="7"/>
      <c r="W37" s="208"/>
      <c r="X37" s="208"/>
      <c r="Y37" s="208"/>
      <c r="Z37" s="208"/>
    </row>
    <row r="38" spans="1:26" ht="13.5" thickBot="1">
      <c r="A38" s="179" t="s">
        <v>3</v>
      </c>
      <c r="B38" s="161" t="s">
        <v>78</v>
      </c>
      <c r="C38" s="178">
        <v>2</v>
      </c>
      <c r="D38" s="161" t="s">
        <v>13</v>
      </c>
      <c r="E38" s="177" t="s">
        <v>3</v>
      </c>
      <c r="F38" s="175" t="s">
        <v>78</v>
      </c>
      <c r="G38" s="176">
        <v>0</v>
      </c>
      <c r="H38" s="175" t="s">
        <v>13</v>
      </c>
      <c r="I38" s="255"/>
      <c r="J38" s="189" t="s">
        <v>3</v>
      </c>
      <c r="K38" s="189" t="s">
        <v>78</v>
      </c>
      <c r="L38" s="189">
        <v>2</v>
      </c>
      <c r="M38" s="189" t="s">
        <v>13</v>
      </c>
      <c r="N38" s="162" t="s">
        <v>3</v>
      </c>
      <c r="O38" s="162" t="s">
        <v>78</v>
      </c>
      <c r="P38" s="162">
        <v>-1.5</v>
      </c>
      <c r="Q38" s="162" t="s">
        <v>13</v>
      </c>
      <c r="R38" s="7"/>
      <c r="S38" s="7"/>
      <c r="T38" s="7"/>
      <c r="U38" s="7"/>
      <c r="V38" s="7"/>
      <c r="W38" s="209"/>
      <c r="X38" s="209"/>
      <c r="Y38" s="209"/>
      <c r="Z38" s="209"/>
    </row>
    <row r="39" spans="1:26" ht="12.75">
      <c r="A39" s="101" t="s">
        <v>145</v>
      </c>
      <c r="B39" s="306">
        <v>6.5</v>
      </c>
      <c r="C39" s="110">
        <v>1</v>
      </c>
      <c r="D39" s="198">
        <f>B39+C39</f>
        <v>7.5</v>
      </c>
      <c r="E39" s="101" t="s">
        <v>383</v>
      </c>
      <c r="F39" s="306">
        <v>6</v>
      </c>
      <c r="G39" s="110">
        <v>1</v>
      </c>
      <c r="H39" s="198">
        <f>F39+G39</f>
        <v>7</v>
      </c>
      <c r="I39" s="255"/>
      <c r="J39" s="101" t="s">
        <v>298</v>
      </c>
      <c r="K39" s="305">
        <v>6.5</v>
      </c>
      <c r="L39" s="110">
        <v>-3</v>
      </c>
      <c r="M39" s="198">
        <f>K39+L39</f>
        <v>3.5</v>
      </c>
      <c r="N39" s="101" t="s">
        <v>276</v>
      </c>
      <c r="O39" s="305">
        <v>7</v>
      </c>
      <c r="P39" s="110">
        <v>-1</v>
      </c>
      <c r="Q39" s="198">
        <f>O39+P39</f>
        <v>6</v>
      </c>
      <c r="R39" s="7"/>
      <c r="S39" s="7"/>
      <c r="T39" s="7"/>
      <c r="U39" s="7"/>
      <c r="V39" s="7"/>
      <c r="W39" s="210"/>
      <c r="X39" s="210"/>
      <c r="Y39" s="210"/>
      <c r="Z39" s="210"/>
    </row>
    <row r="40" spans="1:26" ht="12.75">
      <c r="A40" s="102" t="s">
        <v>454</v>
      </c>
      <c r="B40" s="309">
        <v>6</v>
      </c>
      <c r="C40" s="111">
        <v>0</v>
      </c>
      <c r="D40" s="199">
        <f aca="true" t="shared" si="4" ref="D40:D62">B40+C40</f>
        <v>6</v>
      </c>
      <c r="E40" s="102" t="s">
        <v>227</v>
      </c>
      <c r="F40" s="309">
        <v>6.5</v>
      </c>
      <c r="G40" s="111">
        <v>0</v>
      </c>
      <c r="H40" s="199">
        <f aca="true" t="shared" si="5" ref="H40:H63">F40+G40</f>
        <v>6.5</v>
      </c>
      <c r="I40" s="255"/>
      <c r="J40" s="102" t="s">
        <v>463</v>
      </c>
      <c r="K40" s="309">
        <v>6</v>
      </c>
      <c r="L40" s="111">
        <v>0</v>
      </c>
      <c r="M40" s="199">
        <f aca="true" t="shared" si="6" ref="M40:M63">K40+L40</f>
        <v>6</v>
      </c>
      <c r="N40" s="102" t="s">
        <v>595</v>
      </c>
      <c r="O40" s="309">
        <v>6</v>
      </c>
      <c r="P40" s="111">
        <v>-0.5</v>
      </c>
      <c r="Q40" s="199">
        <f aca="true" t="shared" si="7" ref="Q40:Q63">O40+P40</f>
        <v>5.5</v>
      </c>
      <c r="R40" s="7"/>
      <c r="S40" s="7"/>
      <c r="T40" s="7"/>
      <c r="U40" s="7"/>
      <c r="V40" s="7"/>
      <c r="W40" s="210"/>
      <c r="X40" s="210"/>
      <c r="Y40" s="210"/>
      <c r="Z40" s="210"/>
    </row>
    <row r="41" spans="1:26" ht="12.75">
      <c r="A41" s="102" t="s">
        <v>618</v>
      </c>
      <c r="B41" s="309">
        <v>6</v>
      </c>
      <c r="C41" s="111">
        <v>0</v>
      </c>
      <c r="D41" s="199">
        <f t="shared" si="4"/>
        <v>6</v>
      </c>
      <c r="E41" s="102" t="s">
        <v>384</v>
      </c>
      <c r="F41" s="309">
        <v>5.5</v>
      </c>
      <c r="G41" s="111">
        <v>-0.5</v>
      </c>
      <c r="H41" s="199">
        <f t="shared" si="5"/>
        <v>5</v>
      </c>
      <c r="I41" s="255"/>
      <c r="J41" s="102" t="s">
        <v>300</v>
      </c>
      <c r="K41" s="309">
        <v>6.5</v>
      </c>
      <c r="L41" s="111">
        <v>0</v>
      </c>
      <c r="M41" s="199">
        <f t="shared" si="6"/>
        <v>6.5</v>
      </c>
      <c r="N41" s="102" t="s">
        <v>596</v>
      </c>
      <c r="O41" s="309">
        <v>5</v>
      </c>
      <c r="P41" s="111">
        <v>-0.5</v>
      </c>
      <c r="Q41" s="199">
        <f t="shared" si="7"/>
        <v>4.5</v>
      </c>
      <c r="R41" s="7"/>
      <c r="S41" s="7"/>
      <c r="T41" s="7"/>
      <c r="U41" s="7"/>
      <c r="V41" s="7"/>
      <c r="W41" s="210"/>
      <c r="X41" s="210"/>
      <c r="Y41" s="210"/>
      <c r="Z41" s="210"/>
    </row>
    <row r="42" spans="1:26" ht="12.75">
      <c r="A42" s="102" t="s">
        <v>163</v>
      </c>
      <c r="B42" s="309">
        <v>5.5</v>
      </c>
      <c r="C42" s="111">
        <v>-0.5</v>
      </c>
      <c r="D42" s="199">
        <f t="shared" si="4"/>
        <v>5</v>
      </c>
      <c r="E42" s="291" t="s">
        <v>229</v>
      </c>
      <c r="F42" s="465">
        <v>6.5</v>
      </c>
      <c r="G42" s="466">
        <v>3</v>
      </c>
      <c r="H42" s="467">
        <f t="shared" si="5"/>
        <v>9.5</v>
      </c>
      <c r="I42" s="255"/>
      <c r="J42" s="102" t="s">
        <v>299</v>
      </c>
      <c r="K42" s="309">
        <v>7</v>
      </c>
      <c r="L42" s="111">
        <v>0</v>
      </c>
      <c r="M42" s="199">
        <f t="shared" si="6"/>
        <v>7</v>
      </c>
      <c r="N42" s="102" t="s">
        <v>359</v>
      </c>
      <c r="O42" s="309" t="s">
        <v>350</v>
      </c>
      <c r="P42" s="111" t="s">
        <v>350</v>
      </c>
      <c r="Q42" s="199" t="s">
        <v>350</v>
      </c>
      <c r="R42" s="7"/>
      <c r="S42" s="7"/>
      <c r="T42" s="7"/>
      <c r="U42" s="7"/>
      <c r="V42" s="7"/>
      <c r="W42" s="210"/>
      <c r="X42" s="210"/>
      <c r="Y42" s="210"/>
      <c r="Z42" s="210"/>
    </row>
    <row r="43" spans="1:26" ht="12.75">
      <c r="A43" s="102" t="s">
        <v>149</v>
      </c>
      <c r="B43" s="309">
        <v>7</v>
      </c>
      <c r="C43" s="111">
        <v>1</v>
      </c>
      <c r="D43" s="199">
        <f t="shared" si="4"/>
        <v>8</v>
      </c>
      <c r="E43" s="102" t="s">
        <v>211</v>
      </c>
      <c r="F43" s="309">
        <v>6</v>
      </c>
      <c r="G43" s="111">
        <v>0</v>
      </c>
      <c r="H43" s="199">
        <f t="shared" si="5"/>
        <v>6</v>
      </c>
      <c r="I43" s="255"/>
      <c r="J43" s="102" t="s">
        <v>278</v>
      </c>
      <c r="K43" s="309">
        <v>6.5</v>
      </c>
      <c r="L43" s="111">
        <v>0</v>
      </c>
      <c r="M43" s="199">
        <f t="shared" si="6"/>
        <v>6.5</v>
      </c>
      <c r="N43" s="102" t="s">
        <v>492</v>
      </c>
      <c r="O43" s="309">
        <v>6</v>
      </c>
      <c r="P43" s="111">
        <v>0</v>
      </c>
      <c r="Q43" s="199">
        <f t="shared" si="7"/>
        <v>6</v>
      </c>
      <c r="R43" s="7"/>
      <c r="S43" s="7"/>
      <c r="T43" s="7"/>
      <c r="U43" s="7"/>
      <c r="V43" s="7"/>
      <c r="W43" s="210"/>
      <c r="X43" s="210"/>
      <c r="Y43" s="210"/>
      <c r="Z43" s="210"/>
    </row>
    <row r="44" spans="1:26" ht="12.75">
      <c r="A44" s="102" t="s">
        <v>426</v>
      </c>
      <c r="B44" s="309">
        <v>7</v>
      </c>
      <c r="C44" s="111">
        <v>0</v>
      </c>
      <c r="D44" s="199">
        <f t="shared" si="4"/>
        <v>7</v>
      </c>
      <c r="E44" s="102" t="s">
        <v>212</v>
      </c>
      <c r="F44" s="309">
        <v>5</v>
      </c>
      <c r="G44" s="111">
        <v>0</v>
      </c>
      <c r="H44" s="199">
        <f t="shared" si="5"/>
        <v>5</v>
      </c>
      <c r="I44" s="255"/>
      <c r="J44" s="102" t="s">
        <v>317</v>
      </c>
      <c r="K44" s="309">
        <v>6.5</v>
      </c>
      <c r="L44" s="111">
        <v>-0.5</v>
      </c>
      <c r="M44" s="199">
        <f t="shared" si="6"/>
        <v>6</v>
      </c>
      <c r="N44" s="102" t="s">
        <v>293</v>
      </c>
      <c r="O44" s="309">
        <v>7</v>
      </c>
      <c r="P44" s="111">
        <v>3</v>
      </c>
      <c r="Q44" s="199">
        <f t="shared" si="7"/>
        <v>10</v>
      </c>
      <c r="R44" s="7"/>
      <c r="S44" s="7"/>
      <c r="T44" s="7"/>
      <c r="U44" s="7"/>
      <c r="V44" s="7"/>
      <c r="W44" s="210"/>
      <c r="X44" s="210"/>
      <c r="Y44" s="210"/>
      <c r="Z44" s="210"/>
    </row>
    <row r="45" spans="1:26" ht="12.75">
      <c r="A45" s="102" t="s">
        <v>151</v>
      </c>
      <c r="B45" s="309">
        <v>5.5</v>
      </c>
      <c r="C45" s="111">
        <v>0</v>
      </c>
      <c r="D45" s="199">
        <f t="shared" si="4"/>
        <v>5.5</v>
      </c>
      <c r="E45" s="102" t="s">
        <v>450</v>
      </c>
      <c r="F45" s="309">
        <v>6.5</v>
      </c>
      <c r="G45" s="111">
        <v>2</v>
      </c>
      <c r="H45" s="199">
        <f t="shared" si="5"/>
        <v>8.5</v>
      </c>
      <c r="I45" s="255"/>
      <c r="J45" s="102" t="s">
        <v>314</v>
      </c>
      <c r="K45" s="309">
        <v>6</v>
      </c>
      <c r="L45" s="111">
        <v>1</v>
      </c>
      <c r="M45" s="199">
        <f t="shared" si="6"/>
        <v>7</v>
      </c>
      <c r="N45" s="102" t="s">
        <v>290</v>
      </c>
      <c r="O45" s="309">
        <v>5</v>
      </c>
      <c r="P45" s="111">
        <v>-0.5</v>
      </c>
      <c r="Q45" s="199">
        <f t="shared" si="7"/>
        <v>4.5</v>
      </c>
      <c r="R45" s="7"/>
      <c r="S45" s="7"/>
      <c r="T45" s="7"/>
      <c r="U45" s="7"/>
      <c r="V45" s="7"/>
      <c r="W45" s="210"/>
      <c r="X45" s="210"/>
      <c r="Y45" s="210"/>
      <c r="Z45" s="210"/>
    </row>
    <row r="46" spans="1:26" ht="12.75">
      <c r="A46" s="102" t="s">
        <v>152</v>
      </c>
      <c r="B46" s="309">
        <v>5.5</v>
      </c>
      <c r="C46" s="111">
        <v>0</v>
      </c>
      <c r="D46" s="199">
        <f t="shared" si="4"/>
        <v>5.5</v>
      </c>
      <c r="E46" s="102" t="s">
        <v>214</v>
      </c>
      <c r="F46" s="309">
        <v>6</v>
      </c>
      <c r="G46" s="111">
        <v>0</v>
      </c>
      <c r="H46" s="199">
        <f t="shared" si="5"/>
        <v>6</v>
      </c>
      <c r="I46" s="255"/>
      <c r="J46" s="102" t="s">
        <v>305</v>
      </c>
      <c r="K46" s="309">
        <v>7</v>
      </c>
      <c r="L46" s="111">
        <v>1.5</v>
      </c>
      <c r="M46" s="199">
        <f t="shared" si="6"/>
        <v>8.5</v>
      </c>
      <c r="N46" s="102" t="s">
        <v>282</v>
      </c>
      <c r="O46" s="309">
        <v>6</v>
      </c>
      <c r="P46" s="111">
        <v>0</v>
      </c>
      <c r="Q46" s="199">
        <f t="shared" si="7"/>
        <v>6</v>
      </c>
      <c r="R46" s="7"/>
      <c r="S46" s="7"/>
      <c r="T46" s="7"/>
      <c r="U46" s="7"/>
      <c r="V46" s="7"/>
      <c r="W46" s="210"/>
      <c r="X46" s="210"/>
      <c r="Y46" s="210"/>
      <c r="Z46" s="210"/>
    </row>
    <row r="47" spans="1:26" ht="12.75">
      <c r="A47" s="102" t="s">
        <v>395</v>
      </c>
      <c r="B47" s="309" t="s">
        <v>351</v>
      </c>
      <c r="C47" s="111" t="s">
        <v>351</v>
      </c>
      <c r="D47" s="199" t="s">
        <v>351</v>
      </c>
      <c r="E47" s="102" t="s">
        <v>557</v>
      </c>
      <c r="F47" s="309">
        <v>6.5</v>
      </c>
      <c r="G47" s="111">
        <v>0</v>
      </c>
      <c r="H47" s="199">
        <f t="shared" si="5"/>
        <v>6.5</v>
      </c>
      <c r="I47" s="255"/>
      <c r="J47" s="102" t="s">
        <v>302</v>
      </c>
      <c r="K47" s="309">
        <v>6.5</v>
      </c>
      <c r="L47" s="111">
        <v>6</v>
      </c>
      <c r="M47" s="199">
        <f t="shared" si="6"/>
        <v>12.5</v>
      </c>
      <c r="N47" s="102" t="s">
        <v>597</v>
      </c>
      <c r="O47" s="309">
        <v>5</v>
      </c>
      <c r="P47" s="111">
        <v>0</v>
      </c>
      <c r="Q47" s="199">
        <f t="shared" si="7"/>
        <v>5</v>
      </c>
      <c r="R47" s="7"/>
      <c r="S47" s="7"/>
      <c r="T47" s="7"/>
      <c r="U47" s="7"/>
      <c r="V47" s="7"/>
      <c r="W47" s="210"/>
      <c r="X47" s="210"/>
      <c r="Y47" s="210"/>
      <c r="Z47" s="210"/>
    </row>
    <row r="48" spans="1:26" ht="12.75">
      <c r="A48" s="102" t="s">
        <v>347</v>
      </c>
      <c r="B48" s="309">
        <v>6.5</v>
      </c>
      <c r="C48" s="111">
        <v>3</v>
      </c>
      <c r="D48" s="199">
        <f t="shared" si="4"/>
        <v>9.5</v>
      </c>
      <c r="E48" s="102" t="s">
        <v>220</v>
      </c>
      <c r="F48" s="309">
        <v>5</v>
      </c>
      <c r="G48" s="111">
        <v>0</v>
      </c>
      <c r="H48" s="199">
        <f t="shared" si="5"/>
        <v>5</v>
      </c>
      <c r="I48" s="255"/>
      <c r="J48" s="102" t="s">
        <v>307</v>
      </c>
      <c r="K48" s="309">
        <v>6</v>
      </c>
      <c r="L48" s="111">
        <v>1</v>
      </c>
      <c r="M48" s="199">
        <f t="shared" si="6"/>
        <v>7</v>
      </c>
      <c r="N48" s="102" t="s">
        <v>288</v>
      </c>
      <c r="O48" s="309" t="s">
        <v>350</v>
      </c>
      <c r="P48" s="111" t="s">
        <v>350</v>
      </c>
      <c r="Q48" s="199" t="s">
        <v>350</v>
      </c>
      <c r="R48" s="7"/>
      <c r="S48" s="7"/>
      <c r="T48" s="7"/>
      <c r="U48" s="7"/>
      <c r="V48" s="7"/>
      <c r="W48" s="210"/>
      <c r="X48" s="210"/>
      <c r="Y48" s="210"/>
      <c r="Z48" s="210"/>
    </row>
    <row r="49" spans="1:26" ht="12.75" customHeight="1" thickBot="1">
      <c r="A49" s="103" t="s">
        <v>157</v>
      </c>
      <c r="B49" s="307">
        <v>5.5</v>
      </c>
      <c r="C49" s="112">
        <v>0</v>
      </c>
      <c r="D49" s="200">
        <f t="shared" si="4"/>
        <v>5.5</v>
      </c>
      <c r="E49" s="103" t="s">
        <v>216</v>
      </c>
      <c r="F49" s="307">
        <v>7.5</v>
      </c>
      <c r="G49" s="112">
        <v>2.5</v>
      </c>
      <c r="H49" s="200">
        <f t="shared" si="5"/>
        <v>10</v>
      </c>
      <c r="I49" s="255"/>
      <c r="J49" s="103" t="s">
        <v>310</v>
      </c>
      <c r="K49" s="307" t="s">
        <v>350</v>
      </c>
      <c r="L49" s="112" t="s">
        <v>350</v>
      </c>
      <c r="M49" s="200" t="s">
        <v>350</v>
      </c>
      <c r="N49" s="103" t="s">
        <v>598</v>
      </c>
      <c r="O49" s="307">
        <v>5.5</v>
      </c>
      <c r="P49" s="112">
        <v>0</v>
      </c>
      <c r="Q49" s="200">
        <f t="shared" si="7"/>
        <v>5.5</v>
      </c>
      <c r="R49" s="7"/>
      <c r="S49" s="7"/>
      <c r="T49" s="7"/>
      <c r="U49" s="7"/>
      <c r="V49" s="7"/>
      <c r="W49" s="210"/>
      <c r="X49" s="210"/>
      <c r="Y49" s="210"/>
      <c r="Z49" s="210"/>
    </row>
    <row r="50" spans="1:26" ht="13.5" thickBot="1">
      <c r="A50" s="85"/>
      <c r="B50" s="444"/>
      <c r="C50" s="108"/>
      <c r="D50" s="201"/>
      <c r="E50" s="85"/>
      <c r="F50" s="444"/>
      <c r="G50" s="108"/>
      <c r="H50" s="201"/>
      <c r="I50" s="255"/>
      <c r="J50" s="85"/>
      <c r="K50" s="444"/>
      <c r="L50" s="108"/>
      <c r="M50" s="201"/>
      <c r="N50" s="85"/>
      <c r="O50" s="444"/>
      <c r="P50" s="108"/>
      <c r="Q50" s="201"/>
      <c r="R50" s="7"/>
      <c r="S50" s="7"/>
      <c r="T50" s="7"/>
      <c r="U50" s="7"/>
      <c r="V50" s="7"/>
      <c r="W50" s="210"/>
      <c r="X50" s="210"/>
      <c r="Y50" s="210"/>
      <c r="Z50" s="210"/>
    </row>
    <row r="51" spans="1:26" ht="12.75">
      <c r="A51" s="104" t="s">
        <v>309</v>
      </c>
      <c r="B51" s="310" t="s">
        <v>144</v>
      </c>
      <c r="C51" s="120" t="s">
        <v>144</v>
      </c>
      <c r="D51" s="202" t="s">
        <v>144</v>
      </c>
      <c r="E51" s="104" t="s">
        <v>387</v>
      </c>
      <c r="F51" s="310" t="s">
        <v>144</v>
      </c>
      <c r="G51" s="120" t="s">
        <v>144</v>
      </c>
      <c r="H51" s="468" t="s">
        <v>144</v>
      </c>
      <c r="I51" s="255"/>
      <c r="J51" s="104" t="s">
        <v>403</v>
      </c>
      <c r="K51" s="310" t="s">
        <v>144</v>
      </c>
      <c r="L51" s="120" t="s">
        <v>144</v>
      </c>
      <c r="M51" s="202" t="s">
        <v>144</v>
      </c>
      <c r="N51" s="104" t="s">
        <v>286</v>
      </c>
      <c r="O51" s="310" t="s">
        <v>144</v>
      </c>
      <c r="P51" s="120" t="s">
        <v>144</v>
      </c>
      <c r="Q51" s="202" t="s">
        <v>144</v>
      </c>
      <c r="R51" s="7"/>
      <c r="S51" s="7"/>
      <c r="T51" s="7"/>
      <c r="U51" s="7"/>
      <c r="V51" s="7"/>
      <c r="W51" s="210"/>
      <c r="X51" s="210"/>
      <c r="Y51" s="210"/>
      <c r="Z51" s="210"/>
    </row>
    <row r="52" spans="1:26" ht="12.75">
      <c r="A52" s="102" t="s">
        <v>153</v>
      </c>
      <c r="B52" s="309">
        <v>6.5</v>
      </c>
      <c r="C52" s="111">
        <v>3</v>
      </c>
      <c r="D52" s="199">
        <f t="shared" si="4"/>
        <v>9.5</v>
      </c>
      <c r="E52" s="105" t="s">
        <v>215</v>
      </c>
      <c r="F52" s="313" t="s">
        <v>144</v>
      </c>
      <c r="G52" s="114" t="s">
        <v>144</v>
      </c>
      <c r="H52" s="204" t="s">
        <v>144</v>
      </c>
      <c r="I52" s="255"/>
      <c r="J52" s="105" t="s">
        <v>610</v>
      </c>
      <c r="K52" s="311" t="s">
        <v>144</v>
      </c>
      <c r="L52" s="115" t="s">
        <v>144</v>
      </c>
      <c r="M52" s="204" t="s">
        <v>144</v>
      </c>
      <c r="N52" s="109" t="s">
        <v>287</v>
      </c>
      <c r="O52" s="311" t="s">
        <v>144</v>
      </c>
      <c r="P52" s="115" t="s">
        <v>144</v>
      </c>
      <c r="Q52" s="204" t="s">
        <v>144</v>
      </c>
      <c r="R52" s="7"/>
      <c r="S52" s="7"/>
      <c r="T52" s="7"/>
      <c r="U52" s="7"/>
      <c r="V52" s="7"/>
      <c r="W52" s="210"/>
      <c r="X52" s="210"/>
      <c r="Y52" s="210"/>
      <c r="Z52" s="210"/>
    </row>
    <row r="53" spans="1:26" ht="12.75">
      <c r="A53" s="105" t="s">
        <v>154</v>
      </c>
      <c r="B53" s="311">
        <v>5</v>
      </c>
      <c r="C53" s="115">
        <v>0</v>
      </c>
      <c r="D53" s="204">
        <f t="shared" si="4"/>
        <v>5</v>
      </c>
      <c r="E53" s="105" t="s">
        <v>221</v>
      </c>
      <c r="F53" s="313">
        <v>6</v>
      </c>
      <c r="G53" s="114">
        <v>0</v>
      </c>
      <c r="H53" s="204">
        <f t="shared" si="5"/>
        <v>6</v>
      </c>
      <c r="I53" s="255"/>
      <c r="J53" s="105" t="s">
        <v>311</v>
      </c>
      <c r="K53" s="313" t="s">
        <v>144</v>
      </c>
      <c r="L53" s="114" t="s">
        <v>144</v>
      </c>
      <c r="M53" s="204" t="s">
        <v>144</v>
      </c>
      <c r="N53" s="105" t="s">
        <v>529</v>
      </c>
      <c r="O53" s="311" t="s">
        <v>144</v>
      </c>
      <c r="P53" s="115" t="s">
        <v>144</v>
      </c>
      <c r="Q53" s="204" t="s">
        <v>144</v>
      </c>
      <c r="R53" s="7"/>
      <c r="S53" s="7"/>
      <c r="T53" s="7"/>
      <c r="U53" s="7"/>
      <c r="V53" s="7"/>
      <c r="W53" s="210"/>
      <c r="X53" s="210"/>
      <c r="Y53" s="210"/>
      <c r="Z53" s="210"/>
    </row>
    <row r="54" spans="1:26" ht="12.75">
      <c r="A54" s="107" t="s">
        <v>150</v>
      </c>
      <c r="B54" s="311">
        <v>5.5</v>
      </c>
      <c r="C54" s="115">
        <v>0</v>
      </c>
      <c r="D54" s="204">
        <f t="shared" si="4"/>
        <v>5.5</v>
      </c>
      <c r="E54" s="105" t="s">
        <v>264</v>
      </c>
      <c r="F54" s="313">
        <v>5.5</v>
      </c>
      <c r="G54" s="114">
        <v>0</v>
      </c>
      <c r="H54" s="204">
        <f t="shared" si="5"/>
        <v>5.5</v>
      </c>
      <c r="I54" s="255"/>
      <c r="J54" s="102" t="s">
        <v>611</v>
      </c>
      <c r="K54" s="309">
        <v>5.5</v>
      </c>
      <c r="L54" s="111">
        <v>0</v>
      </c>
      <c r="M54" s="199">
        <f t="shared" si="6"/>
        <v>5.5</v>
      </c>
      <c r="N54" s="102" t="s">
        <v>285</v>
      </c>
      <c r="O54" s="309">
        <v>6</v>
      </c>
      <c r="P54" s="111">
        <v>0</v>
      </c>
      <c r="Q54" s="199">
        <f t="shared" si="7"/>
        <v>6</v>
      </c>
      <c r="R54" s="7"/>
      <c r="S54" s="7"/>
      <c r="T54" s="7"/>
      <c r="U54" s="7"/>
      <c r="V54" s="7"/>
      <c r="W54" s="210"/>
      <c r="X54" s="210"/>
      <c r="Y54" s="210"/>
      <c r="Z54" s="210"/>
    </row>
    <row r="55" spans="1:26" ht="12.75">
      <c r="A55" s="107" t="s">
        <v>397</v>
      </c>
      <c r="B55" s="314" t="s">
        <v>144</v>
      </c>
      <c r="C55" s="123" t="s">
        <v>144</v>
      </c>
      <c r="D55" s="203" t="s">
        <v>144</v>
      </c>
      <c r="E55" s="105" t="s">
        <v>503</v>
      </c>
      <c r="F55" s="313">
        <v>6</v>
      </c>
      <c r="G55" s="114">
        <v>0</v>
      </c>
      <c r="H55" s="204">
        <f t="shared" si="5"/>
        <v>6</v>
      </c>
      <c r="I55" s="255"/>
      <c r="J55" s="109" t="s">
        <v>315</v>
      </c>
      <c r="K55" s="311">
        <v>6.5</v>
      </c>
      <c r="L55" s="115">
        <v>0</v>
      </c>
      <c r="M55" s="204">
        <f t="shared" si="6"/>
        <v>6.5</v>
      </c>
      <c r="N55" s="105" t="s">
        <v>599</v>
      </c>
      <c r="O55" s="311" t="s">
        <v>144</v>
      </c>
      <c r="P55" s="115" t="s">
        <v>144</v>
      </c>
      <c r="Q55" s="204" t="s">
        <v>144</v>
      </c>
      <c r="R55" s="7"/>
      <c r="S55" s="7"/>
      <c r="T55" s="7"/>
      <c r="U55" s="7"/>
      <c r="V55" s="7"/>
      <c r="W55" s="210"/>
      <c r="X55" s="210"/>
      <c r="Y55" s="210"/>
      <c r="Z55" s="210"/>
    </row>
    <row r="56" spans="1:26" ht="12.75">
      <c r="A56" s="107" t="s">
        <v>489</v>
      </c>
      <c r="B56" s="311">
        <v>6.5</v>
      </c>
      <c r="C56" s="115">
        <v>-0.5</v>
      </c>
      <c r="D56" s="204">
        <f>B56+C56</f>
        <v>6</v>
      </c>
      <c r="E56" s="105" t="s">
        <v>508</v>
      </c>
      <c r="F56" s="313" t="s">
        <v>144</v>
      </c>
      <c r="G56" s="114" t="s">
        <v>144</v>
      </c>
      <c r="H56" s="204" t="s">
        <v>144</v>
      </c>
      <c r="I56" s="255"/>
      <c r="J56" s="105" t="s">
        <v>318</v>
      </c>
      <c r="K56" s="311">
        <v>6.5</v>
      </c>
      <c r="L56" s="115">
        <v>0</v>
      </c>
      <c r="M56" s="204">
        <f t="shared" si="6"/>
        <v>6.5</v>
      </c>
      <c r="N56" s="105" t="s">
        <v>291</v>
      </c>
      <c r="O56" s="311">
        <v>5.5</v>
      </c>
      <c r="P56" s="115">
        <v>0</v>
      </c>
      <c r="Q56" s="204">
        <f t="shared" si="7"/>
        <v>5.5</v>
      </c>
      <c r="R56" s="7"/>
      <c r="S56" s="7"/>
      <c r="T56" s="7"/>
      <c r="U56" s="7"/>
      <c r="V56" s="7"/>
      <c r="W56" s="210"/>
      <c r="X56" s="210"/>
      <c r="Y56" s="210"/>
      <c r="Z56" s="210"/>
    </row>
    <row r="57" spans="1:26" ht="12.75">
      <c r="A57" s="105" t="s">
        <v>159</v>
      </c>
      <c r="B57" s="313" t="s">
        <v>144</v>
      </c>
      <c r="C57" s="114" t="s">
        <v>144</v>
      </c>
      <c r="D57" s="204" t="s">
        <v>144</v>
      </c>
      <c r="E57" s="105" t="s">
        <v>223</v>
      </c>
      <c r="F57" s="311">
        <v>6</v>
      </c>
      <c r="G57" s="115">
        <v>1</v>
      </c>
      <c r="H57" s="204">
        <f t="shared" si="5"/>
        <v>7</v>
      </c>
      <c r="I57" s="255"/>
      <c r="J57" s="109" t="s">
        <v>528</v>
      </c>
      <c r="K57" s="311" t="s">
        <v>144</v>
      </c>
      <c r="L57" s="115" t="s">
        <v>144</v>
      </c>
      <c r="M57" s="204" t="s">
        <v>144</v>
      </c>
      <c r="N57" s="105" t="s">
        <v>281</v>
      </c>
      <c r="O57" s="313" t="s">
        <v>144</v>
      </c>
      <c r="P57" s="114" t="s">
        <v>144</v>
      </c>
      <c r="Q57" s="204" t="s">
        <v>144</v>
      </c>
      <c r="R57" s="7"/>
      <c r="S57" s="7"/>
      <c r="T57" s="7"/>
      <c r="U57" s="7"/>
      <c r="V57" s="7"/>
      <c r="W57" s="210"/>
      <c r="X57" s="210"/>
      <c r="Y57" s="210"/>
      <c r="Z57" s="210"/>
    </row>
    <row r="58" spans="1:26" ht="12.75">
      <c r="A58" s="105" t="s">
        <v>617</v>
      </c>
      <c r="B58" s="311">
        <v>5.5</v>
      </c>
      <c r="C58" s="115">
        <v>0</v>
      </c>
      <c r="D58" s="204">
        <f t="shared" si="4"/>
        <v>5.5</v>
      </c>
      <c r="E58" s="105" t="s">
        <v>385</v>
      </c>
      <c r="F58" s="313">
        <v>5.5</v>
      </c>
      <c r="G58" s="114">
        <v>0</v>
      </c>
      <c r="H58" s="204">
        <f t="shared" si="5"/>
        <v>5.5</v>
      </c>
      <c r="I58" s="255"/>
      <c r="J58" s="105" t="s">
        <v>462</v>
      </c>
      <c r="K58" s="313" t="s">
        <v>144</v>
      </c>
      <c r="L58" s="114" t="s">
        <v>144</v>
      </c>
      <c r="M58" s="204" t="s">
        <v>144</v>
      </c>
      <c r="N58" s="105" t="s">
        <v>600</v>
      </c>
      <c r="O58" s="313" t="s">
        <v>144</v>
      </c>
      <c r="P58" s="114" t="s">
        <v>144</v>
      </c>
      <c r="Q58" s="204" t="s">
        <v>144</v>
      </c>
      <c r="R58" s="7"/>
      <c r="S58" s="7"/>
      <c r="T58" s="7"/>
      <c r="U58" s="7"/>
      <c r="V58" s="7"/>
      <c r="W58" s="210"/>
      <c r="X58" s="210"/>
      <c r="Y58" s="210"/>
      <c r="Z58" s="210"/>
    </row>
    <row r="59" spans="1:26" ht="12.75">
      <c r="A59" s="107" t="s">
        <v>148</v>
      </c>
      <c r="B59" s="311">
        <v>5</v>
      </c>
      <c r="C59" s="115">
        <v>0</v>
      </c>
      <c r="D59" s="204">
        <f t="shared" si="4"/>
        <v>5</v>
      </c>
      <c r="E59" s="105" t="s">
        <v>210</v>
      </c>
      <c r="F59" s="313">
        <v>6</v>
      </c>
      <c r="G59" s="114">
        <v>0</v>
      </c>
      <c r="H59" s="204">
        <f t="shared" si="5"/>
        <v>6</v>
      </c>
      <c r="I59" s="255"/>
      <c r="J59" s="105" t="s">
        <v>562</v>
      </c>
      <c r="K59" s="311" t="s">
        <v>144</v>
      </c>
      <c r="L59" s="115" t="s">
        <v>144</v>
      </c>
      <c r="M59" s="204" t="s">
        <v>144</v>
      </c>
      <c r="N59" s="105" t="s">
        <v>509</v>
      </c>
      <c r="O59" s="311">
        <v>6.5</v>
      </c>
      <c r="P59" s="115">
        <v>3</v>
      </c>
      <c r="Q59" s="204">
        <f t="shared" si="7"/>
        <v>9.5</v>
      </c>
      <c r="R59" s="7"/>
      <c r="S59" s="7"/>
      <c r="T59" s="7"/>
      <c r="U59" s="7"/>
      <c r="V59" s="7"/>
      <c r="W59" s="210"/>
      <c r="X59" s="210"/>
      <c r="Y59" s="210"/>
      <c r="Z59" s="210"/>
    </row>
    <row r="60" spans="1:26" ht="12.75">
      <c r="A60" s="107" t="s">
        <v>424</v>
      </c>
      <c r="B60" s="314" t="s">
        <v>144</v>
      </c>
      <c r="C60" s="123" t="s">
        <v>144</v>
      </c>
      <c r="D60" s="203" t="s">
        <v>144</v>
      </c>
      <c r="E60" s="105" t="s">
        <v>601</v>
      </c>
      <c r="F60" s="313">
        <v>6.5</v>
      </c>
      <c r="G60" s="114">
        <v>0</v>
      </c>
      <c r="H60" s="204">
        <f t="shared" si="5"/>
        <v>6.5</v>
      </c>
      <c r="I60" s="255"/>
      <c r="J60" s="109" t="s">
        <v>405</v>
      </c>
      <c r="K60" s="311" t="s">
        <v>144</v>
      </c>
      <c r="L60" s="115" t="s">
        <v>144</v>
      </c>
      <c r="M60" s="204" t="s">
        <v>144</v>
      </c>
      <c r="N60" s="105" t="s">
        <v>360</v>
      </c>
      <c r="O60" s="311" t="s">
        <v>144</v>
      </c>
      <c r="P60" s="115" t="s">
        <v>144</v>
      </c>
      <c r="Q60" s="204" t="s">
        <v>144</v>
      </c>
      <c r="R60" s="7"/>
      <c r="S60" s="7"/>
      <c r="T60" s="7"/>
      <c r="U60" s="7"/>
      <c r="V60" s="7"/>
      <c r="W60" s="210"/>
      <c r="X60" s="210"/>
      <c r="Y60" s="210"/>
      <c r="Z60" s="210"/>
    </row>
    <row r="61" spans="1:26" ht="12.75">
      <c r="A61" s="107" t="s">
        <v>616</v>
      </c>
      <c r="B61" s="313">
        <v>6.5</v>
      </c>
      <c r="C61" s="114">
        <v>0</v>
      </c>
      <c r="D61" s="204">
        <f>B61+C61</f>
        <v>6.5</v>
      </c>
      <c r="E61" s="105" t="s">
        <v>228</v>
      </c>
      <c r="F61" s="313">
        <v>6.5</v>
      </c>
      <c r="G61" s="114">
        <v>0</v>
      </c>
      <c r="H61" s="204">
        <f t="shared" si="5"/>
        <v>6.5</v>
      </c>
      <c r="I61" s="255"/>
      <c r="J61" s="105" t="s">
        <v>563</v>
      </c>
      <c r="K61" s="313">
        <v>4</v>
      </c>
      <c r="L61" s="114">
        <v>-0.5</v>
      </c>
      <c r="M61" s="204">
        <f t="shared" si="6"/>
        <v>3.5</v>
      </c>
      <c r="N61" s="105" t="s">
        <v>524</v>
      </c>
      <c r="O61" s="313" t="s">
        <v>144</v>
      </c>
      <c r="P61" s="114" t="s">
        <v>144</v>
      </c>
      <c r="Q61" s="204" t="s">
        <v>144</v>
      </c>
      <c r="R61" s="7"/>
      <c r="S61" s="7"/>
      <c r="T61" s="7"/>
      <c r="U61" s="7"/>
      <c r="V61" s="7"/>
      <c r="W61" s="210"/>
      <c r="X61" s="210"/>
      <c r="Y61" s="210"/>
      <c r="Z61" s="210"/>
    </row>
    <row r="62" spans="1:26" ht="12.75" customHeight="1" thickBot="1">
      <c r="A62" s="125" t="s">
        <v>147</v>
      </c>
      <c r="B62" s="316">
        <v>6</v>
      </c>
      <c r="C62" s="116">
        <v>0</v>
      </c>
      <c r="D62" s="204">
        <f t="shared" si="4"/>
        <v>6</v>
      </c>
      <c r="E62" s="106" t="s">
        <v>209</v>
      </c>
      <c r="F62" s="316">
        <v>5.5</v>
      </c>
      <c r="G62" s="116">
        <v>0</v>
      </c>
      <c r="H62" s="204">
        <f t="shared" si="5"/>
        <v>5.5</v>
      </c>
      <c r="I62" s="255"/>
      <c r="J62" s="106" t="s">
        <v>319</v>
      </c>
      <c r="K62" s="316">
        <v>5</v>
      </c>
      <c r="L62" s="116">
        <v>-0.5</v>
      </c>
      <c r="M62" s="204">
        <f t="shared" si="6"/>
        <v>4.5</v>
      </c>
      <c r="N62" s="103" t="s">
        <v>295</v>
      </c>
      <c r="O62" s="624">
        <v>6</v>
      </c>
      <c r="P62" s="112">
        <v>-0.5</v>
      </c>
      <c r="Q62" s="199">
        <f t="shared" si="7"/>
        <v>5.5</v>
      </c>
      <c r="R62" s="7"/>
      <c r="S62" s="7"/>
      <c r="T62" s="7"/>
      <c r="U62" s="7"/>
      <c r="V62" s="7"/>
      <c r="W62" s="210"/>
      <c r="X62" s="210"/>
      <c r="Y62" s="210"/>
      <c r="Z62" s="210"/>
    </row>
    <row r="63" spans="1:26" ht="12.75" customHeight="1" thickBot="1">
      <c r="A63" s="103" t="s">
        <v>165</v>
      </c>
      <c r="B63" s="307">
        <v>0</v>
      </c>
      <c r="C63" s="117">
        <v>0</v>
      </c>
      <c r="D63" s="205">
        <f>B63+C63</f>
        <v>0</v>
      </c>
      <c r="E63" s="103" t="s">
        <v>230</v>
      </c>
      <c r="F63" s="307">
        <v>1</v>
      </c>
      <c r="G63" s="112">
        <v>0</v>
      </c>
      <c r="H63" s="445">
        <f t="shared" si="5"/>
        <v>1</v>
      </c>
      <c r="I63" s="255"/>
      <c r="J63" s="103" t="s">
        <v>321</v>
      </c>
      <c r="K63" s="307">
        <v>0</v>
      </c>
      <c r="L63" s="112">
        <v>0</v>
      </c>
      <c r="M63" s="445">
        <f t="shared" si="6"/>
        <v>0</v>
      </c>
      <c r="N63" s="103" t="s">
        <v>297</v>
      </c>
      <c r="O63" s="307">
        <v>-0.5</v>
      </c>
      <c r="P63" s="112">
        <v>0</v>
      </c>
      <c r="Q63" s="445">
        <f t="shared" si="7"/>
        <v>-0.5</v>
      </c>
      <c r="R63" s="7"/>
      <c r="S63" s="7"/>
      <c r="T63" s="7"/>
      <c r="U63" s="7"/>
      <c r="V63" s="7"/>
      <c r="W63" s="210"/>
      <c r="X63" s="210"/>
      <c r="Y63" s="210"/>
      <c r="Z63" s="210"/>
    </row>
    <row r="64" spans="1:26" ht="12.75" customHeight="1" thickBot="1">
      <c r="A64" s="389" t="s">
        <v>357</v>
      </c>
      <c r="B64" s="390">
        <f>17.5/3</f>
        <v>5.833333333333333</v>
      </c>
      <c r="C64" s="391">
        <v>0</v>
      </c>
      <c r="D64" s="205">
        <v>0</v>
      </c>
      <c r="E64" s="389" t="s">
        <v>357</v>
      </c>
      <c r="F64" s="390">
        <f>18.5/3</f>
        <v>6.166666666666667</v>
      </c>
      <c r="G64" s="391">
        <v>0</v>
      </c>
      <c r="H64" s="205">
        <v>0</v>
      </c>
      <c r="I64" s="392"/>
      <c r="J64" s="389" t="s">
        <v>357</v>
      </c>
      <c r="K64" s="390">
        <f>20/3</f>
        <v>6.666666666666667</v>
      </c>
      <c r="L64" s="391">
        <v>1</v>
      </c>
      <c r="M64" s="205">
        <v>0</v>
      </c>
      <c r="N64" s="389" t="s">
        <v>357</v>
      </c>
      <c r="O64" s="390">
        <f>17/3</f>
        <v>5.666666666666667</v>
      </c>
      <c r="P64" s="391">
        <v>0</v>
      </c>
      <c r="Q64" s="205">
        <v>0</v>
      </c>
      <c r="R64" s="7"/>
      <c r="S64" s="7"/>
      <c r="T64" s="7"/>
      <c r="U64" s="7"/>
      <c r="V64" s="7"/>
      <c r="W64" s="210"/>
      <c r="X64" s="210"/>
      <c r="Y64" s="210"/>
      <c r="Z64" s="210"/>
    </row>
    <row r="65" spans="1:26" ht="12.75">
      <c r="A65" s="72"/>
      <c r="B65" s="60"/>
      <c r="C65" s="60"/>
      <c r="D65" s="222"/>
      <c r="E65" s="72"/>
      <c r="F65" s="60"/>
      <c r="G65" s="60"/>
      <c r="H65" s="73"/>
      <c r="I65" s="255"/>
      <c r="J65" s="72"/>
      <c r="K65" s="60"/>
      <c r="L65" s="60"/>
      <c r="M65" s="222"/>
      <c r="N65" s="72"/>
      <c r="O65" s="60"/>
      <c r="P65" s="60"/>
      <c r="Q65" s="222"/>
      <c r="R65" s="7"/>
      <c r="S65" s="7"/>
      <c r="T65" s="7"/>
      <c r="U65" s="7"/>
      <c r="V65" s="7"/>
      <c r="W65" s="210"/>
      <c r="X65" s="210"/>
      <c r="Y65" s="210"/>
      <c r="Z65" s="211"/>
    </row>
    <row r="66" spans="1:26" ht="13.5" customHeight="1">
      <c r="A66" s="74"/>
      <c r="B66" s="182">
        <f>B39+B40+B41+B42+B43+B44+B45+B46+B52+B48+B49+B63</f>
        <v>67.5</v>
      </c>
      <c r="C66" s="182">
        <f>C38+C39+C40+C41+C42+C43+C44+C45+C46+C52+C48+C49+C63+C64</f>
        <v>9.5</v>
      </c>
      <c r="D66" s="223">
        <f>B66+C66</f>
        <v>77</v>
      </c>
      <c r="E66" s="74"/>
      <c r="F66" s="174">
        <f>F39+F40+F41+F42+F43+F44+F45+F46+F47+F48+F49+F63</f>
        <v>68</v>
      </c>
      <c r="G66" s="174">
        <f>G38+G39+G40+G41+G42+G43+G44+G45+G46+G47+G48+G49+G63+G64</f>
        <v>8</v>
      </c>
      <c r="H66" s="224">
        <f>F66+G66</f>
        <v>76</v>
      </c>
      <c r="I66" s="255"/>
      <c r="J66" s="74"/>
      <c r="K66" s="191">
        <f>K39+K40+K41+K42+K43+K44+K45+K46+K47+K48+K54+K63</f>
        <v>70</v>
      </c>
      <c r="L66" s="191">
        <f>L38+L39+L40+L41+L42+L43+L44+L45+L46+L47+L48+L54+L63+L64</f>
        <v>9</v>
      </c>
      <c r="M66" s="228">
        <f>K66+L66</f>
        <v>79</v>
      </c>
      <c r="N66" s="74"/>
      <c r="O66" s="163">
        <f>O39+O40+O41+O62+O43+O44+O45+O46+O47+O54+O49+O63</f>
        <v>64</v>
      </c>
      <c r="P66" s="163">
        <f>P38+P39+P40+P41+P62+P43+P44+P45+P46+P47+P54+P49+P63+P64</f>
        <v>-1.5</v>
      </c>
      <c r="Q66" s="226">
        <f>O66+P66</f>
        <v>62.5</v>
      </c>
      <c r="R66" s="7"/>
      <c r="S66" s="7"/>
      <c r="T66" s="7"/>
      <c r="U66" s="7"/>
      <c r="V66" s="7"/>
      <c r="W66" s="211"/>
      <c r="X66" s="212"/>
      <c r="Y66" s="212"/>
      <c r="Z66" s="212"/>
    </row>
    <row r="67" spans="1:26" ht="12.75" customHeight="1" thickBot="1">
      <c r="A67" s="75"/>
      <c r="B67" s="76"/>
      <c r="C67" s="76"/>
      <c r="D67" s="29"/>
      <c r="E67" s="75"/>
      <c r="F67" s="76"/>
      <c r="G67" s="76"/>
      <c r="H67" s="29"/>
      <c r="I67" s="255"/>
      <c r="J67" s="75"/>
      <c r="K67" s="76"/>
      <c r="L67" s="76"/>
      <c r="M67" s="29"/>
      <c r="N67" s="75"/>
      <c r="O67" s="76"/>
      <c r="P67" s="76"/>
      <c r="Q67" s="29"/>
      <c r="R67" s="7"/>
      <c r="S67" s="7"/>
      <c r="T67" s="7"/>
      <c r="U67" s="7"/>
      <c r="V67" s="7"/>
      <c r="W67" s="211"/>
      <c r="X67" s="211"/>
      <c r="Y67" s="211"/>
      <c r="Z67" s="211"/>
    </row>
    <row r="68" spans="1:26" ht="18.75" thickBot="1">
      <c r="A68" s="180"/>
      <c r="B68" s="181"/>
      <c r="C68" s="181"/>
      <c r="D68" s="298">
        <v>3</v>
      </c>
      <c r="E68" s="173"/>
      <c r="F68" s="172"/>
      <c r="G68" s="172"/>
      <c r="H68" s="292">
        <v>3</v>
      </c>
      <c r="I68" s="248"/>
      <c r="J68" s="340"/>
      <c r="K68" s="190"/>
      <c r="L68" s="190"/>
      <c r="M68" s="295">
        <v>3</v>
      </c>
      <c r="N68" s="164"/>
      <c r="O68" s="165"/>
      <c r="P68" s="165"/>
      <c r="Q68" s="300">
        <v>0</v>
      </c>
      <c r="R68" s="7"/>
      <c r="S68" s="7"/>
      <c r="T68" s="7"/>
      <c r="U68" s="7"/>
      <c r="V68" s="7"/>
      <c r="W68" s="213"/>
      <c r="X68" s="213"/>
      <c r="Y68" s="213"/>
      <c r="Z68" s="214"/>
    </row>
    <row r="69" spans="1:26" ht="6" customHeight="1" thickBot="1">
      <c r="A69" s="7"/>
      <c r="B69" s="7"/>
      <c r="C69" s="7"/>
      <c r="D69" s="7"/>
      <c r="E69" s="257"/>
      <c r="F69" s="258"/>
      <c r="G69" s="258"/>
      <c r="H69" s="258"/>
      <c r="I69" s="255"/>
      <c r="J69" s="258"/>
      <c r="K69" s="258"/>
      <c r="L69" s="258"/>
      <c r="M69" s="278"/>
      <c r="N69" s="7"/>
      <c r="O69" s="7"/>
      <c r="P69" s="7"/>
      <c r="Q69" s="7"/>
      <c r="R69" s="7"/>
      <c r="S69" s="7"/>
      <c r="T69" s="7"/>
      <c r="U69" s="7"/>
      <c r="V69" s="49"/>
      <c r="W69" s="49"/>
      <c r="X69" s="49"/>
      <c r="Y69" s="49"/>
      <c r="Z69" s="49"/>
    </row>
    <row r="70" spans="1:26" ht="15" thickBot="1">
      <c r="A70" s="7"/>
      <c r="B70" s="7"/>
      <c r="C70" s="7"/>
      <c r="D70" s="7"/>
      <c r="E70" s="848" t="s">
        <v>64</v>
      </c>
      <c r="F70" s="849"/>
      <c r="G70" s="849"/>
      <c r="H70" s="849"/>
      <c r="I70" s="849"/>
      <c r="J70" s="849"/>
      <c r="K70" s="849"/>
      <c r="L70" s="849"/>
      <c r="M70" s="850"/>
      <c r="N70" s="7"/>
      <c r="O70" s="7"/>
      <c r="P70" s="7"/>
      <c r="Q70" s="7"/>
      <c r="R70" s="7"/>
      <c r="S70" s="7"/>
      <c r="T70" s="7"/>
      <c r="U70" s="7"/>
      <c r="V70" s="49"/>
      <c r="W70" s="49"/>
      <c r="X70" s="49"/>
      <c r="Y70" s="49"/>
      <c r="Z70" s="49"/>
    </row>
    <row r="71" spans="1:26" ht="15" customHeight="1" thickBot="1">
      <c r="A71" s="7"/>
      <c r="B71" s="7"/>
      <c r="C71" s="7"/>
      <c r="D71" s="7"/>
      <c r="E71" s="857" t="s">
        <v>85</v>
      </c>
      <c r="F71" s="858"/>
      <c r="G71" s="858"/>
      <c r="H71" s="859"/>
      <c r="I71" s="35"/>
      <c r="J71" s="878" t="s">
        <v>73</v>
      </c>
      <c r="K71" s="879"/>
      <c r="L71" s="879"/>
      <c r="M71" s="880"/>
      <c r="N71" s="7"/>
      <c r="O71" s="7"/>
      <c r="P71" s="7"/>
      <c r="Q71" s="7"/>
      <c r="R71" s="7"/>
      <c r="S71" s="7"/>
      <c r="T71" s="7"/>
      <c r="U71" s="7"/>
      <c r="V71" s="49"/>
      <c r="W71" s="7"/>
      <c r="X71" s="7"/>
      <c r="Y71" s="7"/>
      <c r="Z71" s="7"/>
    </row>
    <row r="72" spans="1:26" ht="13.5" thickBot="1">
      <c r="A72" s="7"/>
      <c r="B72" s="7"/>
      <c r="C72" s="7"/>
      <c r="D72" s="7"/>
      <c r="E72" s="282" t="s">
        <v>3</v>
      </c>
      <c r="F72" s="282" t="s">
        <v>78</v>
      </c>
      <c r="G72" s="282">
        <v>2</v>
      </c>
      <c r="H72" s="282" t="s">
        <v>13</v>
      </c>
      <c r="I72" s="2"/>
      <c r="J72" s="194" t="s">
        <v>3</v>
      </c>
      <c r="K72" s="192" t="s">
        <v>78</v>
      </c>
      <c r="L72" s="193">
        <v>0</v>
      </c>
      <c r="M72" s="192" t="s">
        <v>13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>
      <c r="A73" s="7"/>
      <c r="B73" s="7"/>
      <c r="C73" s="7"/>
      <c r="D73" s="7"/>
      <c r="E73" s="101" t="s">
        <v>231</v>
      </c>
      <c r="F73" s="485">
        <v>7</v>
      </c>
      <c r="G73" s="486">
        <v>1</v>
      </c>
      <c r="H73" s="470">
        <f>F73+G73</f>
        <v>8</v>
      </c>
      <c r="I73" s="2"/>
      <c r="J73" s="101" t="s">
        <v>254</v>
      </c>
      <c r="K73" s="306">
        <v>6</v>
      </c>
      <c r="L73" s="469">
        <v>1</v>
      </c>
      <c r="M73" s="470">
        <f>K73+L73</f>
        <v>7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>
      <c r="A74" s="7"/>
      <c r="B74" s="7"/>
      <c r="C74" s="7"/>
      <c r="D74" s="7"/>
      <c r="E74" s="102" t="s">
        <v>526</v>
      </c>
      <c r="F74" s="487">
        <v>6</v>
      </c>
      <c r="G74" s="488">
        <v>0</v>
      </c>
      <c r="H74" s="472">
        <f aca="true" t="shared" si="8" ref="H74:H97">F74+G74</f>
        <v>6</v>
      </c>
      <c r="I74" s="2"/>
      <c r="J74" s="102" t="s">
        <v>389</v>
      </c>
      <c r="K74" s="309">
        <v>6</v>
      </c>
      <c r="L74" s="471">
        <v>0</v>
      </c>
      <c r="M74" s="472">
        <f aca="true" t="shared" si="9" ref="M74:M97">K74+L74</f>
        <v>6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>
      <c r="A75" s="7"/>
      <c r="B75" s="7"/>
      <c r="C75" s="7"/>
      <c r="D75" s="7"/>
      <c r="E75" s="102" t="s">
        <v>250</v>
      </c>
      <c r="F75" s="487">
        <v>6.5</v>
      </c>
      <c r="G75" s="488">
        <v>0</v>
      </c>
      <c r="H75" s="472">
        <f t="shared" si="8"/>
        <v>6.5</v>
      </c>
      <c r="I75" s="2"/>
      <c r="J75" s="102" t="s">
        <v>390</v>
      </c>
      <c r="K75" s="309">
        <v>6.5</v>
      </c>
      <c r="L75" s="471">
        <v>0</v>
      </c>
      <c r="M75" s="472">
        <f t="shared" si="9"/>
        <v>6.5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>
      <c r="A76" s="7"/>
      <c r="B76" s="7"/>
      <c r="C76" s="7"/>
      <c r="D76" s="7"/>
      <c r="E76" s="102" t="s">
        <v>234</v>
      </c>
      <c r="F76" s="487">
        <v>5</v>
      </c>
      <c r="G76" s="488">
        <v>0</v>
      </c>
      <c r="H76" s="472">
        <f t="shared" si="8"/>
        <v>5</v>
      </c>
      <c r="I76" s="2"/>
      <c r="J76" s="102" t="s">
        <v>391</v>
      </c>
      <c r="K76" s="309">
        <v>5.5</v>
      </c>
      <c r="L76" s="471">
        <v>0</v>
      </c>
      <c r="M76" s="472">
        <f t="shared" si="9"/>
        <v>5.5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>
      <c r="A77" s="7"/>
      <c r="B77" s="7"/>
      <c r="C77" s="7"/>
      <c r="D77" s="7"/>
      <c r="E77" s="102" t="s">
        <v>248</v>
      </c>
      <c r="F77" s="487">
        <v>6.5</v>
      </c>
      <c r="G77" s="488">
        <v>-0.5</v>
      </c>
      <c r="H77" s="472">
        <f t="shared" si="8"/>
        <v>6</v>
      </c>
      <c r="I77" s="2"/>
      <c r="J77" s="102" t="s">
        <v>392</v>
      </c>
      <c r="K77" s="309">
        <v>7</v>
      </c>
      <c r="L77" s="471">
        <v>3</v>
      </c>
      <c r="M77" s="472">
        <f t="shared" si="9"/>
        <v>10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>
      <c r="A78" s="7"/>
      <c r="B78" s="7"/>
      <c r="C78" s="7"/>
      <c r="D78" s="7"/>
      <c r="E78" s="102" t="s">
        <v>236</v>
      </c>
      <c r="F78" s="487">
        <v>7</v>
      </c>
      <c r="G78" s="488">
        <v>3</v>
      </c>
      <c r="H78" s="472">
        <f t="shared" si="8"/>
        <v>10</v>
      </c>
      <c r="I78" s="2"/>
      <c r="J78" s="102" t="s">
        <v>259</v>
      </c>
      <c r="K78" s="309">
        <v>6</v>
      </c>
      <c r="L78" s="471">
        <v>0</v>
      </c>
      <c r="M78" s="472">
        <f t="shared" si="9"/>
        <v>6</v>
      </c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>
      <c r="A79" s="7"/>
      <c r="B79" s="7"/>
      <c r="C79" s="7"/>
      <c r="D79" s="7"/>
      <c r="E79" s="102" t="s">
        <v>237</v>
      </c>
      <c r="F79" s="487">
        <v>6</v>
      </c>
      <c r="G79" s="488">
        <v>0</v>
      </c>
      <c r="H79" s="472">
        <f t="shared" si="8"/>
        <v>6</v>
      </c>
      <c r="I79" s="2"/>
      <c r="J79" s="102" t="s">
        <v>260</v>
      </c>
      <c r="K79" s="309">
        <v>7.5</v>
      </c>
      <c r="L79" s="471">
        <v>3</v>
      </c>
      <c r="M79" s="472">
        <f t="shared" si="9"/>
        <v>10.5</v>
      </c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>
      <c r="A80" s="7"/>
      <c r="B80" s="7"/>
      <c r="C80" s="7"/>
      <c r="D80" s="7"/>
      <c r="E80" s="102" t="s">
        <v>238</v>
      </c>
      <c r="F80" s="487">
        <v>7.5</v>
      </c>
      <c r="G80" s="488">
        <v>4</v>
      </c>
      <c r="H80" s="472">
        <f t="shared" si="8"/>
        <v>11.5</v>
      </c>
      <c r="I80" s="2"/>
      <c r="J80" s="102" t="s">
        <v>393</v>
      </c>
      <c r="K80" s="309" t="s">
        <v>350</v>
      </c>
      <c r="L80" s="471" t="s">
        <v>350</v>
      </c>
      <c r="M80" s="472" t="s">
        <v>350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>
      <c r="A81" s="7"/>
      <c r="B81" s="7"/>
      <c r="C81" s="7"/>
      <c r="D81" s="7"/>
      <c r="E81" s="102" t="s">
        <v>457</v>
      </c>
      <c r="F81" s="487">
        <v>6</v>
      </c>
      <c r="G81" s="488">
        <v>0</v>
      </c>
      <c r="H81" s="472">
        <f t="shared" si="8"/>
        <v>6</v>
      </c>
      <c r="I81" s="2"/>
      <c r="J81" s="102" t="s">
        <v>262</v>
      </c>
      <c r="K81" s="309" t="s">
        <v>350</v>
      </c>
      <c r="L81" s="471" t="s">
        <v>350</v>
      </c>
      <c r="M81" s="472" t="s">
        <v>350</v>
      </c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>
      <c r="A82" s="7"/>
      <c r="B82" s="7"/>
      <c r="C82" s="7"/>
      <c r="D82" s="7"/>
      <c r="E82" s="102" t="s">
        <v>243</v>
      </c>
      <c r="F82" s="487">
        <v>6.5</v>
      </c>
      <c r="G82" s="488">
        <v>1</v>
      </c>
      <c r="H82" s="472">
        <f t="shared" si="8"/>
        <v>7.5</v>
      </c>
      <c r="I82" s="2"/>
      <c r="J82" s="102" t="s">
        <v>263</v>
      </c>
      <c r="K82" s="309">
        <v>5.5</v>
      </c>
      <c r="L82" s="471">
        <v>0</v>
      </c>
      <c r="M82" s="472">
        <f t="shared" si="9"/>
        <v>5.5</v>
      </c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 customHeight="1" thickBot="1">
      <c r="A83" s="7"/>
      <c r="B83" s="7"/>
      <c r="C83" s="7"/>
      <c r="D83" s="7"/>
      <c r="E83" s="103" t="s">
        <v>241</v>
      </c>
      <c r="F83" s="483">
        <v>6.5</v>
      </c>
      <c r="G83" s="489">
        <v>1</v>
      </c>
      <c r="H83" s="474">
        <f t="shared" si="8"/>
        <v>7.5</v>
      </c>
      <c r="I83" s="2"/>
      <c r="J83" s="103" t="s">
        <v>266</v>
      </c>
      <c r="K83" s="307">
        <v>6.5</v>
      </c>
      <c r="L83" s="473">
        <v>0</v>
      </c>
      <c r="M83" s="474">
        <f t="shared" si="9"/>
        <v>6.5</v>
      </c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3.5" thickBot="1">
      <c r="A84" s="7"/>
      <c r="B84" s="7"/>
      <c r="C84" s="7"/>
      <c r="D84" s="7"/>
      <c r="E84" s="85"/>
      <c r="F84" s="444"/>
      <c r="G84" s="113"/>
      <c r="H84" s="201"/>
      <c r="I84" s="2"/>
      <c r="J84" s="85"/>
      <c r="K84" s="444"/>
      <c r="L84" s="113"/>
      <c r="M84" s="201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>
      <c r="A85" s="7"/>
      <c r="B85" s="7"/>
      <c r="C85" s="7"/>
      <c r="D85" s="7"/>
      <c r="E85" s="104" t="s">
        <v>242</v>
      </c>
      <c r="F85" s="491" t="s">
        <v>144</v>
      </c>
      <c r="G85" s="492" t="s">
        <v>144</v>
      </c>
      <c r="H85" s="476" t="s">
        <v>144</v>
      </c>
      <c r="I85" s="2"/>
      <c r="J85" s="104" t="s">
        <v>265</v>
      </c>
      <c r="K85" s="310" t="s">
        <v>144</v>
      </c>
      <c r="L85" s="475" t="s">
        <v>144</v>
      </c>
      <c r="M85" s="476" t="s">
        <v>144</v>
      </c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>
      <c r="A86" s="7"/>
      <c r="B86" s="7"/>
      <c r="C86" s="7"/>
      <c r="D86" s="7"/>
      <c r="E86" s="105" t="s">
        <v>240</v>
      </c>
      <c r="F86" s="495" t="s">
        <v>144</v>
      </c>
      <c r="G86" s="496" t="s">
        <v>144</v>
      </c>
      <c r="H86" s="201" t="s">
        <v>144</v>
      </c>
      <c r="I86" s="2"/>
      <c r="J86" s="102" t="s">
        <v>388</v>
      </c>
      <c r="K86" s="309">
        <v>5</v>
      </c>
      <c r="L86" s="471">
        <v>0</v>
      </c>
      <c r="M86" s="472">
        <f t="shared" si="9"/>
        <v>5</v>
      </c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>
      <c r="A87" s="7"/>
      <c r="B87" s="7"/>
      <c r="C87" s="7"/>
      <c r="D87" s="7"/>
      <c r="E87" s="105" t="s">
        <v>239</v>
      </c>
      <c r="F87" s="495">
        <v>8</v>
      </c>
      <c r="G87" s="496">
        <v>7</v>
      </c>
      <c r="H87" s="201">
        <f t="shared" si="8"/>
        <v>15</v>
      </c>
      <c r="I87" s="2"/>
      <c r="J87" s="105" t="s">
        <v>560</v>
      </c>
      <c r="K87" s="313" t="s">
        <v>144</v>
      </c>
      <c r="L87" s="478" t="s">
        <v>144</v>
      </c>
      <c r="M87" s="201" t="s">
        <v>144</v>
      </c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>
      <c r="A88" s="7"/>
      <c r="B88" s="7"/>
      <c r="C88" s="7"/>
      <c r="D88" s="7"/>
      <c r="E88" s="105" t="s">
        <v>400</v>
      </c>
      <c r="F88" s="495">
        <v>7</v>
      </c>
      <c r="G88" s="496">
        <v>0.5</v>
      </c>
      <c r="H88" s="201">
        <f t="shared" si="8"/>
        <v>7.5</v>
      </c>
      <c r="I88" s="2"/>
      <c r="J88" s="105" t="s">
        <v>608</v>
      </c>
      <c r="K88" s="313">
        <v>6.5</v>
      </c>
      <c r="L88" s="478">
        <v>0</v>
      </c>
      <c r="M88" s="201">
        <f t="shared" si="9"/>
        <v>6.5</v>
      </c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>
      <c r="A89" s="7"/>
      <c r="B89" s="7"/>
      <c r="C89" s="7"/>
      <c r="D89" s="7"/>
      <c r="E89" s="105" t="s">
        <v>249</v>
      </c>
      <c r="F89" s="495">
        <v>6.5</v>
      </c>
      <c r="G89" s="496">
        <v>0</v>
      </c>
      <c r="H89" s="201">
        <f t="shared" si="8"/>
        <v>6.5</v>
      </c>
      <c r="I89" s="2"/>
      <c r="J89" s="102" t="s">
        <v>609</v>
      </c>
      <c r="K89" s="309">
        <v>5.5</v>
      </c>
      <c r="L89" s="471">
        <v>-0.5</v>
      </c>
      <c r="M89" s="472">
        <f t="shared" si="9"/>
        <v>5</v>
      </c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>
      <c r="A90" s="7"/>
      <c r="B90" s="7"/>
      <c r="C90" s="7"/>
      <c r="D90" s="7"/>
      <c r="E90" s="105" t="s">
        <v>235</v>
      </c>
      <c r="F90" s="495">
        <v>7</v>
      </c>
      <c r="G90" s="496">
        <v>3</v>
      </c>
      <c r="H90" s="201">
        <f t="shared" si="8"/>
        <v>10</v>
      </c>
      <c r="I90" s="2"/>
      <c r="J90" s="105" t="s">
        <v>258</v>
      </c>
      <c r="K90" s="313" t="s">
        <v>356</v>
      </c>
      <c r="L90" s="478" t="s">
        <v>356</v>
      </c>
      <c r="M90" s="201" t="s">
        <v>356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>
      <c r="A91" s="7"/>
      <c r="B91" s="7"/>
      <c r="C91" s="7"/>
      <c r="D91" s="7"/>
      <c r="E91" s="105" t="s">
        <v>245</v>
      </c>
      <c r="F91" s="493" t="s">
        <v>144</v>
      </c>
      <c r="G91" s="494" t="s">
        <v>144</v>
      </c>
      <c r="H91" s="201" t="s">
        <v>144</v>
      </c>
      <c r="I91" s="2"/>
      <c r="J91" s="105" t="s">
        <v>269</v>
      </c>
      <c r="K91" s="313" t="s">
        <v>144</v>
      </c>
      <c r="L91" s="478" t="s">
        <v>144</v>
      </c>
      <c r="M91" s="201" t="s">
        <v>144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75">
      <c r="A92" s="7"/>
      <c r="B92" s="7"/>
      <c r="C92" s="7"/>
      <c r="D92" s="7"/>
      <c r="E92" s="105" t="s">
        <v>251</v>
      </c>
      <c r="F92" s="493">
        <v>6.5</v>
      </c>
      <c r="G92" s="494">
        <v>0</v>
      </c>
      <c r="H92" s="201">
        <f t="shared" si="8"/>
        <v>6.5</v>
      </c>
      <c r="I92" s="2"/>
      <c r="J92" s="105" t="s">
        <v>274</v>
      </c>
      <c r="K92" s="313">
        <v>5.5</v>
      </c>
      <c r="L92" s="478">
        <v>0</v>
      </c>
      <c r="M92" s="201">
        <f t="shared" si="9"/>
        <v>5.5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>
      <c r="A93" s="7"/>
      <c r="B93" s="7"/>
      <c r="C93" s="7"/>
      <c r="D93" s="7"/>
      <c r="E93" s="109" t="s">
        <v>494</v>
      </c>
      <c r="F93" s="493" t="s">
        <v>144</v>
      </c>
      <c r="G93" s="494" t="s">
        <v>144</v>
      </c>
      <c r="H93" s="201" t="s">
        <v>144</v>
      </c>
      <c r="I93" s="2"/>
      <c r="J93" s="105" t="s">
        <v>488</v>
      </c>
      <c r="K93" s="313">
        <v>6.5</v>
      </c>
      <c r="L93" s="478">
        <v>0</v>
      </c>
      <c r="M93" s="201">
        <f t="shared" si="9"/>
        <v>6.5</v>
      </c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>
      <c r="A94" s="2"/>
      <c r="B94" s="2"/>
      <c r="C94" s="2"/>
      <c r="D94" s="2"/>
      <c r="E94" s="105" t="s">
        <v>495</v>
      </c>
      <c r="F94" s="493">
        <v>5</v>
      </c>
      <c r="G94" s="494">
        <v>0</v>
      </c>
      <c r="H94" s="201">
        <f t="shared" si="8"/>
        <v>5</v>
      </c>
      <c r="I94" s="2"/>
      <c r="J94" s="290" t="s">
        <v>256</v>
      </c>
      <c r="K94" s="479">
        <v>6</v>
      </c>
      <c r="L94" s="480">
        <v>0</v>
      </c>
      <c r="M94" s="201">
        <f t="shared" si="9"/>
        <v>6</v>
      </c>
      <c r="N94" s="7"/>
      <c r="O94" s="7"/>
      <c r="P94" s="7"/>
      <c r="Q94" s="7"/>
      <c r="R94" s="7"/>
      <c r="S94" s="2"/>
      <c r="T94" s="7"/>
      <c r="U94" s="7"/>
      <c r="V94" s="7"/>
      <c r="W94" s="7"/>
      <c r="X94" s="7"/>
      <c r="Y94" s="7"/>
      <c r="Z94" s="7"/>
    </row>
    <row r="95" spans="1:26" ht="12.75">
      <c r="A95" s="2"/>
      <c r="B95" s="2"/>
      <c r="C95" s="2"/>
      <c r="D95" s="2"/>
      <c r="E95" s="105" t="s">
        <v>401</v>
      </c>
      <c r="F95" s="495">
        <v>6.5</v>
      </c>
      <c r="G95" s="496">
        <v>0</v>
      </c>
      <c r="H95" s="201">
        <f t="shared" si="8"/>
        <v>6.5</v>
      </c>
      <c r="I95" s="2"/>
      <c r="J95" s="105" t="s">
        <v>142</v>
      </c>
      <c r="K95" s="313" t="s">
        <v>144</v>
      </c>
      <c r="L95" s="478" t="s">
        <v>144</v>
      </c>
      <c r="M95" s="201" t="s">
        <v>144</v>
      </c>
      <c r="N95" s="7"/>
      <c r="O95" s="7"/>
      <c r="P95" s="7"/>
      <c r="Q95" s="7"/>
      <c r="R95" s="7"/>
      <c r="S95" s="2"/>
      <c r="T95" s="7"/>
      <c r="U95" s="7"/>
      <c r="V95" s="7"/>
      <c r="W95" s="7"/>
      <c r="X95" s="7"/>
      <c r="Y95" s="7"/>
      <c r="Z95" s="7"/>
    </row>
    <row r="96" spans="1:26" ht="12.75" customHeight="1" thickBot="1">
      <c r="A96" s="79"/>
      <c r="B96" s="79"/>
      <c r="C96" s="79"/>
      <c r="D96" s="79"/>
      <c r="E96" s="106" t="s">
        <v>142</v>
      </c>
      <c r="F96" s="499" t="s">
        <v>144</v>
      </c>
      <c r="G96" s="500" t="s">
        <v>144</v>
      </c>
      <c r="H96" s="201" t="s">
        <v>144</v>
      </c>
      <c r="I96" s="79"/>
      <c r="J96" s="106" t="s">
        <v>142</v>
      </c>
      <c r="K96" s="481" t="s">
        <v>144</v>
      </c>
      <c r="L96" s="482" t="s">
        <v>144</v>
      </c>
      <c r="M96" s="201" t="s">
        <v>144</v>
      </c>
      <c r="N96" s="7"/>
      <c r="O96" s="7"/>
      <c r="P96" s="7"/>
      <c r="Q96" s="7"/>
      <c r="R96" s="7"/>
      <c r="S96" s="2"/>
      <c r="T96" s="7"/>
      <c r="U96" s="7"/>
      <c r="V96" s="7"/>
      <c r="W96" s="7"/>
      <c r="X96" s="7"/>
      <c r="Y96" s="7"/>
      <c r="Z96" s="7"/>
    </row>
    <row r="97" spans="1:26" ht="12.75" customHeight="1" thickBot="1">
      <c r="A97" s="86"/>
      <c r="B97" s="86"/>
      <c r="C97" s="86"/>
      <c r="D97" s="86"/>
      <c r="E97" s="102" t="s">
        <v>253</v>
      </c>
      <c r="F97" s="483">
        <v>-0.5</v>
      </c>
      <c r="G97" s="489">
        <v>0</v>
      </c>
      <c r="H97" s="470">
        <f t="shared" si="8"/>
        <v>-0.5</v>
      </c>
      <c r="I97" s="81"/>
      <c r="J97" s="103" t="s">
        <v>275</v>
      </c>
      <c r="K97" s="483">
        <v>-0.5</v>
      </c>
      <c r="L97" s="484">
        <v>0</v>
      </c>
      <c r="M97" s="205">
        <f t="shared" si="9"/>
        <v>-0.5</v>
      </c>
      <c r="N97" s="7"/>
      <c r="O97" s="7"/>
      <c r="P97" s="7"/>
      <c r="Q97" s="7"/>
      <c r="R97" s="7"/>
      <c r="S97" s="2"/>
      <c r="T97" s="7"/>
      <c r="U97" s="7"/>
      <c r="V97" s="7"/>
      <c r="W97" s="7"/>
      <c r="X97" s="7"/>
      <c r="Y97" s="7"/>
      <c r="Z97" s="7"/>
    </row>
    <row r="98" spans="1:26" ht="12.75" customHeight="1" thickBot="1">
      <c r="A98" s="86"/>
      <c r="B98" s="86"/>
      <c r="C98" s="86"/>
      <c r="D98" s="86"/>
      <c r="E98" s="389" t="s">
        <v>357</v>
      </c>
      <c r="F98" s="390">
        <f>17.5/3</f>
        <v>5.833333333333333</v>
      </c>
      <c r="G98" s="391">
        <v>0</v>
      </c>
      <c r="H98" s="205">
        <v>0</v>
      </c>
      <c r="I98" s="81"/>
      <c r="J98" s="389" t="s">
        <v>357</v>
      </c>
      <c r="K98" s="390">
        <f>18/3</f>
        <v>6</v>
      </c>
      <c r="L98" s="391">
        <v>0</v>
      </c>
      <c r="M98" s="205">
        <v>0</v>
      </c>
      <c r="N98" s="7"/>
      <c r="O98" s="7"/>
      <c r="P98" s="7"/>
      <c r="Q98" s="7"/>
      <c r="R98" s="7"/>
      <c r="S98" s="2"/>
      <c r="T98" s="7"/>
      <c r="U98" s="7"/>
      <c r="V98" s="7"/>
      <c r="W98" s="7"/>
      <c r="X98" s="7"/>
      <c r="Y98" s="7"/>
      <c r="Z98" s="7"/>
    </row>
    <row r="99" spans="1:26" ht="12.75">
      <c r="A99" s="82"/>
      <c r="B99" s="82"/>
      <c r="C99" s="82"/>
      <c r="D99" s="80"/>
      <c r="E99" s="72"/>
      <c r="F99" s="60"/>
      <c r="G99" s="60"/>
      <c r="H99" s="222"/>
      <c r="I99" s="81"/>
      <c r="J99" s="72"/>
      <c r="K99" s="60"/>
      <c r="L99" s="60"/>
      <c r="M99" s="222"/>
      <c r="N99" s="7"/>
      <c r="O99" s="7"/>
      <c r="P99" s="7"/>
      <c r="Q99" s="7"/>
      <c r="R99" s="7"/>
      <c r="S99" s="2"/>
      <c r="T99" s="7"/>
      <c r="U99" s="7"/>
      <c r="V99" s="7"/>
      <c r="W99" s="7"/>
      <c r="X99" s="7"/>
      <c r="Y99" s="7"/>
      <c r="Z99" s="7"/>
    </row>
    <row r="100" spans="1:26" ht="13.5" customHeight="1">
      <c r="A100" s="78"/>
      <c r="B100" s="78"/>
      <c r="C100" s="78"/>
      <c r="D100" s="9"/>
      <c r="E100" s="74"/>
      <c r="F100" s="281">
        <f>F73+F74+F75+F76+F77+F78+F79+F80+F81+F82+F83+F97</f>
        <v>70</v>
      </c>
      <c r="G100" s="281">
        <f>G72+G73+G74+G75+G76+G77+G78+G79+G80+G81+G82+G83+G97+G98</f>
        <v>11.5</v>
      </c>
      <c r="H100" s="280">
        <f>F100+G100</f>
        <v>81.5</v>
      </c>
      <c r="I100" s="77"/>
      <c r="J100" s="74"/>
      <c r="K100" s="197">
        <f>K73+K74+K75+K76+K77+K78+K79+K86+K89+K82+K83+K97</f>
        <v>66.5</v>
      </c>
      <c r="L100" s="197">
        <f>L72+L73+L74+L75+L76+L77+L78+L79+L86+L89+L82+L83+L97+L98</f>
        <v>6.5</v>
      </c>
      <c r="M100" s="229">
        <f>K100+L100</f>
        <v>73</v>
      </c>
      <c r="N100" s="7"/>
      <c r="O100" s="7"/>
      <c r="P100" s="7"/>
      <c r="Q100" s="7"/>
      <c r="R100" s="7"/>
      <c r="S100" s="2"/>
      <c r="T100" s="7"/>
      <c r="U100" s="7"/>
      <c r="V100" s="7"/>
      <c r="W100" s="7"/>
      <c r="X100" s="7"/>
      <c r="Y100" s="7"/>
      <c r="Z100" s="7"/>
    </row>
    <row r="101" spans="1:26" ht="12.75" customHeight="1" thickBot="1">
      <c r="A101" s="61"/>
      <c r="B101" s="61"/>
      <c r="C101" s="61"/>
      <c r="D101" s="64"/>
      <c r="E101" s="75"/>
      <c r="F101" s="76"/>
      <c r="G101" s="76"/>
      <c r="H101" s="29"/>
      <c r="I101" s="18"/>
      <c r="J101" s="75"/>
      <c r="K101" s="76"/>
      <c r="L101" s="76"/>
      <c r="M101" s="29"/>
      <c r="N101" s="7"/>
      <c r="O101" s="7"/>
      <c r="P101" s="7"/>
      <c r="Q101" s="7"/>
      <c r="R101" s="7"/>
      <c r="S101" s="2"/>
      <c r="T101" s="7"/>
      <c r="U101" s="7"/>
      <c r="V101" s="7"/>
      <c r="W101" s="7"/>
      <c r="X101" s="7"/>
      <c r="Y101" s="7"/>
      <c r="Z101" s="7"/>
    </row>
    <row r="102" spans="1:26" ht="18.75" thickBot="1">
      <c r="A102" s="61"/>
      <c r="B102" s="61"/>
      <c r="C102" s="61"/>
      <c r="D102" s="64"/>
      <c r="E102" s="341"/>
      <c r="F102" s="279"/>
      <c r="G102" s="279"/>
      <c r="H102" s="299">
        <v>4</v>
      </c>
      <c r="I102" s="83"/>
      <c r="J102" s="195"/>
      <c r="K102" s="196"/>
      <c r="L102" s="196"/>
      <c r="M102" s="297">
        <v>2</v>
      </c>
      <c r="N102" s="7"/>
      <c r="O102" s="7"/>
      <c r="P102" s="7"/>
      <c r="Q102" s="7"/>
      <c r="R102" s="7"/>
      <c r="S102" s="2"/>
      <c r="T102" s="7"/>
      <c r="U102" s="7"/>
      <c r="V102" s="7"/>
      <c r="W102" s="7"/>
      <c r="X102" s="7"/>
      <c r="Y102" s="7"/>
      <c r="Z102" s="7"/>
    </row>
    <row r="103" spans="1:26" ht="12.75">
      <c r="A103" s="61"/>
      <c r="B103" s="61"/>
      <c r="C103" s="61"/>
      <c r="D103" s="64"/>
      <c r="E103" s="61"/>
      <c r="F103" s="61"/>
      <c r="G103" s="61"/>
      <c r="H103" s="18"/>
      <c r="I103" s="18"/>
      <c r="J103" s="61"/>
      <c r="K103" s="61"/>
      <c r="L103" s="61"/>
      <c r="M103" s="64"/>
      <c r="N103" s="7"/>
      <c r="O103" s="7"/>
      <c r="P103" s="7"/>
      <c r="Q103" s="7"/>
      <c r="R103" s="2"/>
      <c r="S103" s="2"/>
      <c r="T103" s="7"/>
      <c r="U103" s="7"/>
      <c r="V103" s="7"/>
      <c r="W103" s="7"/>
      <c r="X103" s="7"/>
      <c r="Y103" s="7"/>
      <c r="Z103" s="7"/>
    </row>
    <row r="104" spans="1:26" ht="14.25">
      <c r="A104" s="61"/>
      <c r="B104" s="61"/>
      <c r="C104" s="61"/>
      <c r="D104" s="64"/>
      <c r="E104" s="61"/>
      <c r="F104" s="61"/>
      <c r="G104" s="61"/>
      <c r="H104" s="18"/>
      <c r="I104" s="18"/>
      <c r="J104" s="61"/>
      <c r="K104" s="61"/>
      <c r="L104" s="61"/>
      <c r="M104" s="64"/>
      <c r="N104" s="61"/>
      <c r="O104" s="61"/>
      <c r="P104" s="61"/>
      <c r="Q104" s="64"/>
      <c r="R104" s="2"/>
      <c r="S104" s="2"/>
      <c r="T104" s="7"/>
      <c r="U104" s="79"/>
      <c r="V104" s="79"/>
      <c r="W104" s="7"/>
      <c r="X104" s="7"/>
      <c r="Y104" s="7"/>
      <c r="Z104" s="7"/>
    </row>
    <row r="105" spans="1:26" ht="12.75">
      <c r="A105" s="61"/>
      <c r="B105" s="61"/>
      <c r="C105" s="61"/>
      <c r="D105" s="64"/>
      <c r="E105" s="61"/>
      <c r="F105" s="61"/>
      <c r="G105" s="61"/>
      <c r="H105" s="18"/>
      <c r="I105" s="18"/>
      <c r="J105" s="61"/>
      <c r="K105" s="61"/>
      <c r="L105" s="61"/>
      <c r="M105" s="64"/>
      <c r="N105" s="61"/>
      <c r="O105" s="61"/>
      <c r="P105" s="61"/>
      <c r="Q105" s="64"/>
      <c r="R105" s="2"/>
      <c r="S105" s="2"/>
      <c r="T105" s="7"/>
      <c r="U105" s="86"/>
      <c r="V105" s="86"/>
      <c r="W105" s="7"/>
      <c r="X105" s="7"/>
      <c r="Y105" s="7"/>
      <c r="Z105" s="7"/>
    </row>
    <row r="106" spans="1:26" ht="12.75">
      <c r="A106" s="61"/>
      <c r="B106" s="61"/>
      <c r="C106" s="61"/>
      <c r="D106" s="64"/>
      <c r="E106" s="61"/>
      <c r="F106" s="61"/>
      <c r="G106" s="61"/>
      <c r="H106" s="18"/>
      <c r="I106" s="18"/>
      <c r="J106" s="61"/>
      <c r="K106" s="61"/>
      <c r="L106" s="61"/>
      <c r="M106" s="64"/>
      <c r="N106" s="61"/>
      <c r="O106" s="61"/>
      <c r="P106" s="61"/>
      <c r="Q106" s="64"/>
      <c r="R106" s="2"/>
      <c r="S106" s="2"/>
      <c r="T106" s="7"/>
      <c r="U106" s="82"/>
      <c r="V106" s="80"/>
      <c r="W106" s="7"/>
      <c r="X106" s="7"/>
      <c r="Y106" s="7"/>
      <c r="Z106" s="7"/>
    </row>
    <row r="107" spans="1:26" ht="12.75">
      <c r="A107" s="61"/>
      <c r="B107" s="61"/>
      <c r="C107" s="61"/>
      <c r="D107" s="64"/>
      <c r="E107" s="61"/>
      <c r="F107" s="61"/>
      <c r="G107" s="61"/>
      <c r="H107" s="18"/>
      <c r="I107" s="18"/>
      <c r="J107" s="61"/>
      <c r="K107" s="61"/>
      <c r="L107" s="61"/>
      <c r="M107" s="64"/>
      <c r="N107" s="61"/>
      <c r="O107" s="61"/>
      <c r="P107" s="61"/>
      <c r="Q107" s="64"/>
      <c r="R107" s="2"/>
      <c r="S107" s="2"/>
      <c r="T107" s="7"/>
      <c r="U107" s="78"/>
      <c r="V107" s="9"/>
      <c r="W107" s="7"/>
      <c r="X107" s="7"/>
      <c r="Y107" s="7"/>
      <c r="Z107" s="7"/>
    </row>
    <row r="108" spans="1:26" ht="12.75">
      <c r="A108" s="61"/>
      <c r="B108" s="61"/>
      <c r="C108" s="61"/>
      <c r="D108" s="64"/>
      <c r="E108" s="61"/>
      <c r="F108" s="61"/>
      <c r="G108" s="61"/>
      <c r="H108" s="18"/>
      <c r="I108" s="18"/>
      <c r="J108" s="61"/>
      <c r="K108" s="61"/>
      <c r="L108" s="61"/>
      <c r="M108" s="64"/>
      <c r="N108" s="61"/>
      <c r="O108" s="61"/>
      <c r="P108" s="61"/>
      <c r="Q108" s="64"/>
      <c r="R108" s="2"/>
      <c r="S108" s="2"/>
      <c r="T108" s="7"/>
      <c r="U108" s="61"/>
      <c r="V108" s="64"/>
      <c r="W108" s="7"/>
      <c r="X108" s="7"/>
      <c r="Y108" s="7"/>
      <c r="Z108" s="7"/>
    </row>
    <row r="109" spans="1:26" ht="12.75">
      <c r="A109" s="61"/>
      <c r="B109" s="61"/>
      <c r="C109" s="61"/>
      <c r="D109" s="64"/>
      <c r="E109" s="61"/>
      <c r="F109" s="61"/>
      <c r="G109" s="61"/>
      <c r="H109" s="18"/>
      <c r="I109" s="18"/>
      <c r="J109" s="61"/>
      <c r="K109" s="61"/>
      <c r="L109" s="61"/>
      <c r="M109" s="64"/>
      <c r="N109" s="61"/>
      <c r="O109" s="61"/>
      <c r="P109" s="61"/>
      <c r="Q109" s="64"/>
      <c r="R109" s="2"/>
      <c r="S109" s="2"/>
      <c r="T109" s="7"/>
      <c r="U109" s="61"/>
      <c r="V109" s="64"/>
      <c r="W109" s="7"/>
      <c r="X109" s="7"/>
      <c r="Y109" s="7"/>
      <c r="Z109" s="7"/>
    </row>
    <row r="110" spans="1:26" ht="12.75">
      <c r="A110" s="61"/>
      <c r="B110" s="61"/>
      <c r="C110" s="61"/>
      <c r="D110" s="64"/>
      <c r="E110" s="61"/>
      <c r="F110" s="61"/>
      <c r="G110" s="61"/>
      <c r="H110" s="18"/>
      <c r="I110" s="18"/>
      <c r="J110" s="61"/>
      <c r="K110" s="61"/>
      <c r="L110" s="61"/>
      <c r="M110" s="64"/>
      <c r="N110" s="61"/>
      <c r="O110" s="61"/>
      <c r="P110" s="61"/>
      <c r="Q110" s="64"/>
      <c r="R110" s="2"/>
      <c r="S110" s="2"/>
      <c r="T110" s="7"/>
      <c r="U110" s="61"/>
      <c r="V110" s="64"/>
      <c r="W110" s="2"/>
      <c r="X110" s="61"/>
      <c r="Y110" s="18"/>
      <c r="Z110" s="7"/>
    </row>
    <row r="111" spans="1:26" ht="12.75">
      <c r="A111" s="61"/>
      <c r="B111" s="61"/>
      <c r="C111" s="61"/>
      <c r="D111" s="64"/>
      <c r="E111" s="61"/>
      <c r="F111" s="61"/>
      <c r="G111" s="61"/>
      <c r="H111" s="18"/>
      <c r="I111" s="18"/>
      <c r="J111" s="61"/>
      <c r="K111" s="61"/>
      <c r="L111" s="61"/>
      <c r="M111" s="64"/>
      <c r="N111" s="61"/>
      <c r="O111" s="61"/>
      <c r="P111" s="61"/>
      <c r="Q111" s="64"/>
      <c r="R111" s="2"/>
      <c r="S111" s="2"/>
      <c r="T111" s="7"/>
      <c r="U111" s="61"/>
      <c r="V111" s="64"/>
      <c r="W111" s="2"/>
      <c r="X111" s="61"/>
      <c r="Y111" s="18"/>
      <c r="Z111" s="7"/>
    </row>
    <row r="112" spans="1:26" ht="12.75">
      <c r="A112" s="6"/>
      <c r="B112" s="6"/>
      <c r="C112" s="6"/>
      <c r="D112" s="63"/>
      <c r="E112" s="60"/>
      <c r="F112" s="60"/>
      <c r="G112" s="60"/>
      <c r="H112" s="6"/>
      <c r="I112" s="6"/>
      <c r="J112" s="6"/>
      <c r="K112" s="6"/>
      <c r="L112" s="6"/>
      <c r="M112" s="63"/>
      <c r="N112" s="6"/>
      <c r="O112" s="6"/>
      <c r="P112" s="6"/>
      <c r="Q112" s="63"/>
      <c r="R112" s="2"/>
      <c r="S112" s="2"/>
      <c r="T112" s="7"/>
      <c r="U112" s="61"/>
      <c r="V112" s="64"/>
      <c r="W112" s="2"/>
      <c r="X112" s="61"/>
      <c r="Y112" s="18"/>
      <c r="Z112" s="7"/>
    </row>
    <row r="113" spans="1:26" s="16" customFormat="1" ht="12.75">
      <c r="A113" s="62"/>
      <c r="B113" s="62"/>
      <c r="C113" s="62"/>
      <c r="D113" s="63"/>
      <c r="E113" s="60"/>
      <c r="F113" s="60"/>
      <c r="G113" s="60"/>
      <c r="H113" s="6"/>
      <c r="I113" s="6"/>
      <c r="J113" s="60"/>
      <c r="K113" s="60"/>
      <c r="L113" s="60"/>
      <c r="M113" s="63"/>
      <c r="N113" s="60"/>
      <c r="O113" s="60"/>
      <c r="P113" s="60"/>
      <c r="Q113" s="63"/>
      <c r="R113" s="2"/>
      <c r="S113" s="2"/>
      <c r="T113" s="7"/>
      <c r="U113" s="61"/>
      <c r="V113" s="64"/>
      <c r="W113" s="2"/>
      <c r="X113" s="61"/>
      <c r="Y113" s="18"/>
      <c r="Z113" s="7"/>
    </row>
    <row r="114" spans="1:26" s="16" customFormat="1" ht="12.75">
      <c r="A114" s="60"/>
      <c r="B114" s="60"/>
      <c r="C114" s="60"/>
      <c r="D114" s="63"/>
      <c r="E114" s="60"/>
      <c r="F114" s="60"/>
      <c r="G114" s="60"/>
      <c r="H114" s="6"/>
      <c r="I114" s="6"/>
      <c r="J114" s="60"/>
      <c r="K114" s="60"/>
      <c r="L114" s="60"/>
      <c r="M114" s="63"/>
      <c r="N114" s="60"/>
      <c r="O114" s="60"/>
      <c r="P114" s="60"/>
      <c r="Q114" s="63"/>
      <c r="R114" s="2"/>
      <c r="S114" s="2"/>
      <c r="T114" s="7"/>
      <c r="U114" s="61"/>
      <c r="V114" s="64"/>
      <c r="W114" s="2"/>
      <c r="X114" s="61"/>
      <c r="Y114" s="18"/>
      <c r="Z114" s="7"/>
    </row>
    <row r="115" spans="1:26" s="16" customFormat="1" ht="12.75">
      <c r="A115" s="60"/>
      <c r="B115" s="60"/>
      <c r="C115" s="60"/>
      <c r="D115" s="6"/>
      <c r="E115" s="60"/>
      <c r="F115" s="60"/>
      <c r="G115" s="60"/>
      <c r="H115" s="6"/>
      <c r="I115" s="6"/>
      <c r="J115" s="60"/>
      <c r="K115" s="60"/>
      <c r="L115" s="60"/>
      <c r="M115" s="63"/>
      <c r="N115" s="61"/>
      <c r="O115" s="61"/>
      <c r="P115" s="61"/>
      <c r="Q115" s="64"/>
      <c r="R115" s="2"/>
      <c r="S115" s="2"/>
      <c r="T115" s="7"/>
      <c r="U115" s="61"/>
      <c r="V115" s="64"/>
      <c r="W115" s="2"/>
      <c r="X115" s="61"/>
      <c r="Y115" s="18"/>
      <c r="Z115" s="7"/>
    </row>
    <row r="116" spans="1:26" s="16" customFormat="1" ht="12.75">
      <c r="A116" s="61"/>
      <c r="B116" s="61"/>
      <c r="C116" s="61"/>
      <c r="D116" s="18"/>
      <c r="E116" s="60"/>
      <c r="F116" s="60"/>
      <c r="G116" s="60"/>
      <c r="H116" s="6"/>
      <c r="I116" s="6"/>
      <c r="J116" s="60"/>
      <c r="K116" s="60"/>
      <c r="L116" s="60"/>
      <c r="M116" s="63"/>
      <c r="N116" s="61"/>
      <c r="O116" s="61"/>
      <c r="P116" s="61"/>
      <c r="Q116" s="64"/>
      <c r="R116" s="2"/>
      <c r="S116" s="2"/>
      <c r="T116" s="7"/>
      <c r="U116" s="61"/>
      <c r="V116" s="64"/>
      <c r="W116" s="2"/>
      <c r="X116" s="61"/>
      <c r="Y116" s="18"/>
      <c r="Z116" s="7"/>
    </row>
    <row r="117" spans="1:26" s="16" customFormat="1" ht="12.75">
      <c r="A117" s="60"/>
      <c r="B117" s="60"/>
      <c r="C117" s="60"/>
      <c r="D117" s="6"/>
      <c r="E117" s="60"/>
      <c r="F117" s="60"/>
      <c r="G117" s="60"/>
      <c r="H117" s="6"/>
      <c r="I117" s="6"/>
      <c r="J117" s="60"/>
      <c r="K117" s="60"/>
      <c r="L117" s="60"/>
      <c r="M117" s="6"/>
      <c r="N117" s="60"/>
      <c r="O117" s="60"/>
      <c r="P117" s="60"/>
      <c r="Q117" s="6"/>
      <c r="R117" s="2"/>
      <c r="S117" s="2"/>
      <c r="T117" s="7"/>
      <c r="U117" s="61"/>
      <c r="V117" s="64"/>
      <c r="W117" s="2"/>
      <c r="X117" s="61"/>
      <c r="Y117" s="18"/>
      <c r="Z117" s="7"/>
    </row>
    <row r="118" spans="1:26" s="16" customFormat="1" ht="12.75">
      <c r="A118" s="60"/>
      <c r="B118" s="60"/>
      <c r="C118" s="60"/>
      <c r="D118" s="6"/>
      <c r="E118" s="60"/>
      <c r="F118" s="60"/>
      <c r="G118" s="60"/>
      <c r="H118" s="6"/>
      <c r="I118" s="6"/>
      <c r="J118" s="60"/>
      <c r="K118" s="60"/>
      <c r="L118" s="60"/>
      <c r="M118" s="6"/>
      <c r="N118" s="60"/>
      <c r="O118" s="60"/>
      <c r="P118" s="60"/>
      <c r="Q118" s="6"/>
      <c r="R118" s="2"/>
      <c r="S118" s="2"/>
      <c r="T118" s="7"/>
      <c r="U118" s="61"/>
      <c r="V118" s="64"/>
      <c r="W118" s="2"/>
      <c r="X118" s="61"/>
      <c r="Y118" s="18"/>
      <c r="Z118" s="7"/>
    </row>
    <row r="119" spans="1:26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</sheetData>
  <sheetProtection/>
  <mergeCells count="14">
    <mergeCell ref="A1:Q1"/>
    <mergeCell ref="A2:Q2"/>
    <mergeCell ref="E3:H3"/>
    <mergeCell ref="J37:M37"/>
    <mergeCell ref="A3:D3"/>
    <mergeCell ref="N37:Q37"/>
    <mergeCell ref="J71:M71"/>
    <mergeCell ref="N3:Q3"/>
    <mergeCell ref="A36:Q36"/>
    <mergeCell ref="A37:D37"/>
    <mergeCell ref="J3:M3"/>
    <mergeCell ref="E71:H71"/>
    <mergeCell ref="E37:H37"/>
    <mergeCell ref="E70:M7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53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6.7109375" style="0" customWidth="1"/>
    <col min="2" max="3" width="4.8515625" style="0" customWidth="1"/>
    <col min="4" max="4" width="5.57421875" style="0" customWidth="1"/>
    <col min="5" max="5" width="16.7109375" style="0" customWidth="1"/>
    <col min="6" max="7" width="4.8515625" style="0" customWidth="1"/>
    <col min="8" max="8" width="5.57421875" style="0" customWidth="1"/>
    <col min="9" max="9" width="1.1484375" style="0" customWidth="1"/>
    <col min="10" max="10" width="16.7109375" style="0" bestFit="1" customWidth="1"/>
    <col min="11" max="12" width="4.8515625" style="0" customWidth="1"/>
    <col min="13" max="13" width="5.57421875" style="0" customWidth="1"/>
    <col min="14" max="14" width="16.7109375" style="0" customWidth="1"/>
    <col min="15" max="16" width="4.8515625" style="0" customWidth="1"/>
    <col min="17" max="17" width="5.57421875" style="0" customWidth="1"/>
    <col min="23" max="26" width="9.140625" style="16" customWidth="1"/>
  </cols>
  <sheetData>
    <row r="1" spans="1:26" ht="15" thickBot="1">
      <c r="A1" s="848" t="s">
        <v>122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50"/>
      <c r="R1" s="7"/>
      <c r="S1" s="7"/>
      <c r="T1" s="7"/>
      <c r="U1" s="7"/>
      <c r="V1" s="7"/>
      <c r="W1" s="7"/>
      <c r="X1" s="7"/>
      <c r="Y1" s="7"/>
      <c r="Z1" s="7"/>
    </row>
    <row r="2" spans="1:26" ht="15" thickBot="1">
      <c r="A2" s="848" t="s">
        <v>38</v>
      </c>
      <c r="B2" s="849"/>
      <c r="C2" s="849"/>
      <c r="D2" s="849"/>
      <c r="E2" s="849"/>
      <c r="F2" s="849"/>
      <c r="G2" s="849"/>
      <c r="H2" s="849"/>
      <c r="I2" s="869"/>
      <c r="J2" s="849"/>
      <c r="K2" s="849"/>
      <c r="L2" s="849"/>
      <c r="M2" s="849"/>
      <c r="N2" s="849"/>
      <c r="O2" s="849"/>
      <c r="P2" s="849"/>
      <c r="Q2" s="850"/>
      <c r="R2" s="7"/>
      <c r="S2" s="7"/>
      <c r="T2" s="7"/>
      <c r="U2" s="7"/>
      <c r="V2" s="7"/>
      <c r="W2" s="7"/>
      <c r="X2" s="7"/>
      <c r="Y2" s="7"/>
      <c r="Z2" s="7"/>
    </row>
    <row r="3" spans="1:26" ht="15" customHeight="1" thickBot="1">
      <c r="A3" s="809" t="s">
        <v>89</v>
      </c>
      <c r="B3" s="873"/>
      <c r="C3" s="873"/>
      <c r="D3" s="810"/>
      <c r="E3" s="860" t="s">
        <v>84</v>
      </c>
      <c r="F3" s="861"/>
      <c r="G3" s="861"/>
      <c r="H3" s="862"/>
      <c r="I3" s="243"/>
      <c r="J3" s="898" t="s">
        <v>73</v>
      </c>
      <c r="K3" s="899"/>
      <c r="L3" s="900"/>
      <c r="M3" s="901"/>
      <c r="N3" s="870" t="s">
        <v>90</v>
      </c>
      <c r="O3" s="871"/>
      <c r="P3" s="871"/>
      <c r="Q3" s="872"/>
      <c r="R3" s="7"/>
      <c r="S3" s="7"/>
      <c r="T3" s="7"/>
      <c r="U3" s="7"/>
      <c r="V3" s="7"/>
      <c r="W3" s="7"/>
      <c r="X3" s="7"/>
      <c r="Y3" s="7"/>
      <c r="Z3" s="7"/>
    </row>
    <row r="4" spans="1:26" ht="13.5" thickBot="1">
      <c r="A4" s="373" t="s">
        <v>3</v>
      </c>
      <c r="B4" s="371" t="s">
        <v>78</v>
      </c>
      <c r="C4" s="372">
        <v>2</v>
      </c>
      <c r="D4" s="371" t="s">
        <v>13</v>
      </c>
      <c r="E4" s="188" t="s">
        <v>3</v>
      </c>
      <c r="F4" s="186" t="s">
        <v>78</v>
      </c>
      <c r="G4" s="187">
        <v>0</v>
      </c>
      <c r="H4" s="186" t="s">
        <v>13</v>
      </c>
      <c r="I4" s="264"/>
      <c r="J4" s="568" t="s">
        <v>3</v>
      </c>
      <c r="K4" s="569" t="s">
        <v>78</v>
      </c>
      <c r="L4" s="570">
        <v>0</v>
      </c>
      <c r="M4" s="571" t="s">
        <v>13</v>
      </c>
      <c r="N4" s="283" t="s">
        <v>3</v>
      </c>
      <c r="O4" s="283" t="s">
        <v>78</v>
      </c>
      <c r="P4" s="283">
        <v>0</v>
      </c>
      <c r="Q4" s="283" t="s">
        <v>13</v>
      </c>
      <c r="R4" s="7"/>
      <c r="S4" s="7"/>
      <c r="T4" s="7"/>
      <c r="U4" s="7"/>
      <c r="V4" s="7"/>
      <c r="W4" s="7"/>
      <c r="X4" s="7"/>
      <c r="Y4" s="7"/>
      <c r="Z4" s="7"/>
    </row>
    <row r="5" spans="1:26" ht="12.75">
      <c r="A5" s="101" t="s">
        <v>187</v>
      </c>
      <c r="B5" s="306">
        <v>6.5</v>
      </c>
      <c r="C5" s="110">
        <v>-3</v>
      </c>
      <c r="D5" s="198">
        <f>B5+C5</f>
        <v>3.5</v>
      </c>
      <c r="E5" s="101" t="s">
        <v>166</v>
      </c>
      <c r="F5" s="485">
        <v>7</v>
      </c>
      <c r="G5" s="486">
        <v>-1</v>
      </c>
      <c r="H5" s="470">
        <f>F5+G5</f>
        <v>6</v>
      </c>
      <c r="I5" s="264"/>
      <c r="J5" s="101" t="s">
        <v>254</v>
      </c>
      <c r="K5" s="306">
        <v>6.5</v>
      </c>
      <c r="L5" s="469">
        <v>-1</v>
      </c>
      <c r="M5" s="470">
        <f>K5+L5</f>
        <v>5.5</v>
      </c>
      <c r="N5" s="101" t="s">
        <v>333</v>
      </c>
      <c r="O5" s="306">
        <v>6</v>
      </c>
      <c r="P5" s="469">
        <v>1</v>
      </c>
      <c r="Q5" s="470">
        <f>O5+P5</f>
        <v>7</v>
      </c>
      <c r="R5" s="7"/>
      <c r="S5" s="7"/>
      <c r="T5" s="7"/>
      <c r="U5" s="7"/>
      <c r="V5" s="7"/>
      <c r="W5" s="7"/>
      <c r="X5" s="7"/>
      <c r="Y5" s="7"/>
      <c r="Z5" s="7"/>
    </row>
    <row r="6" spans="1:26" ht="12.75">
      <c r="A6" s="102" t="s">
        <v>205</v>
      </c>
      <c r="B6" s="309">
        <v>5.5</v>
      </c>
      <c r="C6" s="111">
        <v>0</v>
      </c>
      <c r="D6" s="199">
        <f aca="true" t="shared" si="0" ref="D6:D29">B6+C6</f>
        <v>5.5</v>
      </c>
      <c r="E6" s="102" t="s">
        <v>167</v>
      </c>
      <c r="F6" s="487">
        <v>6.5</v>
      </c>
      <c r="G6" s="488">
        <v>0</v>
      </c>
      <c r="H6" s="472">
        <f aca="true" t="shared" si="1" ref="H6:H29">F6+G6</f>
        <v>6.5</v>
      </c>
      <c r="I6" s="264"/>
      <c r="J6" s="102" t="s">
        <v>389</v>
      </c>
      <c r="K6" s="309">
        <v>6</v>
      </c>
      <c r="L6" s="471">
        <v>0</v>
      </c>
      <c r="M6" s="472">
        <f aca="true" t="shared" si="2" ref="M6:M29">K6+L6</f>
        <v>6</v>
      </c>
      <c r="N6" s="102" t="s">
        <v>323</v>
      </c>
      <c r="O6" s="309">
        <v>7</v>
      </c>
      <c r="P6" s="471">
        <v>3</v>
      </c>
      <c r="Q6" s="472">
        <f aca="true" t="shared" si="3" ref="Q6:Q29">O6+P6</f>
        <v>10</v>
      </c>
      <c r="R6" s="7"/>
      <c r="S6" s="7"/>
      <c r="T6" s="7"/>
      <c r="U6" s="7"/>
      <c r="V6" s="7"/>
      <c r="W6" s="7"/>
      <c r="X6" s="7"/>
      <c r="Y6" s="7"/>
      <c r="Z6" s="7"/>
    </row>
    <row r="7" spans="1:26" ht="12.75">
      <c r="A7" s="102" t="s">
        <v>188</v>
      </c>
      <c r="B7" s="309" t="s">
        <v>350</v>
      </c>
      <c r="C7" s="111" t="s">
        <v>350</v>
      </c>
      <c r="D7" s="199" t="s">
        <v>350</v>
      </c>
      <c r="E7" s="102" t="s">
        <v>602</v>
      </c>
      <c r="F7" s="487" t="s">
        <v>350</v>
      </c>
      <c r="G7" s="488" t="s">
        <v>350</v>
      </c>
      <c r="H7" s="472" t="s">
        <v>350</v>
      </c>
      <c r="I7" s="264"/>
      <c r="J7" s="102" t="s">
        <v>390</v>
      </c>
      <c r="K7" s="309">
        <v>6.5</v>
      </c>
      <c r="L7" s="471">
        <v>0</v>
      </c>
      <c r="M7" s="472">
        <f t="shared" si="2"/>
        <v>6.5</v>
      </c>
      <c r="N7" s="102" t="s">
        <v>324</v>
      </c>
      <c r="O7" s="309" t="s">
        <v>350</v>
      </c>
      <c r="P7" s="471" t="s">
        <v>350</v>
      </c>
      <c r="Q7" s="472" t="s">
        <v>350</v>
      </c>
      <c r="R7" s="7"/>
      <c r="S7" s="7"/>
      <c r="T7" s="7"/>
      <c r="U7" s="7"/>
      <c r="V7" s="7"/>
      <c r="W7" s="7"/>
      <c r="X7" s="7"/>
      <c r="Y7" s="7"/>
      <c r="Z7" s="7"/>
    </row>
    <row r="8" spans="1:26" ht="12.75">
      <c r="A8" s="102" t="s">
        <v>190</v>
      </c>
      <c r="B8" s="309" t="s">
        <v>350</v>
      </c>
      <c r="C8" s="111" t="s">
        <v>350</v>
      </c>
      <c r="D8" s="199" t="s">
        <v>350</v>
      </c>
      <c r="E8" s="102" t="s">
        <v>169</v>
      </c>
      <c r="F8" s="487">
        <v>6.5</v>
      </c>
      <c r="G8" s="488">
        <v>0</v>
      </c>
      <c r="H8" s="472">
        <f t="shared" si="1"/>
        <v>6.5</v>
      </c>
      <c r="I8" s="264"/>
      <c r="J8" s="102" t="s">
        <v>391</v>
      </c>
      <c r="K8" s="309">
        <v>6</v>
      </c>
      <c r="L8" s="471">
        <v>0</v>
      </c>
      <c r="M8" s="472">
        <f t="shared" si="2"/>
        <v>6</v>
      </c>
      <c r="N8" s="102" t="s">
        <v>413</v>
      </c>
      <c r="O8" s="309">
        <v>6.5</v>
      </c>
      <c r="P8" s="471">
        <v>0</v>
      </c>
      <c r="Q8" s="472">
        <f t="shared" si="3"/>
        <v>6.5</v>
      </c>
      <c r="R8" s="7"/>
      <c r="S8" s="7"/>
      <c r="T8" s="7"/>
      <c r="U8" s="7"/>
      <c r="V8" s="7"/>
      <c r="W8" s="7"/>
      <c r="X8" s="7"/>
      <c r="Y8" s="7"/>
      <c r="Z8" s="7"/>
    </row>
    <row r="9" spans="1:26" ht="12.75">
      <c r="A9" s="102" t="s">
        <v>191</v>
      </c>
      <c r="B9" s="309">
        <v>7.5</v>
      </c>
      <c r="C9" s="111">
        <v>3</v>
      </c>
      <c r="D9" s="199">
        <f t="shared" si="0"/>
        <v>10.5</v>
      </c>
      <c r="E9" s="102" t="s">
        <v>180</v>
      </c>
      <c r="F9" s="487">
        <v>6</v>
      </c>
      <c r="G9" s="488">
        <v>0</v>
      </c>
      <c r="H9" s="472">
        <f t="shared" si="1"/>
        <v>6</v>
      </c>
      <c r="I9" s="264"/>
      <c r="J9" s="102" t="s">
        <v>392</v>
      </c>
      <c r="K9" s="309">
        <v>4.5</v>
      </c>
      <c r="L9" s="471">
        <v>0</v>
      </c>
      <c r="M9" s="472">
        <f t="shared" si="2"/>
        <v>4.5</v>
      </c>
      <c r="N9" s="102" t="s">
        <v>326</v>
      </c>
      <c r="O9" s="309">
        <v>7</v>
      </c>
      <c r="P9" s="471">
        <v>2</v>
      </c>
      <c r="Q9" s="472">
        <f t="shared" si="3"/>
        <v>9</v>
      </c>
      <c r="R9" s="7"/>
      <c r="S9" s="7"/>
      <c r="T9" s="7"/>
      <c r="U9" s="7"/>
      <c r="V9" s="7"/>
      <c r="W9" s="7"/>
      <c r="X9" s="7"/>
      <c r="Y9" s="7"/>
      <c r="Z9" s="7"/>
    </row>
    <row r="10" spans="1:26" ht="12.75">
      <c r="A10" s="102" t="s">
        <v>192</v>
      </c>
      <c r="B10" s="309">
        <v>6.5</v>
      </c>
      <c r="C10" s="111">
        <v>0</v>
      </c>
      <c r="D10" s="199">
        <f t="shared" si="0"/>
        <v>6.5</v>
      </c>
      <c r="E10" s="102" t="s">
        <v>171</v>
      </c>
      <c r="F10" s="487">
        <v>6</v>
      </c>
      <c r="G10" s="488">
        <v>0</v>
      </c>
      <c r="H10" s="472">
        <f t="shared" si="1"/>
        <v>6</v>
      </c>
      <c r="I10" s="264"/>
      <c r="J10" s="102" t="s">
        <v>259</v>
      </c>
      <c r="K10" s="309">
        <v>6.5</v>
      </c>
      <c r="L10" s="471">
        <v>0</v>
      </c>
      <c r="M10" s="472">
        <f t="shared" si="2"/>
        <v>6.5</v>
      </c>
      <c r="N10" s="102" t="s">
        <v>327</v>
      </c>
      <c r="O10" s="309">
        <v>6.5</v>
      </c>
      <c r="P10" s="471">
        <v>0</v>
      </c>
      <c r="Q10" s="472">
        <f t="shared" si="3"/>
        <v>6.5</v>
      </c>
      <c r="R10" s="7"/>
      <c r="S10" s="7"/>
      <c r="T10" s="7"/>
      <c r="U10" s="7"/>
      <c r="V10" s="7"/>
      <c r="W10" s="7"/>
      <c r="X10" s="7"/>
      <c r="Y10" s="7"/>
      <c r="Z10" s="7"/>
    </row>
    <row r="11" spans="1:26" ht="12.75">
      <c r="A11" s="102" t="s">
        <v>193</v>
      </c>
      <c r="B11" s="309">
        <v>6</v>
      </c>
      <c r="C11" s="111">
        <v>0</v>
      </c>
      <c r="D11" s="199">
        <f t="shared" si="0"/>
        <v>6</v>
      </c>
      <c r="E11" s="102" t="s">
        <v>406</v>
      </c>
      <c r="F11" s="487">
        <v>6</v>
      </c>
      <c r="G11" s="488">
        <v>0</v>
      </c>
      <c r="H11" s="472">
        <f t="shared" si="1"/>
        <v>6</v>
      </c>
      <c r="I11" s="264"/>
      <c r="J11" s="102" t="s">
        <v>260</v>
      </c>
      <c r="K11" s="309">
        <v>8.5</v>
      </c>
      <c r="L11" s="471">
        <v>6</v>
      </c>
      <c r="M11" s="472">
        <f t="shared" si="2"/>
        <v>14.5</v>
      </c>
      <c r="N11" s="102" t="s">
        <v>328</v>
      </c>
      <c r="O11" s="309">
        <v>6</v>
      </c>
      <c r="P11" s="471">
        <v>0</v>
      </c>
      <c r="Q11" s="472">
        <f t="shared" si="3"/>
        <v>6</v>
      </c>
      <c r="R11" s="7"/>
      <c r="S11" s="7"/>
      <c r="T11" s="7"/>
      <c r="U11" s="7"/>
      <c r="V11" s="7"/>
      <c r="W11" s="7"/>
      <c r="X11" s="7"/>
      <c r="Y11" s="7"/>
      <c r="Z11" s="7"/>
    </row>
    <row r="12" spans="1:26" ht="12.75">
      <c r="A12" s="102" t="s">
        <v>612</v>
      </c>
      <c r="B12" s="309">
        <v>6.5</v>
      </c>
      <c r="C12" s="111">
        <v>0</v>
      </c>
      <c r="D12" s="199">
        <f t="shared" si="0"/>
        <v>6.5</v>
      </c>
      <c r="E12" s="102" t="s">
        <v>172</v>
      </c>
      <c r="F12" s="487">
        <v>6</v>
      </c>
      <c r="G12" s="488">
        <v>0</v>
      </c>
      <c r="H12" s="472">
        <f t="shared" si="1"/>
        <v>6</v>
      </c>
      <c r="I12" s="264"/>
      <c r="J12" s="102" t="s">
        <v>269</v>
      </c>
      <c r="K12" s="309">
        <v>6.5</v>
      </c>
      <c r="L12" s="471">
        <v>3</v>
      </c>
      <c r="M12" s="472">
        <f t="shared" si="2"/>
        <v>9.5</v>
      </c>
      <c r="N12" s="102" t="s">
        <v>329</v>
      </c>
      <c r="O12" s="309">
        <v>5.5</v>
      </c>
      <c r="P12" s="471">
        <v>0</v>
      </c>
      <c r="Q12" s="472">
        <f t="shared" si="3"/>
        <v>5.5</v>
      </c>
      <c r="R12" s="7"/>
      <c r="S12" s="7"/>
      <c r="T12" s="7"/>
      <c r="U12" s="7"/>
      <c r="V12" s="7"/>
      <c r="W12" s="7"/>
      <c r="X12" s="7"/>
      <c r="Y12" s="7"/>
      <c r="Z12" s="7"/>
    </row>
    <row r="13" spans="1:26" ht="12.75">
      <c r="A13" s="102" t="s">
        <v>195</v>
      </c>
      <c r="B13" s="309">
        <v>6.5</v>
      </c>
      <c r="C13" s="111">
        <v>3</v>
      </c>
      <c r="D13" s="199">
        <f t="shared" si="0"/>
        <v>9.5</v>
      </c>
      <c r="E13" s="102" t="s">
        <v>407</v>
      </c>
      <c r="F13" s="487">
        <v>6</v>
      </c>
      <c r="G13" s="488">
        <v>0</v>
      </c>
      <c r="H13" s="472">
        <f t="shared" si="1"/>
        <v>6</v>
      </c>
      <c r="I13" s="264"/>
      <c r="J13" s="102" t="s">
        <v>262</v>
      </c>
      <c r="K13" s="309">
        <v>7</v>
      </c>
      <c r="L13" s="471">
        <v>3</v>
      </c>
      <c r="M13" s="472">
        <f t="shared" si="2"/>
        <v>10</v>
      </c>
      <c r="N13" s="102" t="s">
        <v>330</v>
      </c>
      <c r="O13" s="309">
        <v>7</v>
      </c>
      <c r="P13" s="471">
        <v>2</v>
      </c>
      <c r="Q13" s="472">
        <f t="shared" si="3"/>
        <v>9</v>
      </c>
      <c r="R13" s="7"/>
      <c r="S13" s="7"/>
      <c r="T13" s="7"/>
      <c r="U13" s="7"/>
      <c r="V13" s="7"/>
      <c r="W13" s="7"/>
      <c r="X13" s="7"/>
      <c r="Y13" s="7"/>
      <c r="Z13" s="7"/>
    </row>
    <row r="14" spans="1:26" ht="12.75">
      <c r="A14" s="102" t="s">
        <v>196</v>
      </c>
      <c r="B14" s="309">
        <v>6.5</v>
      </c>
      <c r="C14" s="111">
        <v>1</v>
      </c>
      <c r="D14" s="199">
        <f t="shared" si="0"/>
        <v>7.5</v>
      </c>
      <c r="E14" s="102" t="s">
        <v>349</v>
      </c>
      <c r="F14" s="487">
        <v>6.5</v>
      </c>
      <c r="G14" s="488">
        <v>0</v>
      </c>
      <c r="H14" s="472">
        <f t="shared" si="1"/>
        <v>6.5</v>
      </c>
      <c r="I14" s="264"/>
      <c r="J14" s="102" t="s">
        <v>263</v>
      </c>
      <c r="K14" s="309">
        <v>5.5</v>
      </c>
      <c r="L14" s="471">
        <v>0</v>
      </c>
      <c r="M14" s="472">
        <f t="shared" si="2"/>
        <v>5.5</v>
      </c>
      <c r="N14" s="102" t="s">
        <v>331</v>
      </c>
      <c r="O14" s="309">
        <v>5.5</v>
      </c>
      <c r="P14" s="471">
        <v>0</v>
      </c>
      <c r="Q14" s="472">
        <f t="shared" si="3"/>
        <v>5.5</v>
      </c>
      <c r="R14" s="7"/>
      <c r="S14" s="7"/>
      <c r="T14" s="7"/>
      <c r="U14" s="7"/>
      <c r="V14" s="7"/>
      <c r="W14" s="7"/>
      <c r="X14" s="7"/>
      <c r="Y14" s="7"/>
      <c r="Z14" s="7"/>
    </row>
    <row r="15" spans="1:26" ht="13.5" thickBot="1">
      <c r="A15" s="103" t="s">
        <v>197</v>
      </c>
      <c r="B15" s="307">
        <v>5.5</v>
      </c>
      <c r="C15" s="112">
        <v>0</v>
      </c>
      <c r="D15" s="200">
        <f t="shared" si="0"/>
        <v>5.5</v>
      </c>
      <c r="E15" s="103" t="s">
        <v>174</v>
      </c>
      <c r="F15" s="483">
        <v>6</v>
      </c>
      <c r="G15" s="489">
        <v>0</v>
      </c>
      <c r="H15" s="490">
        <f t="shared" si="1"/>
        <v>6</v>
      </c>
      <c r="I15" s="264"/>
      <c r="J15" s="103" t="s">
        <v>560</v>
      </c>
      <c r="K15" s="307" t="s">
        <v>351</v>
      </c>
      <c r="L15" s="473" t="s">
        <v>351</v>
      </c>
      <c r="M15" s="474" t="s">
        <v>351</v>
      </c>
      <c r="N15" s="103" t="s">
        <v>411</v>
      </c>
      <c r="O15" s="307">
        <v>5.5</v>
      </c>
      <c r="P15" s="473">
        <v>0</v>
      </c>
      <c r="Q15" s="474">
        <f t="shared" si="3"/>
        <v>5.5</v>
      </c>
      <c r="R15" s="7"/>
      <c r="S15" s="7"/>
      <c r="T15" s="7"/>
      <c r="U15" s="7"/>
      <c r="V15" s="7"/>
      <c r="W15" s="7"/>
      <c r="X15" s="7"/>
      <c r="Y15" s="7"/>
      <c r="Z15" s="7"/>
    </row>
    <row r="16" spans="1:26" ht="13.5" thickBot="1">
      <c r="A16" s="85"/>
      <c r="B16" s="444"/>
      <c r="C16" s="108"/>
      <c r="D16" s="201"/>
      <c r="E16" s="85"/>
      <c r="F16" s="444"/>
      <c r="G16" s="113"/>
      <c r="H16" s="201"/>
      <c r="I16" s="266"/>
      <c r="J16" s="85"/>
      <c r="K16" s="444"/>
      <c r="L16" s="113"/>
      <c r="M16" s="201"/>
      <c r="N16" s="85"/>
      <c r="O16" s="444"/>
      <c r="P16" s="113"/>
      <c r="Q16" s="201"/>
      <c r="R16" s="7"/>
      <c r="S16" s="7"/>
      <c r="T16" s="7"/>
      <c r="U16" s="7"/>
      <c r="V16" s="7"/>
      <c r="W16" s="7"/>
      <c r="X16" s="7"/>
      <c r="Y16" s="7"/>
      <c r="Z16" s="7"/>
    </row>
    <row r="17" spans="1:26" ht="12.75">
      <c r="A17" s="104" t="s">
        <v>198</v>
      </c>
      <c r="B17" s="310" t="s">
        <v>144</v>
      </c>
      <c r="C17" s="120" t="s">
        <v>144</v>
      </c>
      <c r="D17" s="202" t="s">
        <v>144</v>
      </c>
      <c r="E17" s="104" t="s">
        <v>175</v>
      </c>
      <c r="F17" s="491" t="s">
        <v>144</v>
      </c>
      <c r="G17" s="492" t="s">
        <v>144</v>
      </c>
      <c r="H17" s="476" t="s">
        <v>144</v>
      </c>
      <c r="I17" s="266"/>
      <c r="J17" s="104" t="s">
        <v>265</v>
      </c>
      <c r="K17" s="310" t="s">
        <v>144</v>
      </c>
      <c r="L17" s="475" t="s">
        <v>144</v>
      </c>
      <c r="M17" s="476" t="s">
        <v>144</v>
      </c>
      <c r="N17" s="104" t="s">
        <v>576</v>
      </c>
      <c r="O17" s="310" t="s">
        <v>144</v>
      </c>
      <c r="P17" s="475" t="s">
        <v>144</v>
      </c>
      <c r="Q17" s="476" t="s">
        <v>144</v>
      </c>
      <c r="R17" s="7"/>
      <c r="S17" s="7"/>
      <c r="T17" s="7"/>
      <c r="U17" s="7"/>
      <c r="V17" s="7"/>
      <c r="W17" s="7"/>
      <c r="X17" s="7"/>
      <c r="Y17" s="7"/>
      <c r="Z17" s="7"/>
    </row>
    <row r="18" spans="1:26" ht="12.75">
      <c r="A18" s="105" t="s">
        <v>200</v>
      </c>
      <c r="B18" s="311" t="s">
        <v>144</v>
      </c>
      <c r="C18" s="115" t="s">
        <v>144</v>
      </c>
      <c r="D18" s="204" t="s">
        <v>144</v>
      </c>
      <c r="E18" s="105" t="s">
        <v>173</v>
      </c>
      <c r="F18" s="495">
        <v>5.5</v>
      </c>
      <c r="G18" s="496">
        <v>0</v>
      </c>
      <c r="H18" s="201">
        <f t="shared" si="1"/>
        <v>5.5</v>
      </c>
      <c r="I18" s="266"/>
      <c r="J18" s="102" t="s">
        <v>266</v>
      </c>
      <c r="K18" s="309">
        <v>5.5</v>
      </c>
      <c r="L18" s="471">
        <v>0</v>
      </c>
      <c r="M18" s="472">
        <f t="shared" si="2"/>
        <v>5.5</v>
      </c>
      <c r="N18" s="105" t="s">
        <v>335</v>
      </c>
      <c r="O18" s="313">
        <v>5</v>
      </c>
      <c r="P18" s="478">
        <v>0</v>
      </c>
      <c r="Q18" s="501">
        <f t="shared" si="3"/>
        <v>5</v>
      </c>
      <c r="R18" s="7"/>
      <c r="S18" s="7"/>
      <c r="T18" s="7"/>
      <c r="U18" s="7"/>
      <c r="V18" s="7"/>
      <c r="W18" s="7"/>
      <c r="X18" s="7"/>
      <c r="Y18" s="7"/>
      <c r="Z18" s="7"/>
    </row>
    <row r="19" spans="1:26" ht="12.75">
      <c r="A19" s="105" t="s">
        <v>613</v>
      </c>
      <c r="B19" s="313" t="s">
        <v>144</v>
      </c>
      <c r="C19" s="114" t="s">
        <v>144</v>
      </c>
      <c r="D19" s="464" t="s">
        <v>144</v>
      </c>
      <c r="E19" s="105" t="s">
        <v>176</v>
      </c>
      <c r="F19" s="493" t="s">
        <v>144</v>
      </c>
      <c r="G19" s="494" t="s">
        <v>144</v>
      </c>
      <c r="H19" s="201" t="s">
        <v>144</v>
      </c>
      <c r="I19" s="266"/>
      <c r="J19" s="105" t="s">
        <v>626</v>
      </c>
      <c r="K19" s="313">
        <v>5.5</v>
      </c>
      <c r="L19" s="478">
        <v>0</v>
      </c>
      <c r="M19" s="201">
        <f t="shared" si="2"/>
        <v>5.5</v>
      </c>
      <c r="N19" s="105" t="s">
        <v>334</v>
      </c>
      <c r="O19" s="313" t="s">
        <v>144</v>
      </c>
      <c r="P19" s="478" t="s">
        <v>144</v>
      </c>
      <c r="Q19" s="501" t="s">
        <v>144</v>
      </c>
      <c r="R19" s="7"/>
      <c r="S19" s="7"/>
      <c r="T19" s="7"/>
      <c r="U19" s="7"/>
      <c r="V19" s="7"/>
      <c r="W19" s="7"/>
      <c r="X19" s="7"/>
      <c r="Y19" s="7"/>
      <c r="Z19" s="7"/>
    </row>
    <row r="20" spans="1:26" ht="12.75">
      <c r="A20" s="105" t="s">
        <v>199</v>
      </c>
      <c r="B20" s="313">
        <v>6.5</v>
      </c>
      <c r="C20" s="114">
        <v>0</v>
      </c>
      <c r="D20" s="464">
        <f t="shared" si="0"/>
        <v>6.5</v>
      </c>
      <c r="E20" s="105" t="s">
        <v>583</v>
      </c>
      <c r="F20" s="493">
        <v>6</v>
      </c>
      <c r="G20" s="494">
        <v>0</v>
      </c>
      <c r="H20" s="201">
        <f t="shared" si="1"/>
        <v>6</v>
      </c>
      <c r="I20" s="266"/>
      <c r="J20" s="105" t="s">
        <v>388</v>
      </c>
      <c r="K20" s="313">
        <v>5.5</v>
      </c>
      <c r="L20" s="478">
        <v>0</v>
      </c>
      <c r="M20" s="201">
        <f t="shared" si="2"/>
        <v>5.5</v>
      </c>
      <c r="N20" s="105" t="s">
        <v>412</v>
      </c>
      <c r="O20" s="313">
        <v>5.5</v>
      </c>
      <c r="P20" s="478">
        <v>0</v>
      </c>
      <c r="Q20" s="501">
        <f t="shared" si="3"/>
        <v>5.5</v>
      </c>
      <c r="R20" s="7"/>
      <c r="S20" s="7"/>
      <c r="T20" s="7"/>
      <c r="U20" s="7"/>
      <c r="V20" s="7"/>
      <c r="W20" s="7"/>
      <c r="X20" s="7"/>
      <c r="Y20" s="7"/>
      <c r="Z20" s="7"/>
    </row>
    <row r="21" spans="1:26" ht="12.75">
      <c r="A21" s="105" t="s">
        <v>194</v>
      </c>
      <c r="B21" s="313" t="s">
        <v>356</v>
      </c>
      <c r="C21" s="114" t="s">
        <v>356</v>
      </c>
      <c r="D21" s="464" t="s">
        <v>356</v>
      </c>
      <c r="E21" s="105" t="s">
        <v>603</v>
      </c>
      <c r="F21" s="493">
        <v>5</v>
      </c>
      <c r="G21" s="494">
        <v>0</v>
      </c>
      <c r="H21" s="201">
        <f t="shared" si="1"/>
        <v>5</v>
      </c>
      <c r="I21" s="266"/>
      <c r="J21" s="105" t="s">
        <v>609</v>
      </c>
      <c r="K21" s="313">
        <v>6</v>
      </c>
      <c r="L21" s="478">
        <v>0</v>
      </c>
      <c r="M21" s="201">
        <f t="shared" si="2"/>
        <v>6</v>
      </c>
      <c r="N21" s="105" t="s">
        <v>338</v>
      </c>
      <c r="O21" s="313" t="s">
        <v>144</v>
      </c>
      <c r="P21" s="478" t="s">
        <v>144</v>
      </c>
      <c r="Q21" s="501" t="s">
        <v>144</v>
      </c>
      <c r="R21" s="7"/>
      <c r="S21" s="7"/>
      <c r="T21" s="7"/>
      <c r="U21" s="7"/>
      <c r="V21" s="7"/>
      <c r="W21" s="7"/>
      <c r="X21" s="7"/>
      <c r="Y21" s="7"/>
      <c r="Z21" s="7"/>
    </row>
    <row r="22" spans="1:26" ht="12.75">
      <c r="A22" s="105" t="s">
        <v>498</v>
      </c>
      <c r="B22" s="313">
        <v>6</v>
      </c>
      <c r="C22" s="114">
        <v>-0.5</v>
      </c>
      <c r="D22" s="464">
        <f t="shared" si="0"/>
        <v>5.5</v>
      </c>
      <c r="E22" s="105" t="s">
        <v>408</v>
      </c>
      <c r="F22" s="493">
        <v>6</v>
      </c>
      <c r="G22" s="494">
        <v>0</v>
      </c>
      <c r="H22" s="201">
        <f t="shared" si="1"/>
        <v>6</v>
      </c>
      <c r="I22" s="266"/>
      <c r="J22" s="105" t="s">
        <v>469</v>
      </c>
      <c r="K22" s="313">
        <v>7.5</v>
      </c>
      <c r="L22" s="478">
        <v>1</v>
      </c>
      <c r="M22" s="201">
        <f t="shared" si="2"/>
        <v>8.5</v>
      </c>
      <c r="N22" s="105" t="s">
        <v>486</v>
      </c>
      <c r="O22" s="313" t="s">
        <v>144</v>
      </c>
      <c r="P22" s="478" t="s">
        <v>144</v>
      </c>
      <c r="Q22" s="501" t="s">
        <v>144</v>
      </c>
      <c r="R22" s="7"/>
      <c r="S22" s="7"/>
      <c r="T22" s="7"/>
      <c r="U22" s="7"/>
      <c r="V22" s="7"/>
      <c r="W22" s="7"/>
      <c r="X22" s="7"/>
      <c r="Y22" s="7"/>
      <c r="Z22" s="7"/>
    </row>
    <row r="23" spans="1:26" ht="12.75">
      <c r="A23" s="105" t="s">
        <v>497</v>
      </c>
      <c r="B23" s="311">
        <v>5.5</v>
      </c>
      <c r="C23" s="115">
        <v>0</v>
      </c>
      <c r="D23" s="464">
        <f t="shared" si="0"/>
        <v>5.5</v>
      </c>
      <c r="E23" s="109" t="s">
        <v>446</v>
      </c>
      <c r="F23" s="493">
        <v>6.5</v>
      </c>
      <c r="G23" s="494">
        <v>0</v>
      </c>
      <c r="H23" s="201">
        <f t="shared" si="1"/>
        <v>6.5</v>
      </c>
      <c r="I23" s="266"/>
      <c r="J23" s="105" t="s">
        <v>271</v>
      </c>
      <c r="K23" s="313">
        <v>6</v>
      </c>
      <c r="L23" s="478">
        <v>0</v>
      </c>
      <c r="M23" s="201">
        <f t="shared" si="2"/>
        <v>6</v>
      </c>
      <c r="N23" s="102" t="s">
        <v>325</v>
      </c>
      <c r="O23" s="309">
        <v>5.5</v>
      </c>
      <c r="P23" s="471">
        <v>0</v>
      </c>
      <c r="Q23" s="472">
        <f t="shared" si="3"/>
        <v>5.5</v>
      </c>
      <c r="R23" s="7"/>
      <c r="S23" s="7"/>
      <c r="T23" s="7"/>
      <c r="U23" s="7"/>
      <c r="V23" s="7"/>
      <c r="W23" s="7"/>
      <c r="X23" s="7"/>
      <c r="Y23" s="7"/>
      <c r="Z23" s="7"/>
    </row>
    <row r="24" spans="1:26" ht="12.75">
      <c r="A24" s="102" t="s">
        <v>189</v>
      </c>
      <c r="B24" s="309">
        <v>6</v>
      </c>
      <c r="C24" s="111">
        <v>0</v>
      </c>
      <c r="D24" s="199">
        <f t="shared" si="0"/>
        <v>6</v>
      </c>
      <c r="E24" s="105" t="s">
        <v>604</v>
      </c>
      <c r="F24" s="495">
        <v>6</v>
      </c>
      <c r="G24" s="496">
        <v>-0.5</v>
      </c>
      <c r="H24" s="201">
        <f t="shared" si="1"/>
        <v>5.5</v>
      </c>
      <c r="I24" s="266"/>
      <c r="J24" s="105" t="s">
        <v>255</v>
      </c>
      <c r="K24" s="313">
        <v>6.5</v>
      </c>
      <c r="L24" s="478">
        <v>0</v>
      </c>
      <c r="M24" s="201">
        <f t="shared" si="2"/>
        <v>6.5</v>
      </c>
      <c r="N24" s="109" t="s">
        <v>339</v>
      </c>
      <c r="O24" s="311">
        <v>6.5</v>
      </c>
      <c r="P24" s="477">
        <v>0</v>
      </c>
      <c r="Q24" s="501">
        <f t="shared" si="3"/>
        <v>6.5</v>
      </c>
      <c r="R24" s="7"/>
      <c r="S24" s="7"/>
      <c r="T24" s="7"/>
      <c r="U24" s="7"/>
      <c r="V24" s="7"/>
      <c r="W24" s="7"/>
      <c r="X24" s="7"/>
      <c r="Y24" s="7"/>
      <c r="Z24" s="7"/>
    </row>
    <row r="25" spans="1:26" ht="12.75">
      <c r="A25" s="105" t="s">
        <v>614</v>
      </c>
      <c r="B25" s="311" t="s">
        <v>356</v>
      </c>
      <c r="C25" s="115" t="s">
        <v>356</v>
      </c>
      <c r="D25" s="464" t="s">
        <v>356</v>
      </c>
      <c r="E25" s="105" t="s">
        <v>409</v>
      </c>
      <c r="F25" s="493" t="s">
        <v>144</v>
      </c>
      <c r="G25" s="494" t="s">
        <v>144</v>
      </c>
      <c r="H25" s="201" t="s">
        <v>144</v>
      </c>
      <c r="I25" s="266"/>
      <c r="J25" s="105" t="s">
        <v>488</v>
      </c>
      <c r="K25" s="313">
        <v>5.5</v>
      </c>
      <c r="L25" s="478">
        <v>0</v>
      </c>
      <c r="M25" s="201">
        <f t="shared" si="2"/>
        <v>5.5</v>
      </c>
      <c r="N25" s="109" t="s">
        <v>341</v>
      </c>
      <c r="O25" s="311">
        <v>6</v>
      </c>
      <c r="P25" s="477">
        <v>0</v>
      </c>
      <c r="Q25" s="501">
        <f t="shared" si="3"/>
        <v>6</v>
      </c>
      <c r="R25" s="7"/>
      <c r="S25" s="7"/>
      <c r="T25" s="7"/>
      <c r="U25" s="7"/>
      <c r="V25" s="7"/>
      <c r="W25" s="7"/>
      <c r="X25" s="7"/>
      <c r="Y25" s="7"/>
      <c r="Z25" s="7"/>
    </row>
    <row r="26" spans="1:26" ht="12.75">
      <c r="A26" s="102" t="s">
        <v>499</v>
      </c>
      <c r="B26" s="309">
        <v>6</v>
      </c>
      <c r="C26" s="111">
        <v>0</v>
      </c>
      <c r="D26" s="199">
        <f t="shared" si="0"/>
        <v>6</v>
      </c>
      <c r="E26" s="105" t="s">
        <v>184</v>
      </c>
      <c r="F26" s="495" t="s">
        <v>144</v>
      </c>
      <c r="G26" s="496" t="s">
        <v>144</v>
      </c>
      <c r="H26" s="201" t="s">
        <v>144</v>
      </c>
      <c r="I26" s="266"/>
      <c r="J26" s="290" t="s">
        <v>272</v>
      </c>
      <c r="K26" s="479">
        <v>6.5</v>
      </c>
      <c r="L26" s="480">
        <v>0</v>
      </c>
      <c r="M26" s="201">
        <f t="shared" si="2"/>
        <v>6.5</v>
      </c>
      <c r="N26" s="105" t="s">
        <v>342</v>
      </c>
      <c r="O26" s="311">
        <v>5</v>
      </c>
      <c r="P26" s="477">
        <v>-0.5</v>
      </c>
      <c r="Q26" s="501">
        <f t="shared" si="3"/>
        <v>4.5</v>
      </c>
      <c r="R26" s="7"/>
      <c r="S26" s="7"/>
      <c r="T26" s="7"/>
      <c r="U26" s="7"/>
      <c r="V26" s="7"/>
      <c r="W26" s="7"/>
      <c r="X26" s="7"/>
      <c r="Y26" s="7"/>
      <c r="Z26" s="7"/>
    </row>
    <row r="27" spans="1:26" ht="12.75">
      <c r="A27" s="109" t="s">
        <v>142</v>
      </c>
      <c r="B27" s="311" t="s">
        <v>144</v>
      </c>
      <c r="C27" s="115" t="s">
        <v>144</v>
      </c>
      <c r="D27" s="464" t="s">
        <v>144</v>
      </c>
      <c r="E27" s="102" t="s">
        <v>182</v>
      </c>
      <c r="F27" s="487">
        <v>5.5</v>
      </c>
      <c r="G27" s="488">
        <v>0</v>
      </c>
      <c r="H27" s="472">
        <f t="shared" si="1"/>
        <v>5.5</v>
      </c>
      <c r="I27" s="266"/>
      <c r="J27" s="105" t="s">
        <v>142</v>
      </c>
      <c r="K27" s="313" t="s">
        <v>144</v>
      </c>
      <c r="L27" s="478" t="s">
        <v>144</v>
      </c>
      <c r="M27" s="201" t="s">
        <v>144</v>
      </c>
      <c r="N27" s="105" t="s">
        <v>142</v>
      </c>
      <c r="O27" s="313" t="s">
        <v>144</v>
      </c>
      <c r="P27" s="478" t="s">
        <v>144</v>
      </c>
      <c r="Q27" s="501" t="s">
        <v>144</v>
      </c>
      <c r="R27" s="7"/>
      <c r="S27" s="7"/>
      <c r="T27" s="7"/>
      <c r="U27" s="7"/>
      <c r="V27" s="7"/>
      <c r="W27" s="7"/>
      <c r="X27" s="7"/>
      <c r="Y27" s="7"/>
      <c r="Z27" s="7"/>
    </row>
    <row r="28" spans="1:26" ht="12.75" customHeight="1" thickBot="1">
      <c r="A28" s="106" t="s">
        <v>142</v>
      </c>
      <c r="B28" s="312" t="s">
        <v>144</v>
      </c>
      <c r="C28" s="121" t="s">
        <v>144</v>
      </c>
      <c r="D28" s="464" t="s">
        <v>144</v>
      </c>
      <c r="E28" s="106" t="s">
        <v>185</v>
      </c>
      <c r="F28" s="497">
        <v>6</v>
      </c>
      <c r="G28" s="498">
        <v>-0.5</v>
      </c>
      <c r="H28" s="201">
        <f t="shared" si="1"/>
        <v>5.5</v>
      </c>
      <c r="I28" s="266"/>
      <c r="J28" s="106" t="s">
        <v>142</v>
      </c>
      <c r="K28" s="481" t="s">
        <v>144</v>
      </c>
      <c r="L28" s="482" t="s">
        <v>144</v>
      </c>
      <c r="M28" s="201" t="s">
        <v>144</v>
      </c>
      <c r="N28" s="106" t="s">
        <v>142</v>
      </c>
      <c r="O28" s="481" t="s">
        <v>144</v>
      </c>
      <c r="P28" s="482" t="s">
        <v>144</v>
      </c>
      <c r="Q28" s="501" t="s">
        <v>144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ht="12.75" customHeight="1" thickBot="1">
      <c r="A29" s="103" t="s">
        <v>500</v>
      </c>
      <c r="B29" s="307">
        <v>-1</v>
      </c>
      <c r="C29" s="112">
        <v>0</v>
      </c>
      <c r="D29" s="445">
        <f t="shared" si="0"/>
        <v>-1</v>
      </c>
      <c r="E29" s="103" t="s">
        <v>186</v>
      </c>
      <c r="F29" s="483">
        <v>-0.5</v>
      </c>
      <c r="G29" s="489">
        <v>0</v>
      </c>
      <c r="H29" s="391">
        <f t="shared" si="1"/>
        <v>-0.5</v>
      </c>
      <c r="I29" s="264"/>
      <c r="J29" s="103" t="s">
        <v>275</v>
      </c>
      <c r="K29" s="483">
        <v>0.5</v>
      </c>
      <c r="L29" s="484">
        <v>0</v>
      </c>
      <c r="M29" s="205">
        <f t="shared" si="2"/>
        <v>0.5</v>
      </c>
      <c r="N29" s="103" t="s">
        <v>343</v>
      </c>
      <c r="O29" s="307">
        <v>1.5</v>
      </c>
      <c r="P29" s="473">
        <v>0</v>
      </c>
      <c r="Q29" s="502">
        <f t="shared" si="3"/>
        <v>1.5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12.75" customHeight="1" thickBot="1">
      <c r="A30" s="389" t="s">
        <v>357</v>
      </c>
      <c r="B30" s="390">
        <f>17.5/3</f>
        <v>5.833333333333333</v>
      </c>
      <c r="C30" s="391">
        <v>0</v>
      </c>
      <c r="D30" s="205">
        <v>0</v>
      </c>
      <c r="E30" s="389" t="s">
        <v>357</v>
      </c>
      <c r="F30" s="390">
        <f>18.5/3</f>
        <v>6.166666666666667</v>
      </c>
      <c r="G30" s="391">
        <v>0</v>
      </c>
      <c r="H30" s="205">
        <v>0</v>
      </c>
      <c r="I30" s="392"/>
      <c r="J30" s="389" t="s">
        <v>357</v>
      </c>
      <c r="K30" s="390">
        <f>18.5/3</f>
        <v>6.166666666666667</v>
      </c>
      <c r="L30" s="391">
        <v>0</v>
      </c>
      <c r="M30" s="205">
        <v>0</v>
      </c>
      <c r="N30" s="389" t="s">
        <v>357</v>
      </c>
      <c r="O30" s="390">
        <f>19/3</f>
        <v>6.333333333333333</v>
      </c>
      <c r="P30" s="391">
        <v>0.5</v>
      </c>
      <c r="Q30" s="205">
        <v>0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ht="12.75">
      <c r="A31" s="72"/>
      <c r="B31" s="60"/>
      <c r="C31" s="60"/>
      <c r="D31" s="222"/>
      <c r="E31" s="72"/>
      <c r="F31" s="60"/>
      <c r="G31" s="60"/>
      <c r="H31" s="222"/>
      <c r="I31" s="274"/>
      <c r="J31" s="119"/>
      <c r="K31" s="118"/>
      <c r="L31" s="118"/>
      <c r="M31" s="206"/>
      <c r="N31" s="72"/>
      <c r="O31" s="60"/>
      <c r="P31" s="60"/>
      <c r="Q31" s="222"/>
      <c r="R31" s="7"/>
      <c r="S31" s="7"/>
      <c r="T31" s="7"/>
      <c r="U31" s="7"/>
      <c r="V31" s="7"/>
      <c r="W31" s="7"/>
      <c r="X31" s="7"/>
      <c r="Y31" s="7"/>
      <c r="Z31" s="7"/>
    </row>
    <row r="32" spans="1:26" ht="13.5" customHeight="1">
      <c r="A32" s="74"/>
      <c r="B32" s="369">
        <f>B5+B6+B24+B26+B9+B10+B11+B12+B13+B14+B15+B29</f>
        <v>68</v>
      </c>
      <c r="C32" s="369">
        <f>C4+C5+C6+C24+C26+C9+C10+C11+C12+C13+C14+C15+C29</f>
        <v>6</v>
      </c>
      <c r="D32" s="370">
        <f>B32+C32</f>
        <v>74</v>
      </c>
      <c r="E32" s="74"/>
      <c r="F32" s="185">
        <f>F5+F6+F27+F8+F9+F10+F11+F12+F13+F14+F15+F29</f>
        <v>67.5</v>
      </c>
      <c r="G32" s="185">
        <f>G4+G5+G6+G27+G8+G9+G10+G11+G12+G13+G14+G15+G29+G30</f>
        <v>-1</v>
      </c>
      <c r="H32" s="227">
        <f>F32+G32</f>
        <v>66.5</v>
      </c>
      <c r="I32" s="275"/>
      <c r="J32" s="157"/>
      <c r="K32" s="573">
        <f>K5+K6+K7+K8+K9+K10+K11+K12+K13+K14+K18+K29</f>
        <v>69.5</v>
      </c>
      <c r="L32" s="574">
        <f>L4+L5+L6+L7+L8+L9+L10+L11+L12+L13+L14+L18+L29+L30</f>
        <v>11</v>
      </c>
      <c r="M32" s="575">
        <f>K32+L32</f>
        <v>80.5</v>
      </c>
      <c r="N32" s="74"/>
      <c r="O32" s="284">
        <f>O5+O6+O23+O8+O9+O10+O11+O12+O13+O14+O15+O29</f>
        <v>69.5</v>
      </c>
      <c r="P32" s="284">
        <f>P4+P5+P6+P23+P8+P9+P10+P11+P12+P13+P14+P15+P29+P30</f>
        <v>8.5</v>
      </c>
      <c r="Q32" s="285">
        <f>O32+P32</f>
        <v>78</v>
      </c>
      <c r="R32" s="7"/>
      <c r="S32" s="7"/>
      <c r="T32" s="7"/>
      <c r="U32" s="7"/>
      <c r="V32" s="7"/>
      <c r="W32" s="7"/>
      <c r="X32" s="7"/>
      <c r="Y32" s="7"/>
      <c r="Z32" s="7"/>
    </row>
    <row r="33" spans="1:26" ht="12.75" customHeight="1" thickBot="1">
      <c r="A33" s="75"/>
      <c r="B33" s="76"/>
      <c r="C33" s="76"/>
      <c r="D33" s="29"/>
      <c r="E33" s="75"/>
      <c r="F33" s="76"/>
      <c r="G33" s="76"/>
      <c r="H33" s="29"/>
      <c r="I33" s="276"/>
      <c r="J33" s="75"/>
      <c r="K33" s="76"/>
      <c r="L33" s="76"/>
      <c r="M33" s="29"/>
      <c r="N33" s="75"/>
      <c r="O33" s="76"/>
      <c r="P33" s="76"/>
      <c r="Q33" s="29"/>
      <c r="R33" s="7"/>
      <c r="S33" s="7"/>
      <c r="T33" s="7"/>
      <c r="U33" s="7"/>
      <c r="V33" s="7"/>
      <c r="W33" s="7"/>
      <c r="X33" s="7"/>
      <c r="Y33" s="7"/>
      <c r="Z33" s="7"/>
    </row>
    <row r="34" spans="1:26" ht="18.75" thickBot="1">
      <c r="A34" s="368"/>
      <c r="B34" s="367"/>
      <c r="C34" s="367"/>
      <c r="D34" s="366">
        <v>2</v>
      </c>
      <c r="E34" s="184"/>
      <c r="F34" s="183"/>
      <c r="G34" s="183"/>
      <c r="H34" s="296">
        <v>1</v>
      </c>
      <c r="I34" s="277"/>
      <c r="J34" s="195"/>
      <c r="K34" s="196"/>
      <c r="L34" s="196"/>
      <c r="M34" s="297">
        <v>3</v>
      </c>
      <c r="N34" s="287"/>
      <c r="O34" s="286"/>
      <c r="P34" s="286"/>
      <c r="Q34" s="294">
        <v>3</v>
      </c>
      <c r="R34" s="7"/>
      <c r="S34" s="7"/>
      <c r="T34" s="7"/>
      <c r="U34" s="7"/>
      <c r="V34" s="7"/>
      <c r="W34" s="7"/>
      <c r="X34" s="7"/>
      <c r="Y34" s="7"/>
      <c r="Z34" s="7"/>
    </row>
    <row r="35" spans="1:26" ht="6" customHeight="1" thickBot="1">
      <c r="A35" s="273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9"/>
      <c r="R35" s="7"/>
      <c r="S35" s="7"/>
      <c r="T35" s="7"/>
      <c r="U35" s="7"/>
      <c r="V35" s="84"/>
      <c r="W35" s="7"/>
      <c r="X35" s="7"/>
      <c r="Y35" s="7"/>
      <c r="Z35" s="7"/>
    </row>
    <row r="36" spans="1:26" ht="15" thickBot="1">
      <c r="A36" s="848" t="s">
        <v>39</v>
      </c>
      <c r="B36" s="849"/>
      <c r="C36" s="849"/>
      <c r="D36" s="849"/>
      <c r="E36" s="849"/>
      <c r="F36" s="849"/>
      <c r="G36" s="849"/>
      <c r="H36" s="849"/>
      <c r="I36" s="869"/>
      <c r="J36" s="849"/>
      <c r="K36" s="849"/>
      <c r="L36" s="849"/>
      <c r="M36" s="849"/>
      <c r="N36" s="849"/>
      <c r="O36" s="849"/>
      <c r="P36" s="849"/>
      <c r="Q36" s="850"/>
      <c r="R36" s="7"/>
      <c r="S36" s="7"/>
      <c r="T36" s="7"/>
      <c r="U36" s="7"/>
      <c r="V36" s="22"/>
      <c r="W36" s="7"/>
      <c r="X36" s="7"/>
      <c r="Y36" s="7"/>
      <c r="Z36" s="7"/>
    </row>
    <row r="37" spans="1:26" ht="15" customHeight="1" thickBot="1">
      <c r="A37" s="836" t="s">
        <v>344</v>
      </c>
      <c r="B37" s="856"/>
      <c r="C37" s="856"/>
      <c r="D37" s="837"/>
      <c r="E37" s="908" t="s">
        <v>85</v>
      </c>
      <c r="F37" s="909"/>
      <c r="G37" s="909"/>
      <c r="H37" s="910"/>
      <c r="I37" s="255"/>
      <c r="J37" s="863" t="s">
        <v>634</v>
      </c>
      <c r="K37" s="864"/>
      <c r="L37" s="864"/>
      <c r="M37" s="865"/>
      <c r="N37" s="844" t="s">
        <v>592</v>
      </c>
      <c r="O37" s="877"/>
      <c r="P37" s="877"/>
      <c r="Q37" s="845"/>
      <c r="R37" s="7"/>
      <c r="S37" s="7"/>
      <c r="T37" s="7"/>
      <c r="U37" s="7"/>
      <c r="V37" s="7"/>
      <c r="W37" s="208"/>
      <c r="X37" s="208"/>
      <c r="Y37" s="208"/>
      <c r="Z37" s="208"/>
    </row>
    <row r="38" spans="1:26" ht="13.5" thickBot="1">
      <c r="A38" s="162" t="s">
        <v>3</v>
      </c>
      <c r="B38" s="162" t="s">
        <v>78</v>
      </c>
      <c r="C38" s="162">
        <v>2</v>
      </c>
      <c r="D38" s="162" t="s">
        <v>13</v>
      </c>
      <c r="E38" s="525" t="s">
        <v>3</v>
      </c>
      <c r="F38" s="526" t="s">
        <v>78</v>
      </c>
      <c r="G38" s="526">
        <v>-0.5</v>
      </c>
      <c r="H38" s="527" t="s">
        <v>13</v>
      </c>
      <c r="I38" s="255"/>
      <c r="J38" s="189" t="s">
        <v>3</v>
      </c>
      <c r="K38" s="189" t="s">
        <v>78</v>
      </c>
      <c r="L38" s="189">
        <v>1.5</v>
      </c>
      <c r="M38" s="189" t="s">
        <v>13</v>
      </c>
      <c r="N38" s="647" t="s">
        <v>3</v>
      </c>
      <c r="O38" s="161" t="s">
        <v>78</v>
      </c>
      <c r="P38" s="178">
        <v>-0.5</v>
      </c>
      <c r="Q38" s="161" t="s">
        <v>13</v>
      </c>
      <c r="R38" s="7"/>
      <c r="S38" s="7"/>
      <c r="T38" s="7"/>
      <c r="U38" s="7"/>
      <c r="V38" s="7"/>
      <c r="W38" s="209"/>
      <c r="X38" s="209"/>
      <c r="Y38" s="209"/>
      <c r="Z38" s="209"/>
    </row>
    <row r="39" spans="1:26" ht="12.75">
      <c r="A39" s="101" t="s">
        <v>276</v>
      </c>
      <c r="B39" s="305">
        <v>6.5</v>
      </c>
      <c r="C39" s="110">
        <v>1</v>
      </c>
      <c r="D39" s="198">
        <f>B39+C39</f>
        <v>7.5</v>
      </c>
      <c r="E39" s="101" t="s">
        <v>242</v>
      </c>
      <c r="F39" s="485">
        <v>6</v>
      </c>
      <c r="G39" s="486">
        <v>1</v>
      </c>
      <c r="H39" s="470">
        <f>F39+G39</f>
        <v>7</v>
      </c>
      <c r="I39" s="255"/>
      <c r="J39" s="101" t="s">
        <v>403</v>
      </c>
      <c r="K39" s="305">
        <v>6.5</v>
      </c>
      <c r="L39" s="110">
        <v>0.5</v>
      </c>
      <c r="M39" s="198">
        <f>K39+L39</f>
        <v>7</v>
      </c>
      <c r="N39" s="101" t="s">
        <v>145</v>
      </c>
      <c r="O39" s="306">
        <v>6</v>
      </c>
      <c r="P39" s="110">
        <v>-2</v>
      </c>
      <c r="Q39" s="198">
        <f>O39+P39</f>
        <v>4</v>
      </c>
      <c r="R39" s="7"/>
      <c r="S39" s="7"/>
      <c r="T39" s="7"/>
      <c r="U39" s="7"/>
      <c r="V39" s="7"/>
      <c r="W39" s="210"/>
      <c r="X39" s="210"/>
      <c r="Y39" s="210"/>
      <c r="Z39" s="210"/>
    </row>
    <row r="40" spans="1:26" ht="12.75">
      <c r="A40" s="102" t="s">
        <v>595</v>
      </c>
      <c r="B40" s="309">
        <v>5.5</v>
      </c>
      <c r="C40" s="111">
        <v>0</v>
      </c>
      <c r="D40" s="199">
        <f aca="true" t="shared" si="4" ref="D40:D63">B40+C40</f>
        <v>5.5</v>
      </c>
      <c r="E40" s="102" t="s">
        <v>233</v>
      </c>
      <c r="F40" s="487">
        <v>5.5</v>
      </c>
      <c r="G40" s="488">
        <v>0</v>
      </c>
      <c r="H40" s="472">
        <f aca="true" t="shared" si="5" ref="H40:H63">F40+G40</f>
        <v>5.5</v>
      </c>
      <c r="I40" s="255"/>
      <c r="J40" s="102" t="s">
        <v>463</v>
      </c>
      <c r="K40" s="309">
        <v>5.5</v>
      </c>
      <c r="L40" s="111">
        <v>0</v>
      </c>
      <c r="M40" s="199">
        <f aca="true" t="shared" si="6" ref="M40:M63">K40+L40</f>
        <v>5.5</v>
      </c>
      <c r="N40" s="102" t="s">
        <v>148</v>
      </c>
      <c r="O40" s="309">
        <v>6</v>
      </c>
      <c r="P40" s="111">
        <v>0</v>
      </c>
      <c r="Q40" s="199">
        <f aca="true" t="shared" si="7" ref="Q40:Q62">O40+P40</f>
        <v>6</v>
      </c>
      <c r="R40" s="7"/>
      <c r="S40" s="7"/>
      <c r="T40" s="7"/>
      <c r="U40" s="7"/>
      <c r="V40" s="7"/>
      <c r="W40" s="210"/>
      <c r="X40" s="210"/>
      <c r="Y40" s="210"/>
      <c r="Z40" s="210"/>
    </row>
    <row r="41" spans="1:26" ht="12.75">
      <c r="A41" s="102" t="s">
        <v>360</v>
      </c>
      <c r="B41" s="309">
        <v>5.5</v>
      </c>
      <c r="C41" s="111">
        <v>0</v>
      </c>
      <c r="D41" s="199">
        <f t="shared" si="4"/>
        <v>5.5</v>
      </c>
      <c r="E41" s="102" t="s">
        <v>250</v>
      </c>
      <c r="F41" s="487">
        <v>5</v>
      </c>
      <c r="G41" s="488">
        <v>0</v>
      </c>
      <c r="H41" s="472">
        <f t="shared" si="5"/>
        <v>5</v>
      </c>
      <c r="I41" s="255"/>
      <c r="J41" s="102" t="s">
        <v>300</v>
      </c>
      <c r="K41" s="309">
        <v>6.5</v>
      </c>
      <c r="L41" s="111">
        <v>0</v>
      </c>
      <c r="M41" s="199">
        <f t="shared" si="6"/>
        <v>6.5</v>
      </c>
      <c r="N41" s="102" t="s">
        <v>147</v>
      </c>
      <c r="O41" s="309">
        <v>6.5</v>
      </c>
      <c r="P41" s="111">
        <v>-0.5</v>
      </c>
      <c r="Q41" s="199">
        <f t="shared" si="7"/>
        <v>6</v>
      </c>
      <c r="R41" s="7"/>
      <c r="S41" s="7"/>
      <c r="T41" s="7"/>
      <c r="U41" s="7"/>
      <c r="V41" s="7"/>
      <c r="W41" s="210"/>
      <c r="X41" s="210"/>
      <c r="Y41" s="210"/>
      <c r="Z41" s="210"/>
    </row>
    <row r="42" spans="1:26" ht="12.75">
      <c r="A42" s="102" t="s">
        <v>596</v>
      </c>
      <c r="B42" s="309">
        <v>6</v>
      </c>
      <c r="C42" s="111">
        <v>0</v>
      </c>
      <c r="D42" s="199">
        <f t="shared" si="4"/>
        <v>6</v>
      </c>
      <c r="E42" s="102" t="s">
        <v>251</v>
      </c>
      <c r="F42" s="487">
        <v>6.5</v>
      </c>
      <c r="G42" s="488">
        <v>0</v>
      </c>
      <c r="H42" s="472">
        <f t="shared" si="5"/>
        <v>6.5</v>
      </c>
      <c r="I42" s="255"/>
      <c r="J42" s="102" t="s">
        <v>299</v>
      </c>
      <c r="K42" s="309">
        <v>7</v>
      </c>
      <c r="L42" s="111">
        <v>-0.5</v>
      </c>
      <c r="M42" s="199">
        <f t="shared" si="6"/>
        <v>6.5</v>
      </c>
      <c r="N42" s="102" t="s">
        <v>454</v>
      </c>
      <c r="O42" s="309">
        <v>6.5</v>
      </c>
      <c r="P42" s="111">
        <v>0</v>
      </c>
      <c r="Q42" s="199">
        <f t="shared" si="7"/>
        <v>6.5</v>
      </c>
      <c r="R42" s="7"/>
      <c r="S42" s="7"/>
      <c r="T42" s="7"/>
      <c r="U42" s="7"/>
      <c r="V42" s="7"/>
      <c r="W42" s="210"/>
      <c r="X42" s="210"/>
      <c r="Y42" s="210"/>
      <c r="Z42" s="210"/>
    </row>
    <row r="43" spans="1:26" ht="12.75">
      <c r="A43" s="102" t="s">
        <v>492</v>
      </c>
      <c r="B43" s="309">
        <v>4.5</v>
      </c>
      <c r="C43" s="111">
        <v>-1</v>
      </c>
      <c r="D43" s="199">
        <f t="shared" si="4"/>
        <v>3.5</v>
      </c>
      <c r="E43" s="102" t="s">
        <v>248</v>
      </c>
      <c r="F43" s="487">
        <v>5.5</v>
      </c>
      <c r="G43" s="488">
        <v>0</v>
      </c>
      <c r="H43" s="472">
        <f t="shared" si="5"/>
        <v>5.5</v>
      </c>
      <c r="I43" s="255"/>
      <c r="J43" s="102" t="s">
        <v>278</v>
      </c>
      <c r="K43" s="309">
        <v>5.5</v>
      </c>
      <c r="L43" s="111">
        <v>0</v>
      </c>
      <c r="M43" s="199">
        <f t="shared" si="6"/>
        <v>5.5</v>
      </c>
      <c r="N43" s="102" t="s">
        <v>149</v>
      </c>
      <c r="O43" s="309">
        <v>5</v>
      </c>
      <c r="P43" s="111">
        <v>0</v>
      </c>
      <c r="Q43" s="199">
        <f t="shared" si="7"/>
        <v>5</v>
      </c>
      <c r="R43" s="7"/>
      <c r="S43" s="7"/>
      <c r="T43" s="7"/>
      <c r="U43" s="7"/>
      <c r="V43" s="7"/>
      <c r="W43" s="210"/>
      <c r="X43" s="210"/>
      <c r="Y43" s="210"/>
      <c r="Z43" s="210"/>
    </row>
    <row r="44" spans="1:26" ht="12.75">
      <c r="A44" s="102" t="s">
        <v>509</v>
      </c>
      <c r="B44" s="309">
        <v>6.5</v>
      </c>
      <c r="C44" s="111">
        <v>0</v>
      </c>
      <c r="D44" s="199">
        <f t="shared" si="4"/>
        <v>6.5</v>
      </c>
      <c r="E44" s="102" t="s">
        <v>236</v>
      </c>
      <c r="F44" s="487">
        <v>5</v>
      </c>
      <c r="G44" s="488">
        <v>0</v>
      </c>
      <c r="H44" s="472">
        <f t="shared" si="5"/>
        <v>5</v>
      </c>
      <c r="I44" s="255"/>
      <c r="J44" s="102" t="s">
        <v>303</v>
      </c>
      <c r="K44" s="309">
        <v>5</v>
      </c>
      <c r="L44" s="111">
        <v>0</v>
      </c>
      <c r="M44" s="199">
        <f t="shared" si="6"/>
        <v>5</v>
      </c>
      <c r="N44" s="102" t="s">
        <v>151</v>
      </c>
      <c r="O44" s="309">
        <v>7</v>
      </c>
      <c r="P44" s="111">
        <v>3</v>
      </c>
      <c r="Q44" s="199">
        <f t="shared" si="7"/>
        <v>10</v>
      </c>
      <c r="R44" s="7"/>
      <c r="S44" s="7"/>
      <c r="T44" s="7"/>
      <c r="U44" s="7"/>
      <c r="V44" s="7"/>
      <c r="W44" s="210"/>
      <c r="X44" s="210"/>
      <c r="Y44" s="210"/>
      <c r="Z44" s="210"/>
    </row>
    <row r="45" spans="1:26" ht="12.75">
      <c r="A45" s="102" t="s">
        <v>290</v>
      </c>
      <c r="B45" s="309">
        <v>6.5</v>
      </c>
      <c r="C45" s="111">
        <v>0</v>
      </c>
      <c r="D45" s="199">
        <f t="shared" si="4"/>
        <v>6.5</v>
      </c>
      <c r="E45" s="102" t="s">
        <v>237</v>
      </c>
      <c r="F45" s="487">
        <v>6</v>
      </c>
      <c r="G45" s="488">
        <v>0</v>
      </c>
      <c r="H45" s="472">
        <f t="shared" si="5"/>
        <v>6</v>
      </c>
      <c r="I45" s="255"/>
      <c r="J45" s="102" t="s">
        <v>304</v>
      </c>
      <c r="K45" s="309">
        <v>6.5</v>
      </c>
      <c r="L45" s="111">
        <v>0.5</v>
      </c>
      <c r="M45" s="199">
        <f t="shared" si="6"/>
        <v>7</v>
      </c>
      <c r="N45" s="102" t="s">
        <v>541</v>
      </c>
      <c r="O45" s="309">
        <v>7</v>
      </c>
      <c r="P45" s="111">
        <v>3</v>
      </c>
      <c r="Q45" s="199">
        <f t="shared" si="7"/>
        <v>10</v>
      </c>
      <c r="R45" s="7"/>
      <c r="S45" s="7"/>
      <c r="T45" s="7"/>
      <c r="U45" s="7"/>
      <c r="V45" s="7"/>
      <c r="W45" s="210"/>
      <c r="X45" s="210"/>
      <c r="Y45" s="210"/>
      <c r="Z45" s="210"/>
    </row>
    <row r="46" spans="1:26" ht="12.75">
      <c r="A46" s="102" t="s">
        <v>282</v>
      </c>
      <c r="B46" s="309">
        <v>6</v>
      </c>
      <c r="C46" s="111">
        <v>0</v>
      </c>
      <c r="D46" s="199">
        <f t="shared" si="4"/>
        <v>6</v>
      </c>
      <c r="E46" s="102" t="s">
        <v>238</v>
      </c>
      <c r="F46" s="487">
        <v>5.5</v>
      </c>
      <c r="G46" s="488">
        <v>0</v>
      </c>
      <c r="H46" s="472">
        <f t="shared" si="5"/>
        <v>5.5</v>
      </c>
      <c r="I46" s="255"/>
      <c r="J46" s="102" t="s">
        <v>305</v>
      </c>
      <c r="K46" s="309" t="s">
        <v>350</v>
      </c>
      <c r="L46" s="111" t="s">
        <v>350</v>
      </c>
      <c r="M46" s="199" t="s">
        <v>350</v>
      </c>
      <c r="N46" s="102" t="s">
        <v>152</v>
      </c>
      <c r="O46" s="309">
        <v>5</v>
      </c>
      <c r="P46" s="111">
        <v>0</v>
      </c>
      <c r="Q46" s="199">
        <f t="shared" si="7"/>
        <v>5</v>
      </c>
      <c r="R46" s="7"/>
      <c r="S46" s="7"/>
      <c r="T46" s="7"/>
      <c r="U46" s="7"/>
      <c r="V46" s="7"/>
      <c r="W46" s="210"/>
      <c r="X46" s="210"/>
      <c r="Y46" s="210"/>
      <c r="Z46" s="210"/>
    </row>
    <row r="47" spans="1:26" ht="12.75">
      <c r="A47" s="102" t="s">
        <v>283</v>
      </c>
      <c r="B47" s="309">
        <v>7</v>
      </c>
      <c r="C47" s="111">
        <v>2.5</v>
      </c>
      <c r="D47" s="199">
        <f t="shared" si="4"/>
        <v>9.5</v>
      </c>
      <c r="E47" s="102" t="s">
        <v>457</v>
      </c>
      <c r="F47" s="487" t="s">
        <v>350</v>
      </c>
      <c r="G47" s="488" t="s">
        <v>350</v>
      </c>
      <c r="H47" s="472" t="s">
        <v>350</v>
      </c>
      <c r="I47" s="255"/>
      <c r="J47" s="102" t="s">
        <v>302</v>
      </c>
      <c r="K47" s="309">
        <v>4.5</v>
      </c>
      <c r="L47" s="111">
        <v>0</v>
      </c>
      <c r="M47" s="199">
        <f t="shared" si="6"/>
        <v>4.5</v>
      </c>
      <c r="N47" s="102" t="s">
        <v>395</v>
      </c>
      <c r="O47" s="309" t="s">
        <v>351</v>
      </c>
      <c r="P47" s="111" t="s">
        <v>351</v>
      </c>
      <c r="Q47" s="199" t="s">
        <v>351</v>
      </c>
      <c r="R47" s="7"/>
      <c r="S47" s="7"/>
      <c r="T47" s="7"/>
      <c r="U47" s="7"/>
      <c r="V47" s="7"/>
      <c r="W47" s="210"/>
      <c r="X47" s="210"/>
      <c r="Y47" s="210"/>
      <c r="Z47" s="210"/>
    </row>
    <row r="48" spans="1:26" ht="12.75">
      <c r="A48" s="102" t="s">
        <v>578</v>
      </c>
      <c r="B48" s="309">
        <v>5.5</v>
      </c>
      <c r="C48" s="111">
        <v>0</v>
      </c>
      <c r="D48" s="199">
        <f t="shared" si="4"/>
        <v>5.5</v>
      </c>
      <c r="E48" s="102" t="s">
        <v>240</v>
      </c>
      <c r="F48" s="487">
        <v>5</v>
      </c>
      <c r="G48" s="488">
        <v>-0.5</v>
      </c>
      <c r="H48" s="472">
        <f t="shared" si="5"/>
        <v>4.5</v>
      </c>
      <c r="I48" s="255"/>
      <c r="J48" s="102" t="s">
        <v>307</v>
      </c>
      <c r="K48" s="309">
        <v>6.5</v>
      </c>
      <c r="L48" s="111">
        <v>0</v>
      </c>
      <c r="M48" s="199">
        <f t="shared" si="6"/>
        <v>6.5</v>
      </c>
      <c r="N48" s="102" t="s">
        <v>154</v>
      </c>
      <c r="O48" s="309">
        <v>7</v>
      </c>
      <c r="P48" s="111">
        <v>3</v>
      </c>
      <c r="Q48" s="199">
        <f t="shared" si="7"/>
        <v>10</v>
      </c>
      <c r="R48" s="7"/>
      <c r="S48" s="7"/>
      <c r="T48" s="7"/>
      <c r="U48" s="7"/>
      <c r="V48" s="7"/>
      <c r="W48" s="210"/>
      <c r="X48" s="210"/>
      <c r="Y48" s="210"/>
      <c r="Z48" s="210"/>
    </row>
    <row r="49" spans="1:26" ht="12.75" customHeight="1" thickBot="1">
      <c r="A49" s="103" t="s">
        <v>597</v>
      </c>
      <c r="B49" s="307">
        <v>6</v>
      </c>
      <c r="C49" s="112">
        <v>0</v>
      </c>
      <c r="D49" s="200">
        <f t="shared" si="4"/>
        <v>6</v>
      </c>
      <c r="E49" s="103" t="s">
        <v>241</v>
      </c>
      <c r="F49" s="483">
        <v>6</v>
      </c>
      <c r="G49" s="489">
        <v>0</v>
      </c>
      <c r="H49" s="474">
        <f t="shared" si="5"/>
        <v>6</v>
      </c>
      <c r="I49" s="255"/>
      <c r="J49" s="103" t="s">
        <v>306</v>
      </c>
      <c r="K49" s="307">
        <v>5</v>
      </c>
      <c r="L49" s="112">
        <v>0</v>
      </c>
      <c r="M49" s="200">
        <f t="shared" si="6"/>
        <v>5</v>
      </c>
      <c r="N49" s="103" t="s">
        <v>347</v>
      </c>
      <c r="O49" s="307">
        <v>5.5</v>
      </c>
      <c r="P49" s="112">
        <v>0</v>
      </c>
      <c r="Q49" s="200">
        <f t="shared" si="7"/>
        <v>5.5</v>
      </c>
      <c r="R49" s="7"/>
      <c r="S49" s="7"/>
      <c r="T49" s="7"/>
      <c r="U49" s="7"/>
      <c r="V49" s="7"/>
      <c r="W49" s="210"/>
      <c r="X49" s="210"/>
      <c r="Y49" s="210"/>
      <c r="Z49" s="210"/>
    </row>
    <row r="50" spans="1:26" ht="13.5" thickBot="1">
      <c r="A50" s="85"/>
      <c r="B50" s="444"/>
      <c r="C50" s="108"/>
      <c r="D50" s="201"/>
      <c r="E50" s="85"/>
      <c r="F50" s="444"/>
      <c r="G50" s="113"/>
      <c r="H50" s="201"/>
      <c r="I50" s="255"/>
      <c r="J50" s="85"/>
      <c r="K50" s="444"/>
      <c r="L50" s="108"/>
      <c r="M50" s="201"/>
      <c r="N50" s="85"/>
      <c r="O50" s="444"/>
      <c r="P50" s="108"/>
      <c r="Q50" s="201"/>
      <c r="R50" s="7"/>
      <c r="S50" s="7"/>
      <c r="T50" s="7"/>
      <c r="U50" s="7"/>
      <c r="V50" s="7"/>
      <c r="W50" s="210"/>
      <c r="X50" s="210"/>
      <c r="Y50" s="210"/>
      <c r="Z50" s="210"/>
    </row>
    <row r="51" spans="1:26" ht="12.75">
      <c r="A51" s="104" t="s">
        <v>627</v>
      </c>
      <c r="B51" s="310">
        <v>7.5</v>
      </c>
      <c r="C51" s="120">
        <v>-2</v>
      </c>
      <c r="D51" s="202">
        <f t="shared" si="4"/>
        <v>5.5</v>
      </c>
      <c r="E51" s="104" t="s">
        <v>231</v>
      </c>
      <c r="F51" s="491" t="s">
        <v>144</v>
      </c>
      <c r="G51" s="492" t="s">
        <v>144</v>
      </c>
      <c r="H51" s="476" t="s">
        <v>144</v>
      </c>
      <c r="I51" s="255"/>
      <c r="J51" s="104" t="s">
        <v>298</v>
      </c>
      <c r="K51" s="310">
        <v>7</v>
      </c>
      <c r="L51" s="120">
        <v>-2</v>
      </c>
      <c r="M51" s="202">
        <f t="shared" si="6"/>
        <v>5</v>
      </c>
      <c r="N51" s="104" t="s">
        <v>309</v>
      </c>
      <c r="O51" s="310" t="s">
        <v>144</v>
      </c>
      <c r="P51" s="120" t="s">
        <v>144</v>
      </c>
      <c r="Q51" s="202" t="s">
        <v>144</v>
      </c>
      <c r="R51" s="7"/>
      <c r="S51" s="7"/>
      <c r="T51" s="7"/>
      <c r="U51" s="7"/>
      <c r="V51" s="7"/>
      <c r="W51" s="210"/>
      <c r="X51" s="210"/>
      <c r="Y51" s="210"/>
      <c r="Z51" s="210"/>
    </row>
    <row r="52" spans="1:26" ht="12.75">
      <c r="A52" s="109" t="s">
        <v>288</v>
      </c>
      <c r="B52" s="311" t="s">
        <v>144</v>
      </c>
      <c r="C52" s="115" t="s">
        <v>144</v>
      </c>
      <c r="D52" s="204" t="s">
        <v>144</v>
      </c>
      <c r="E52" s="105" t="s">
        <v>625</v>
      </c>
      <c r="F52" s="495" t="s">
        <v>144</v>
      </c>
      <c r="G52" s="496" t="s">
        <v>144</v>
      </c>
      <c r="H52" s="201" t="s">
        <v>144</v>
      </c>
      <c r="I52" s="255"/>
      <c r="J52" s="102" t="s">
        <v>610</v>
      </c>
      <c r="K52" s="309">
        <v>5.5</v>
      </c>
      <c r="L52" s="111">
        <v>0</v>
      </c>
      <c r="M52" s="199">
        <f t="shared" si="6"/>
        <v>5.5</v>
      </c>
      <c r="N52" s="105" t="s">
        <v>157</v>
      </c>
      <c r="O52" s="311" t="s">
        <v>144</v>
      </c>
      <c r="P52" s="115" t="s">
        <v>144</v>
      </c>
      <c r="Q52" s="204" t="s">
        <v>144</v>
      </c>
      <c r="R52" s="7"/>
      <c r="S52" s="7"/>
      <c r="T52" s="7"/>
      <c r="U52" s="7"/>
      <c r="V52" s="7"/>
      <c r="W52" s="210"/>
      <c r="X52" s="210"/>
      <c r="Y52" s="210"/>
      <c r="Z52" s="210"/>
    </row>
    <row r="53" spans="1:26" ht="12.75">
      <c r="A53" s="105" t="s">
        <v>529</v>
      </c>
      <c r="B53" s="311" t="s">
        <v>144</v>
      </c>
      <c r="C53" s="115" t="s">
        <v>144</v>
      </c>
      <c r="D53" s="204" t="s">
        <v>144</v>
      </c>
      <c r="E53" s="102" t="s">
        <v>239</v>
      </c>
      <c r="F53" s="487">
        <v>5.5</v>
      </c>
      <c r="G53" s="488">
        <v>0</v>
      </c>
      <c r="H53" s="472">
        <f t="shared" si="5"/>
        <v>5.5</v>
      </c>
      <c r="I53" s="255"/>
      <c r="J53" s="105" t="s">
        <v>311</v>
      </c>
      <c r="K53" s="313">
        <v>5</v>
      </c>
      <c r="L53" s="114">
        <v>0</v>
      </c>
      <c r="M53" s="204">
        <f t="shared" si="6"/>
        <v>5</v>
      </c>
      <c r="N53" s="109" t="s">
        <v>153</v>
      </c>
      <c r="O53" s="311" t="s">
        <v>144</v>
      </c>
      <c r="P53" s="115" t="s">
        <v>144</v>
      </c>
      <c r="Q53" s="204" t="s">
        <v>144</v>
      </c>
      <c r="R53" s="7"/>
      <c r="S53" s="7"/>
      <c r="T53" s="7"/>
      <c r="U53" s="7"/>
      <c r="V53" s="7"/>
      <c r="W53" s="210"/>
      <c r="X53" s="210"/>
      <c r="Y53" s="210"/>
      <c r="Z53" s="210"/>
    </row>
    <row r="54" spans="1:26" ht="12.75">
      <c r="A54" s="105" t="s">
        <v>600</v>
      </c>
      <c r="B54" s="311" t="s">
        <v>144</v>
      </c>
      <c r="C54" s="115" t="s">
        <v>144</v>
      </c>
      <c r="D54" s="204" t="s">
        <v>144</v>
      </c>
      <c r="E54" s="105" t="s">
        <v>400</v>
      </c>
      <c r="F54" s="495">
        <v>6</v>
      </c>
      <c r="G54" s="496">
        <v>0</v>
      </c>
      <c r="H54" s="201">
        <f t="shared" si="5"/>
        <v>6</v>
      </c>
      <c r="I54" s="255"/>
      <c r="J54" s="105" t="s">
        <v>314</v>
      </c>
      <c r="K54" s="311">
        <v>5</v>
      </c>
      <c r="L54" s="115">
        <v>-0.5</v>
      </c>
      <c r="M54" s="204">
        <f t="shared" si="6"/>
        <v>4.5</v>
      </c>
      <c r="N54" s="105" t="s">
        <v>633</v>
      </c>
      <c r="O54" s="311" t="s">
        <v>144</v>
      </c>
      <c r="P54" s="115" t="s">
        <v>144</v>
      </c>
      <c r="Q54" s="204" t="s">
        <v>144</v>
      </c>
      <c r="R54" s="7"/>
      <c r="S54" s="7"/>
      <c r="T54" s="7"/>
      <c r="U54" s="7"/>
      <c r="V54" s="7"/>
      <c r="W54" s="210"/>
      <c r="X54" s="210"/>
      <c r="Y54" s="210"/>
      <c r="Z54" s="210"/>
    </row>
    <row r="55" spans="1:26" ht="12.75">
      <c r="A55" s="105" t="s">
        <v>281</v>
      </c>
      <c r="B55" s="311" t="s">
        <v>144</v>
      </c>
      <c r="C55" s="115" t="s">
        <v>144</v>
      </c>
      <c r="D55" s="204" t="s">
        <v>144</v>
      </c>
      <c r="E55" s="105" t="s">
        <v>247</v>
      </c>
      <c r="F55" s="495">
        <v>5</v>
      </c>
      <c r="G55" s="496">
        <v>-0.5</v>
      </c>
      <c r="H55" s="201">
        <f t="shared" si="5"/>
        <v>4.5</v>
      </c>
      <c r="I55" s="255"/>
      <c r="J55" s="109" t="s">
        <v>317</v>
      </c>
      <c r="K55" s="311">
        <v>6</v>
      </c>
      <c r="L55" s="115">
        <v>0</v>
      </c>
      <c r="M55" s="204">
        <f t="shared" si="6"/>
        <v>6</v>
      </c>
      <c r="N55" s="102" t="s">
        <v>150</v>
      </c>
      <c r="O55" s="309">
        <v>6.5</v>
      </c>
      <c r="P55" s="111">
        <v>0</v>
      </c>
      <c r="Q55" s="199">
        <f t="shared" si="7"/>
        <v>6.5</v>
      </c>
      <c r="R55" s="7"/>
      <c r="S55" s="7"/>
      <c r="T55" s="7"/>
      <c r="U55" s="7"/>
      <c r="V55" s="7"/>
      <c r="W55" s="210"/>
      <c r="X55" s="210"/>
      <c r="Y55" s="210"/>
      <c r="Z55" s="210"/>
    </row>
    <row r="56" spans="1:26" ht="12.75">
      <c r="A56" s="105" t="s">
        <v>628</v>
      </c>
      <c r="B56" s="311" t="s">
        <v>356</v>
      </c>
      <c r="C56" s="115" t="s">
        <v>356</v>
      </c>
      <c r="D56" s="204" t="s">
        <v>356</v>
      </c>
      <c r="E56" s="105" t="s">
        <v>249</v>
      </c>
      <c r="F56" s="495">
        <v>7</v>
      </c>
      <c r="G56" s="496">
        <v>0</v>
      </c>
      <c r="H56" s="201">
        <f t="shared" si="5"/>
        <v>7</v>
      </c>
      <c r="I56" s="255"/>
      <c r="J56" s="105" t="s">
        <v>315</v>
      </c>
      <c r="K56" s="311" t="s">
        <v>356</v>
      </c>
      <c r="L56" s="115" t="s">
        <v>356</v>
      </c>
      <c r="M56" s="204" t="s">
        <v>356</v>
      </c>
      <c r="N56" s="105" t="s">
        <v>448</v>
      </c>
      <c r="O56" s="311">
        <v>5</v>
      </c>
      <c r="P56" s="115">
        <v>0</v>
      </c>
      <c r="Q56" s="204">
        <f t="shared" si="7"/>
        <v>5</v>
      </c>
      <c r="R56" s="7"/>
      <c r="S56" s="7"/>
      <c r="T56" s="7"/>
      <c r="U56" s="7"/>
      <c r="V56" s="7"/>
      <c r="W56" s="210"/>
      <c r="X56" s="210"/>
      <c r="Y56" s="210"/>
      <c r="Z56" s="210"/>
    </row>
    <row r="57" spans="1:26" ht="12.75">
      <c r="A57" s="105" t="s">
        <v>293</v>
      </c>
      <c r="B57" s="313" t="s">
        <v>144</v>
      </c>
      <c r="C57" s="114" t="s">
        <v>144</v>
      </c>
      <c r="D57" s="204" t="s">
        <v>144</v>
      </c>
      <c r="E57" s="105" t="s">
        <v>235</v>
      </c>
      <c r="F57" s="493">
        <v>6.5</v>
      </c>
      <c r="G57" s="494">
        <v>0</v>
      </c>
      <c r="H57" s="201">
        <f t="shared" si="5"/>
        <v>6.5</v>
      </c>
      <c r="I57" s="255"/>
      <c r="J57" s="109" t="s">
        <v>318</v>
      </c>
      <c r="K57" s="311">
        <v>6.5</v>
      </c>
      <c r="L57" s="115">
        <v>-0.5</v>
      </c>
      <c r="M57" s="204">
        <f t="shared" si="6"/>
        <v>6</v>
      </c>
      <c r="N57" s="105" t="s">
        <v>426</v>
      </c>
      <c r="O57" s="313">
        <v>7</v>
      </c>
      <c r="P57" s="114">
        <v>0</v>
      </c>
      <c r="Q57" s="204">
        <f t="shared" si="7"/>
        <v>7</v>
      </c>
      <c r="R57" s="7"/>
      <c r="S57" s="7"/>
      <c r="T57" s="7"/>
      <c r="U57" s="7"/>
      <c r="V57" s="7"/>
      <c r="W57" s="210"/>
      <c r="X57" s="210"/>
      <c r="Y57" s="210"/>
      <c r="Z57" s="210"/>
    </row>
    <row r="58" spans="1:26" ht="12.75">
      <c r="A58" s="105" t="s">
        <v>301</v>
      </c>
      <c r="B58" s="313" t="s">
        <v>144</v>
      </c>
      <c r="C58" s="114" t="s">
        <v>144</v>
      </c>
      <c r="D58" s="204" t="s">
        <v>144</v>
      </c>
      <c r="E58" s="105" t="s">
        <v>234</v>
      </c>
      <c r="F58" s="493">
        <v>5.5</v>
      </c>
      <c r="G58" s="494">
        <v>-0.5</v>
      </c>
      <c r="H58" s="201">
        <f t="shared" si="5"/>
        <v>5</v>
      </c>
      <c r="I58" s="255"/>
      <c r="J58" s="105" t="s">
        <v>528</v>
      </c>
      <c r="K58" s="313">
        <v>6</v>
      </c>
      <c r="L58" s="114">
        <v>0</v>
      </c>
      <c r="M58" s="204">
        <f t="shared" si="6"/>
        <v>6</v>
      </c>
      <c r="N58" s="105" t="s">
        <v>489</v>
      </c>
      <c r="O58" s="311">
        <v>6</v>
      </c>
      <c r="P58" s="115">
        <v>0</v>
      </c>
      <c r="Q58" s="204">
        <f t="shared" si="7"/>
        <v>6</v>
      </c>
      <c r="R58" s="7"/>
      <c r="S58" s="7"/>
      <c r="T58" s="7"/>
      <c r="U58" s="7"/>
      <c r="V58" s="7"/>
      <c r="W58" s="210"/>
      <c r="X58" s="210"/>
      <c r="Y58" s="210"/>
      <c r="Z58" s="210"/>
    </row>
    <row r="59" spans="1:26" ht="12.75">
      <c r="A59" s="105" t="s">
        <v>295</v>
      </c>
      <c r="B59" s="311">
        <v>6.5</v>
      </c>
      <c r="C59" s="115">
        <v>0</v>
      </c>
      <c r="D59" s="204">
        <f t="shared" si="4"/>
        <v>6.5</v>
      </c>
      <c r="E59" s="109" t="s">
        <v>232</v>
      </c>
      <c r="F59" s="493" t="s">
        <v>144</v>
      </c>
      <c r="G59" s="494" t="s">
        <v>144</v>
      </c>
      <c r="H59" s="201" t="s">
        <v>144</v>
      </c>
      <c r="I59" s="255"/>
      <c r="J59" s="105" t="s">
        <v>462</v>
      </c>
      <c r="K59" s="311" t="s">
        <v>144</v>
      </c>
      <c r="L59" s="115" t="s">
        <v>144</v>
      </c>
      <c r="M59" s="204" t="s">
        <v>144</v>
      </c>
      <c r="N59" s="109" t="s">
        <v>163</v>
      </c>
      <c r="O59" s="311">
        <v>7</v>
      </c>
      <c r="P59" s="115">
        <v>0</v>
      </c>
      <c r="Q59" s="204">
        <f t="shared" si="7"/>
        <v>7</v>
      </c>
      <c r="R59" s="7"/>
      <c r="S59" s="7"/>
      <c r="T59" s="7"/>
      <c r="U59" s="7"/>
      <c r="V59" s="7"/>
      <c r="W59" s="210"/>
      <c r="X59" s="210"/>
      <c r="Y59" s="210"/>
      <c r="Z59" s="210"/>
    </row>
    <row r="60" spans="1:26" ht="12.75">
      <c r="A60" s="105" t="s">
        <v>629</v>
      </c>
      <c r="B60" s="311" t="s">
        <v>144</v>
      </c>
      <c r="C60" s="115" t="s">
        <v>144</v>
      </c>
      <c r="D60" s="204" t="s">
        <v>144</v>
      </c>
      <c r="E60" s="105" t="s">
        <v>526</v>
      </c>
      <c r="F60" s="493">
        <v>6</v>
      </c>
      <c r="G60" s="494">
        <v>0</v>
      </c>
      <c r="H60" s="201">
        <f t="shared" si="5"/>
        <v>6</v>
      </c>
      <c r="I60" s="255"/>
      <c r="J60" s="109" t="s">
        <v>562</v>
      </c>
      <c r="K60" s="311">
        <v>6</v>
      </c>
      <c r="L60" s="115">
        <v>0</v>
      </c>
      <c r="M60" s="204">
        <f t="shared" si="6"/>
        <v>6</v>
      </c>
      <c r="N60" s="105" t="s">
        <v>424</v>
      </c>
      <c r="O60" s="311" t="s">
        <v>356</v>
      </c>
      <c r="P60" s="115" t="s">
        <v>356</v>
      </c>
      <c r="Q60" s="204" t="s">
        <v>356</v>
      </c>
      <c r="R60" s="7"/>
      <c r="S60" s="7"/>
      <c r="T60" s="7"/>
      <c r="U60" s="7"/>
      <c r="V60" s="7"/>
      <c r="W60" s="210"/>
      <c r="X60" s="210"/>
      <c r="Y60" s="210"/>
      <c r="Z60" s="210"/>
    </row>
    <row r="61" spans="1:26" ht="12.75">
      <c r="A61" s="105" t="s">
        <v>524</v>
      </c>
      <c r="B61" s="313" t="s">
        <v>144</v>
      </c>
      <c r="C61" s="114" t="s">
        <v>144</v>
      </c>
      <c r="D61" s="204" t="s">
        <v>144</v>
      </c>
      <c r="E61" s="105" t="s">
        <v>402</v>
      </c>
      <c r="F61" s="495">
        <v>5</v>
      </c>
      <c r="G61" s="496">
        <v>0</v>
      </c>
      <c r="H61" s="201">
        <f>F61+G61</f>
        <v>5</v>
      </c>
      <c r="I61" s="255"/>
      <c r="J61" s="105" t="s">
        <v>405</v>
      </c>
      <c r="K61" s="313" t="s">
        <v>144</v>
      </c>
      <c r="L61" s="114" t="s">
        <v>144</v>
      </c>
      <c r="M61" s="204" t="s">
        <v>144</v>
      </c>
      <c r="N61" s="105" t="s">
        <v>618</v>
      </c>
      <c r="O61" s="313">
        <v>6</v>
      </c>
      <c r="P61" s="114">
        <v>0</v>
      </c>
      <c r="Q61" s="204">
        <f t="shared" si="7"/>
        <v>6</v>
      </c>
      <c r="R61" s="7"/>
      <c r="S61" s="7"/>
      <c r="T61" s="7"/>
      <c r="U61" s="7"/>
      <c r="V61" s="7"/>
      <c r="W61" s="210"/>
      <c r="X61" s="210"/>
      <c r="Y61" s="210"/>
      <c r="Z61" s="210"/>
    </row>
    <row r="62" spans="1:26" ht="12.75" customHeight="1" thickBot="1">
      <c r="A62" s="106" t="s">
        <v>598</v>
      </c>
      <c r="B62" s="316" t="s">
        <v>144</v>
      </c>
      <c r="C62" s="116" t="s">
        <v>144</v>
      </c>
      <c r="D62" s="204" t="s">
        <v>144</v>
      </c>
      <c r="E62" s="106" t="s">
        <v>459</v>
      </c>
      <c r="F62" s="499">
        <v>5</v>
      </c>
      <c r="G62" s="500">
        <v>0</v>
      </c>
      <c r="H62" s="201">
        <f t="shared" si="5"/>
        <v>5</v>
      </c>
      <c r="I62" s="255"/>
      <c r="J62" s="106" t="s">
        <v>563</v>
      </c>
      <c r="K62" s="316">
        <v>5.5</v>
      </c>
      <c r="L62" s="116">
        <v>0</v>
      </c>
      <c r="M62" s="204">
        <f t="shared" si="6"/>
        <v>5.5</v>
      </c>
      <c r="N62" s="106" t="s">
        <v>616</v>
      </c>
      <c r="O62" s="316">
        <v>8</v>
      </c>
      <c r="P62" s="116">
        <v>6</v>
      </c>
      <c r="Q62" s="204">
        <f t="shared" si="7"/>
        <v>14</v>
      </c>
      <c r="R62" s="7"/>
      <c r="S62" s="7"/>
      <c r="T62" s="7"/>
      <c r="U62" s="7"/>
      <c r="V62" s="7"/>
      <c r="W62" s="210"/>
      <c r="X62" s="210"/>
      <c r="Y62" s="210"/>
      <c r="Z62" s="210"/>
    </row>
    <row r="63" spans="1:26" ht="12.75" customHeight="1" thickBot="1">
      <c r="A63" s="103" t="s">
        <v>630</v>
      </c>
      <c r="B63" s="307">
        <v>-1</v>
      </c>
      <c r="C63" s="112">
        <v>0</v>
      </c>
      <c r="D63" s="445">
        <f t="shared" si="4"/>
        <v>-1</v>
      </c>
      <c r="E63" s="102" t="s">
        <v>253</v>
      </c>
      <c r="F63" s="483">
        <v>-1</v>
      </c>
      <c r="G63" s="489">
        <v>0</v>
      </c>
      <c r="H63" s="470">
        <f t="shared" si="5"/>
        <v>-1</v>
      </c>
      <c r="I63" s="255"/>
      <c r="J63" s="103" t="s">
        <v>321</v>
      </c>
      <c r="K63" s="307">
        <v>1.5</v>
      </c>
      <c r="L63" s="112">
        <v>0</v>
      </c>
      <c r="M63" s="445">
        <f t="shared" si="6"/>
        <v>1.5</v>
      </c>
      <c r="N63" s="103" t="s">
        <v>165</v>
      </c>
      <c r="O63" s="307">
        <v>0</v>
      </c>
      <c r="P63" s="117">
        <v>0</v>
      </c>
      <c r="Q63" s="205">
        <f>O63+P63</f>
        <v>0</v>
      </c>
      <c r="R63" s="7"/>
      <c r="S63" s="7"/>
      <c r="T63" s="7"/>
      <c r="U63" s="7"/>
      <c r="V63" s="7"/>
      <c r="W63" s="210"/>
      <c r="X63" s="210"/>
      <c r="Y63" s="210"/>
      <c r="Z63" s="210"/>
    </row>
    <row r="64" spans="1:26" ht="12.75" customHeight="1" thickBot="1">
      <c r="A64" s="389" t="s">
        <v>357</v>
      </c>
      <c r="B64" s="390">
        <f>17/3</f>
        <v>5.666666666666667</v>
      </c>
      <c r="C64" s="391">
        <v>0</v>
      </c>
      <c r="D64" s="205">
        <v>0</v>
      </c>
      <c r="E64" s="389" t="s">
        <v>357</v>
      </c>
      <c r="F64" s="390">
        <f>17/3</f>
        <v>5.666666666666667</v>
      </c>
      <c r="G64" s="391">
        <v>0</v>
      </c>
      <c r="H64" s="205">
        <v>0</v>
      </c>
      <c r="I64" s="392"/>
      <c r="J64" s="389" t="s">
        <v>357</v>
      </c>
      <c r="K64" s="390">
        <f>19/3</f>
        <v>6.333333333333333</v>
      </c>
      <c r="L64" s="391">
        <v>0.5</v>
      </c>
      <c r="M64" s="205">
        <v>0</v>
      </c>
      <c r="N64" s="389" t="s">
        <v>357</v>
      </c>
      <c r="O64" s="390">
        <f>19/3</f>
        <v>6.333333333333333</v>
      </c>
      <c r="P64" s="391">
        <v>0.5</v>
      </c>
      <c r="Q64" s="205">
        <v>0</v>
      </c>
      <c r="R64" s="7"/>
      <c r="S64" s="7"/>
      <c r="T64" s="7"/>
      <c r="U64" s="7"/>
      <c r="V64" s="7"/>
      <c r="W64" s="210"/>
      <c r="X64" s="210"/>
      <c r="Y64" s="210"/>
      <c r="Z64" s="210"/>
    </row>
    <row r="65" spans="1:26" ht="12.75">
      <c r="A65" s="72"/>
      <c r="B65" s="60"/>
      <c r="C65" s="60"/>
      <c r="D65" s="222"/>
      <c r="E65" s="119"/>
      <c r="F65" s="118"/>
      <c r="G65" s="118"/>
      <c r="H65" s="206"/>
      <c r="I65" s="255"/>
      <c r="J65" s="72"/>
      <c r="K65" s="60"/>
      <c r="L65" s="60"/>
      <c r="M65" s="222"/>
      <c r="N65" s="72"/>
      <c r="O65" s="60"/>
      <c r="P65" s="60"/>
      <c r="Q65" s="222"/>
      <c r="R65" s="7"/>
      <c r="S65" s="7"/>
      <c r="T65" s="7"/>
      <c r="U65" s="7"/>
      <c r="V65" s="7"/>
      <c r="W65" s="210"/>
      <c r="X65" s="210"/>
      <c r="Y65" s="210"/>
      <c r="Z65" s="211"/>
    </row>
    <row r="66" spans="1:26" ht="13.5" customHeight="1">
      <c r="A66" s="74"/>
      <c r="B66" s="163">
        <f>B39+B40+B41+B42+B43+B44+B45+B46+B47+B48+B49+B63</f>
        <v>64.5</v>
      </c>
      <c r="C66" s="163">
        <f>C38+C39+C40+C41+C42+C43+C44+C45+C46+C47+C48+C49+C63+C64</f>
        <v>4.5</v>
      </c>
      <c r="D66" s="226">
        <f>B66+C66</f>
        <v>69</v>
      </c>
      <c r="E66" s="157"/>
      <c r="F66" s="528">
        <f>F39+F40+F41+F42+F43+F44+F45+F46+F53+F48+F49+F63</f>
        <v>60.5</v>
      </c>
      <c r="G66" s="528">
        <f>G38+G39+G40+G41+G42+G43+G44+G45+G46+G53+G48+G49+G63+G64</f>
        <v>0</v>
      </c>
      <c r="H66" s="529">
        <f>F66+G66</f>
        <v>60.5</v>
      </c>
      <c r="I66" s="255"/>
      <c r="J66" s="74"/>
      <c r="K66" s="191">
        <f>K39+K40+K41+K42+K43+K44+K45+K52+K47+K48+K49+K63</f>
        <v>65.5</v>
      </c>
      <c r="L66" s="191">
        <f>L38+L39+L40+L41+L42+L43+L44+L45+L52+L47+L48+L49+L63+L64</f>
        <v>2.5</v>
      </c>
      <c r="M66" s="228">
        <f>K66+L66</f>
        <v>68</v>
      </c>
      <c r="N66" s="74"/>
      <c r="O66" s="182">
        <f>O39+O40+O41+O42+O43+O44+O45+O46+O55+O48+O49+O63</f>
        <v>68</v>
      </c>
      <c r="P66" s="182">
        <f>P38+P39+P40+P41+P42+P43+P44+P45+P46+P55+P48+P49+P63+P64</f>
        <v>6.5</v>
      </c>
      <c r="Q66" s="223">
        <f>O66+P66</f>
        <v>74.5</v>
      </c>
      <c r="R66" s="7"/>
      <c r="S66" s="7"/>
      <c r="T66" s="7"/>
      <c r="U66" s="7"/>
      <c r="V66" s="7"/>
      <c r="W66" s="211"/>
      <c r="X66" s="212"/>
      <c r="Y66" s="212"/>
      <c r="Z66" s="212"/>
    </row>
    <row r="67" spans="1:26" ht="12.75" customHeight="1" thickBot="1">
      <c r="A67" s="75"/>
      <c r="B67" s="76"/>
      <c r="C67" s="76"/>
      <c r="D67" s="29"/>
      <c r="E67" s="75"/>
      <c r="F67" s="76"/>
      <c r="G67" s="76"/>
      <c r="H67" s="29"/>
      <c r="I67" s="255"/>
      <c r="J67" s="75"/>
      <c r="K67" s="76"/>
      <c r="L67" s="76"/>
      <c r="M67" s="29"/>
      <c r="N67" s="75"/>
      <c r="O67" s="76"/>
      <c r="P67" s="76"/>
      <c r="Q67" s="29"/>
      <c r="R67" s="7"/>
      <c r="S67" s="7"/>
      <c r="T67" s="7"/>
      <c r="U67" s="7"/>
      <c r="V67" s="7"/>
      <c r="W67" s="211"/>
      <c r="X67" s="211"/>
      <c r="Y67" s="211"/>
      <c r="Z67" s="211"/>
    </row>
    <row r="68" spans="1:26" ht="18.75" thickBot="1">
      <c r="A68" s="164"/>
      <c r="B68" s="165"/>
      <c r="C68" s="165"/>
      <c r="D68" s="300">
        <v>1</v>
      </c>
      <c r="E68" s="341"/>
      <c r="F68" s="279"/>
      <c r="G68" s="279"/>
      <c r="H68" s="299">
        <v>0</v>
      </c>
      <c r="I68" s="248"/>
      <c r="J68" s="340"/>
      <c r="K68" s="190"/>
      <c r="L68" s="190"/>
      <c r="M68" s="295">
        <v>1</v>
      </c>
      <c r="N68" s="180"/>
      <c r="O68" s="181"/>
      <c r="P68" s="181"/>
      <c r="Q68" s="298">
        <v>2</v>
      </c>
      <c r="R68" s="7"/>
      <c r="S68" s="7"/>
      <c r="T68" s="7"/>
      <c r="U68" s="7"/>
      <c r="V68" s="7"/>
      <c r="W68" s="213"/>
      <c r="X68" s="213"/>
      <c r="Y68" s="213"/>
      <c r="Z68" s="214"/>
    </row>
    <row r="69" spans="1:26" ht="6" customHeight="1" thickBot="1">
      <c r="A69" s="7"/>
      <c r="B69" s="7"/>
      <c r="C69" s="7"/>
      <c r="D69" s="7"/>
      <c r="E69" s="257"/>
      <c r="F69" s="258"/>
      <c r="G69" s="258"/>
      <c r="H69" s="258"/>
      <c r="I69" s="255"/>
      <c r="J69" s="258"/>
      <c r="K69" s="258"/>
      <c r="L69" s="258"/>
      <c r="M69" s="278"/>
      <c r="N69" s="7"/>
      <c r="O69" s="7"/>
      <c r="P69" s="7"/>
      <c r="Q69" s="7"/>
      <c r="R69" s="7"/>
      <c r="S69" s="7"/>
      <c r="T69" s="7"/>
      <c r="U69" s="7"/>
      <c r="V69" s="49"/>
      <c r="W69" s="49"/>
      <c r="X69" s="49"/>
      <c r="Y69" s="49"/>
      <c r="Z69" s="49"/>
    </row>
    <row r="70" spans="1:26" ht="15" thickBot="1">
      <c r="A70" s="7"/>
      <c r="B70" s="7"/>
      <c r="C70" s="7"/>
      <c r="D70" s="7"/>
      <c r="E70" s="848" t="s">
        <v>64</v>
      </c>
      <c r="F70" s="849"/>
      <c r="G70" s="849"/>
      <c r="H70" s="849"/>
      <c r="I70" s="849"/>
      <c r="J70" s="849"/>
      <c r="K70" s="849"/>
      <c r="L70" s="849"/>
      <c r="M70" s="850"/>
      <c r="N70" s="7"/>
      <c r="O70" s="7"/>
      <c r="P70" s="7"/>
      <c r="Q70" s="7"/>
      <c r="R70" s="7"/>
      <c r="S70" s="49"/>
      <c r="T70" s="49"/>
      <c r="U70" s="49"/>
      <c r="V70" s="49"/>
      <c r="W70" s="49"/>
      <c r="X70" s="49"/>
      <c r="Y70" s="49"/>
      <c r="Z70" s="49"/>
    </row>
    <row r="71" spans="1:26" ht="15" customHeight="1" thickBot="1">
      <c r="A71" s="7"/>
      <c r="B71" s="7"/>
      <c r="C71" s="7"/>
      <c r="D71" s="7"/>
      <c r="E71" s="915" t="s">
        <v>86</v>
      </c>
      <c r="F71" s="916"/>
      <c r="G71" s="916"/>
      <c r="H71" s="917"/>
      <c r="I71" s="35"/>
      <c r="J71" s="866" t="s">
        <v>65</v>
      </c>
      <c r="K71" s="867"/>
      <c r="L71" s="867"/>
      <c r="M71" s="868"/>
      <c r="N71" s="7"/>
      <c r="O71" s="7"/>
      <c r="P71" s="7"/>
      <c r="Q71" s="7"/>
      <c r="R71" s="7"/>
      <c r="S71" s="49"/>
      <c r="T71" s="49"/>
      <c r="U71" s="49"/>
      <c r="V71" s="49"/>
      <c r="W71" s="7"/>
      <c r="X71" s="7"/>
      <c r="Y71" s="7"/>
      <c r="Z71" s="7"/>
    </row>
    <row r="72" spans="1:26" ht="13.5" thickBot="1">
      <c r="A72" s="7"/>
      <c r="B72" s="7"/>
      <c r="C72" s="7"/>
      <c r="D72" s="7"/>
      <c r="E72" s="177" t="s">
        <v>3</v>
      </c>
      <c r="F72" s="175" t="s">
        <v>78</v>
      </c>
      <c r="G72" s="176">
        <v>2</v>
      </c>
      <c r="H72" s="175" t="s">
        <v>13</v>
      </c>
      <c r="I72" s="2"/>
      <c r="J72" s="169" t="s">
        <v>3</v>
      </c>
      <c r="K72" s="170" t="s">
        <v>78</v>
      </c>
      <c r="L72" s="171">
        <v>0</v>
      </c>
      <c r="M72" s="170" t="s">
        <v>13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>
      <c r="A73" s="7"/>
      <c r="B73" s="7"/>
      <c r="C73" s="7"/>
      <c r="D73" s="7"/>
      <c r="E73" s="101" t="s">
        <v>383</v>
      </c>
      <c r="F73" s="306">
        <v>5.5</v>
      </c>
      <c r="G73" s="110">
        <v>-2</v>
      </c>
      <c r="H73" s="198">
        <f>F73+G73</f>
        <v>3.5</v>
      </c>
      <c r="I73" s="2"/>
      <c r="J73" s="101" t="s">
        <v>123</v>
      </c>
      <c r="K73" s="305">
        <v>6</v>
      </c>
      <c r="L73" s="110">
        <v>1</v>
      </c>
      <c r="M73" s="198">
        <f>K73+L73</f>
        <v>7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>
      <c r="A74" s="7"/>
      <c r="B74" s="7"/>
      <c r="C74" s="7"/>
      <c r="D74" s="7"/>
      <c r="E74" s="102" t="s">
        <v>227</v>
      </c>
      <c r="F74" s="309" t="s">
        <v>350</v>
      </c>
      <c r="G74" s="111" t="s">
        <v>350</v>
      </c>
      <c r="H74" s="199" t="s">
        <v>350</v>
      </c>
      <c r="I74" s="2"/>
      <c r="J74" s="102" t="s">
        <v>124</v>
      </c>
      <c r="K74" s="309">
        <v>6</v>
      </c>
      <c r="L74" s="111">
        <v>0</v>
      </c>
      <c r="M74" s="199">
        <f aca="true" t="shared" si="8" ref="M74:M97">K74+L74</f>
        <v>6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>
      <c r="A75" s="7"/>
      <c r="B75" s="7"/>
      <c r="C75" s="7"/>
      <c r="D75" s="7"/>
      <c r="E75" s="102" t="s">
        <v>229</v>
      </c>
      <c r="F75" s="309">
        <v>6.5</v>
      </c>
      <c r="G75" s="111">
        <v>1</v>
      </c>
      <c r="H75" s="199">
        <f aca="true" t="shared" si="9" ref="H75:H97">F75+G75</f>
        <v>7.5</v>
      </c>
      <c r="I75" s="2"/>
      <c r="J75" s="102" t="s">
        <v>416</v>
      </c>
      <c r="K75" s="309">
        <v>5</v>
      </c>
      <c r="L75" s="111">
        <v>0</v>
      </c>
      <c r="M75" s="199">
        <f t="shared" si="8"/>
        <v>5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>
      <c r="A76" s="7"/>
      <c r="B76" s="7"/>
      <c r="C76" s="7"/>
      <c r="D76" s="7"/>
      <c r="E76" s="102" t="s">
        <v>601</v>
      </c>
      <c r="F76" s="465">
        <v>5</v>
      </c>
      <c r="G76" s="466">
        <v>0</v>
      </c>
      <c r="H76" s="467">
        <f t="shared" si="9"/>
        <v>5</v>
      </c>
      <c r="I76" s="2"/>
      <c r="J76" s="102" t="s">
        <v>607</v>
      </c>
      <c r="K76" s="309">
        <v>6.5</v>
      </c>
      <c r="L76" s="111">
        <v>0</v>
      </c>
      <c r="M76" s="199">
        <f t="shared" si="8"/>
        <v>6.5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>
      <c r="A77" s="7"/>
      <c r="B77" s="7"/>
      <c r="C77" s="7"/>
      <c r="D77" s="7"/>
      <c r="E77" s="102" t="s">
        <v>225</v>
      </c>
      <c r="F77" s="309" t="s">
        <v>350</v>
      </c>
      <c r="G77" s="111" t="s">
        <v>350</v>
      </c>
      <c r="H77" s="199" t="s">
        <v>350</v>
      </c>
      <c r="I77" s="2"/>
      <c r="J77" s="102" t="s">
        <v>546</v>
      </c>
      <c r="K77" s="309">
        <v>6.5</v>
      </c>
      <c r="L77" s="111">
        <v>-0.5</v>
      </c>
      <c r="M77" s="199">
        <f t="shared" si="8"/>
        <v>6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>
      <c r="A78" s="7"/>
      <c r="B78" s="7"/>
      <c r="C78" s="7"/>
      <c r="D78" s="7"/>
      <c r="E78" s="102" t="s">
        <v>212</v>
      </c>
      <c r="F78" s="309">
        <v>5</v>
      </c>
      <c r="G78" s="111">
        <v>-0.5</v>
      </c>
      <c r="H78" s="199">
        <f t="shared" si="9"/>
        <v>4.5</v>
      </c>
      <c r="I78" s="2"/>
      <c r="J78" s="102" t="s">
        <v>128</v>
      </c>
      <c r="K78" s="309">
        <v>5</v>
      </c>
      <c r="L78" s="111">
        <v>0</v>
      </c>
      <c r="M78" s="199">
        <f t="shared" si="8"/>
        <v>5</v>
      </c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>
      <c r="A79" s="7"/>
      <c r="B79" s="7"/>
      <c r="C79" s="7"/>
      <c r="D79" s="7"/>
      <c r="E79" s="102" t="s">
        <v>214</v>
      </c>
      <c r="F79" s="309">
        <v>5.5</v>
      </c>
      <c r="G79" s="111">
        <v>0</v>
      </c>
      <c r="H79" s="199">
        <f t="shared" si="9"/>
        <v>5.5</v>
      </c>
      <c r="I79" s="2"/>
      <c r="J79" s="102" t="s">
        <v>415</v>
      </c>
      <c r="K79" s="309">
        <v>5.5</v>
      </c>
      <c r="L79" s="111">
        <v>-0.5</v>
      </c>
      <c r="M79" s="199">
        <f t="shared" si="8"/>
        <v>5</v>
      </c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>
      <c r="A80" s="7"/>
      <c r="B80" s="7"/>
      <c r="C80" s="7"/>
      <c r="D80" s="7"/>
      <c r="E80" s="102" t="s">
        <v>223</v>
      </c>
      <c r="F80" s="309">
        <v>6.5</v>
      </c>
      <c r="G80" s="111">
        <v>-0.5</v>
      </c>
      <c r="H80" s="199">
        <f t="shared" si="9"/>
        <v>6</v>
      </c>
      <c r="I80" s="2"/>
      <c r="J80" s="102" t="s">
        <v>130</v>
      </c>
      <c r="K80" s="309">
        <v>5</v>
      </c>
      <c r="L80" s="111">
        <v>0</v>
      </c>
      <c r="M80" s="199">
        <f t="shared" si="8"/>
        <v>5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>
      <c r="A81" s="7"/>
      <c r="B81" s="7"/>
      <c r="C81" s="7"/>
      <c r="D81" s="7"/>
      <c r="E81" s="102" t="s">
        <v>216</v>
      </c>
      <c r="F81" s="309">
        <v>5.5</v>
      </c>
      <c r="G81" s="111">
        <v>0</v>
      </c>
      <c r="H81" s="199">
        <f t="shared" si="9"/>
        <v>5.5</v>
      </c>
      <c r="I81" s="2"/>
      <c r="J81" s="102" t="s">
        <v>131</v>
      </c>
      <c r="K81" s="309">
        <v>7</v>
      </c>
      <c r="L81" s="111">
        <v>4</v>
      </c>
      <c r="M81" s="199">
        <f t="shared" si="8"/>
        <v>11</v>
      </c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>
      <c r="A82" s="7"/>
      <c r="B82" s="7"/>
      <c r="C82" s="7"/>
      <c r="D82" s="7"/>
      <c r="E82" s="102" t="s">
        <v>220</v>
      </c>
      <c r="F82" s="309">
        <v>5</v>
      </c>
      <c r="G82" s="111">
        <v>0</v>
      </c>
      <c r="H82" s="199">
        <f t="shared" si="9"/>
        <v>5</v>
      </c>
      <c r="I82" s="2"/>
      <c r="J82" s="102" t="s">
        <v>132</v>
      </c>
      <c r="K82" s="309">
        <v>7</v>
      </c>
      <c r="L82" s="111">
        <v>3</v>
      </c>
      <c r="M82" s="199">
        <f t="shared" si="8"/>
        <v>10</v>
      </c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 customHeight="1" thickBot="1">
      <c r="A83" s="7"/>
      <c r="B83" s="7"/>
      <c r="C83" s="7"/>
      <c r="D83" s="7"/>
      <c r="E83" s="103" t="s">
        <v>557</v>
      </c>
      <c r="F83" s="307">
        <v>4.5</v>
      </c>
      <c r="G83" s="112">
        <v>-2.5</v>
      </c>
      <c r="H83" s="200">
        <f t="shared" si="9"/>
        <v>2</v>
      </c>
      <c r="I83" s="2"/>
      <c r="J83" s="103" t="s">
        <v>158</v>
      </c>
      <c r="K83" s="307">
        <v>6.5</v>
      </c>
      <c r="L83" s="112">
        <v>3</v>
      </c>
      <c r="M83" s="200">
        <f t="shared" si="8"/>
        <v>9.5</v>
      </c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3.5" thickBot="1">
      <c r="A84" s="7"/>
      <c r="B84" s="7"/>
      <c r="C84" s="7"/>
      <c r="D84" s="7"/>
      <c r="E84" s="85"/>
      <c r="F84" s="444"/>
      <c r="G84" s="108"/>
      <c r="H84" s="201"/>
      <c r="I84" s="2"/>
      <c r="J84" s="85"/>
      <c r="K84" s="444"/>
      <c r="L84" s="108"/>
      <c r="M84" s="201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>
      <c r="A85" s="7"/>
      <c r="B85" s="7"/>
      <c r="C85" s="7"/>
      <c r="D85" s="7"/>
      <c r="E85" s="104" t="s">
        <v>387</v>
      </c>
      <c r="F85" s="310" t="s">
        <v>144</v>
      </c>
      <c r="G85" s="120" t="s">
        <v>144</v>
      </c>
      <c r="H85" s="468" t="s">
        <v>144</v>
      </c>
      <c r="I85" s="2"/>
      <c r="J85" s="104" t="s">
        <v>606</v>
      </c>
      <c r="K85" s="310" t="s">
        <v>144</v>
      </c>
      <c r="L85" s="120" t="s">
        <v>144</v>
      </c>
      <c r="M85" s="202" t="s">
        <v>144</v>
      </c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>
      <c r="A86" s="7"/>
      <c r="B86" s="7"/>
      <c r="C86" s="7"/>
      <c r="D86" s="7"/>
      <c r="E86" s="105" t="s">
        <v>632</v>
      </c>
      <c r="F86" s="313">
        <v>4.5</v>
      </c>
      <c r="G86" s="114">
        <v>-0.5</v>
      </c>
      <c r="H86" s="204">
        <f t="shared" si="9"/>
        <v>4</v>
      </c>
      <c r="I86" s="2"/>
      <c r="J86" s="105" t="s">
        <v>353</v>
      </c>
      <c r="K86" s="313">
        <v>5.5</v>
      </c>
      <c r="L86" s="114">
        <v>0</v>
      </c>
      <c r="M86" s="464">
        <f t="shared" si="8"/>
        <v>5.5</v>
      </c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>
      <c r="A87" s="7"/>
      <c r="B87" s="7"/>
      <c r="C87" s="7"/>
      <c r="D87" s="7"/>
      <c r="E87" s="105" t="s">
        <v>215</v>
      </c>
      <c r="F87" s="313">
        <v>6.5</v>
      </c>
      <c r="G87" s="114">
        <v>2</v>
      </c>
      <c r="H87" s="204">
        <f t="shared" si="9"/>
        <v>8.5</v>
      </c>
      <c r="I87" s="2"/>
      <c r="J87" s="105" t="s">
        <v>631</v>
      </c>
      <c r="K87" s="311">
        <v>6</v>
      </c>
      <c r="L87" s="115">
        <v>0</v>
      </c>
      <c r="M87" s="464">
        <f t="shared" si="8"/>
        <v>6</v>
      </c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>
      <c r="A88" s="7"/>
      <c r="B88" s="7"/>
      <c r="C88" s="7"/>
      <c r="D88" s="7"/>
      <c r="E88" s="105" t="s">
        <v>264</v>
      </c>
      <c r="F88" s="313" t="s">
        <v>144</v>
      </c>
      <c r="G88" s="114" t="s">
        <v>144</v>
      </c>
      <c r="H88" s="204" t="s">
        <v>144</v>
      </c>
      <c r="I88" s="2"/>
      <c r="J88" s="109" t="s">
        <v>443</v>
      </c>
      <c r="K88" s="311">
        <v>6</v>
      </c>
      <c r="L88" s="115">
        <v>0</v>
      </c>
      <c r="M88" s="464">
        <f t="shared" si="8"/>
        <v>6</v>
      </c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>
      <c r="A89" s="7"/>
      <c r="B89" s="7"/>
      <c r="C89" s="7"/>
      <c r="D89" s="7"/>
      <c r="E89" s="102" t="s">
        <v>385</v>
      </c>
      <c r="F89" s="309">
        <v>5</v>
      </c>
      <c r="G89" s="111">
        <v>-0.5</v>
      </c>
      <c r="H89" s="199">
        <f t="shared" si="9"/>
        <v>4.5</v>
      </c>
      <c r="I89" s="2"/>
      <c r="J89" s="105" t="s">
        <v>444</v>
      </c>
      <c r="K89" s="313" t="s">
        <v>356</v>
      </c>
      <c r="L89" s="114" t="s">
        <v>356</v>
      </c>
      <c r="M89" s="464" t="s">
        <v>356</v>
      </c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>
      <c r="A90" s="7"/>
      <c r="B90" s="7"/>
      <c r="C90" s="7"/>
      <c r="D90" s="7"/>
      <c r="E90" s="105" t="s">
        <v>211</v>
      </c>
      <c r="F90" s="313">
        <v>5</v>
      </c>
      <c r="G90" s="114">
        <v>0</v>
      </c>
      <c r="H90" s="204">
        <f t="shared" si="9"/>
        <v>5</v>
      </c>
      <c r="I90" s="2"/>
      <c r="J90" s="109" t="s">
        <v>554</v>
      </c>
      <c r="K90" s="311" t="s">
        <v>356</v>
      </c>
      <c r="L90" s="115" t="s">
        <v>356</v>
      </c>
      <c r="M90" s="464" t="s">
        <v>356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>
      <c r="A91" s="7"/>
      <c r="B91" s="7"/>
      <c r="C91" s="7"/>
      <c r="D91" s="7"/>
      <c r="E91" s="105" t="s">
        <v>503</v>
      </c>
      <c r="F91" s="311">
        <v>6.5</v>
      </c>
      <c r="G91" s="115">
        <v>-0.5</v>
      </c>
      <c r="H91" s="204">
        <f t="shared" si="9"/>
        <v>6</v>
      </c>
      <c r="I91" s="2"/>
      <c r="J91" s="105" t="s">
        <v>138</v>
      </c>
      <c r="K91" s="313" t="s">
        <v>144</v>
      </c>
      <c r="L91" s="114" t="s">
        <v>144</v>
      </c>
      <c r="M91" s="464" t="s">
        <v>144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75">
      <c r="A92" s="7"/>
      <c r="B92" s="7"/>
      <c r="C92" s="7"/>
      <c r="D92" s="7"/>
      <c r="E92" s="105" t="s">
        <v>508</v>
      </c>
      <c r="F92" s="313">
        <v>7</v>
      </c>
      <c r="G92" s="114">
        <v>3</v>
      </c>
      <c r="H92" s="204">
        <f t="shared" si="9"/>
        <v>10</v>
      </c>
      <c r="I92" s="2"/>
      <c r="J92" s="105" t="s">
        <v>125</v>
      </c>
      <c r="K92" s="313">
        <v>6</v>
      </c>
      <c r="L92" s="114">
        <v>0</v>
      </c>
      <c r="M92" s="464">
        <f t="shared" si="8"/>
        <v>6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>
      <c r="A93" s="7"/>
      <c r="B93" s="7"/>
      <c r="C93" s="7"/>
      <c r="D93" s="7"/>
      <c r="E93" s="102" t="s">
        <v>228</v>
      </c>
      <c r="F93" s="309">
        <v>6</v>
      </c>
      <c r="G93" s="111">
        <v>0</v>
      </c>
      <c r="H93" s="199">
        <f t="shared" si="9"/>
        <v>6</v>
      </c>
      <c r="I93" s="2"/>
      <c r="J93" s="105" t="s">
        <v>523</v>
      </c>
      <c r="K93" s="311">
        <v>6</v>
      </c>
      <c r="L93" s="115">
        <v>0</v>
      </c>
      <c r="M93" s="464">
        <f>K93+L93</f>
        <v>6</v>
      </c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>
      <c r="A94" s="2"/>
      <c r="B94" s="2"/>
      <c r="C94" s="2"/>
      <c r="D94" s="2"/>
      <c r="E94" s="105" t="s">
        <v>543</v>
      </c>
      <c r="F94" s="313">
        <v>4.5</v>
      </c>
      <c r="G94" s="114">
        <v>-1.5</v>
      </c>
      <c r="H94" s="204">
        <f t="shared" si="9"/>
        <v>3</v>
      </c>
      <c r="I94" s="2"/>
      <c r="J94" s="105" t="s">
        <v>140</v>
      </c>
      <c r="K94" s="313">
        <v>6</v>
      </c>
      <c r="L94" s="114">
        <v>0</v>
      </c>
      <c r="M94" s="464">
        <f t="shared" si="8"/>
        <v>6</v>
      </c>
      <c r="N94" s="7"/>
      <c r="O94" s="7"/>
      <c r="P94" s="7"/>
      <c r="Q94" s="7"/>
      <c r="R94" s="7"/>
      <c r="S94" s="2"/>
      <c r="T94" s="7"/>
      <c r="U94" s="7"/>
      <c r="V94" s="7"/>
      <c r="W94" s="7"/>
      <c r="X94" s="7"/>
      <c r="Y94" s="7"/>
      <c r="Z94" s="7"/>
    </row>
    <row r="95" spans="1:26" ht="12.75">
      <c r="A95" s="2"/>
      <c r="B95" s="2"/>
      <c r="C95" s="2"/>
      <c r="D95" s="2"/>
      <c r="E95" s="105" t="s">
        <v>210</v>
      </c>
      <c r="F95" s="313">
        <v>5</v>
      </c>
      <c r="G95" s="114">
        <v>-0.5</v>
      </c>
      <c r="H95" s="204">
        <f t="shared" si="9"/>
        <v>4.5</v>
      </c>
      <c r="I95" s="2"/>
      <c r="J95" s="109" t="s">
        <v>142</v>
      </c>
      <c r="K95" s="311" t="s">
        <v>144</v>
      </c>
      <c r="L95" s="115" t="s">
        <v>144</v>
      </c>
      <c r="M95" s="464" t="s">
        <v>144</v>
      </c>
      <c r="N95" s="7"/>
      <c r="O95" s="7"/>
      <c r="P95" s="7"/>
      <c r="Q95" s="7"/>
      <c r="R95" s="7"/>
      <c r="S95" s="2"/>
      <c r="T95" s="7"/>
      <c r="U95" s="7"/>
      <c r="V95" s="7"/>
      <c r="W95" s="7"/>
      <c r="X95" s="7"/>
      <c r="Y95" s="7"/>
      <c r="Z95" s="7"/>
    </row>
    <row r="96" spans="1:26" ht="12.75" customHeight="1" thickBot="1">
      <c r="A96" s="79"/>
      <c r="B96" s="79"/>
      <c r="C96" s="79"/>
      <c r="D96" s="79"/>
      <c r="E96" s="106" t="s">
        <v>226</v>
      </c>
      <c r="F96" s="316" t="s">
        <v>144</v>
      </c>
      <c r="G96" s="116" t="s">
        <v>144</v>
      </c>
      <c r="H96" s="204" t="s">
        <v>144</v>
      </c>
      <c r="I96" s="79"/>
      <c r="J96" s="106" t="s">
        <v>142</v>
      </c>
      <c r="K96" s="312" t="s">
        <v>144</v>
      </c>
      <c r="L96" s="121" t="s">
        <v>144</v>
      </c>
      <c r="M96" s="464" t="s">
        <v>144</v>
      </c>
      <c r="N96" s="7"/>
      <c r="O96" s="7"/>
      <c r="P96" s="7"/>
      <c r="Q96" s="7"/>
      <c r="R96" s="7"/>
      <c r="S96" s="2"/>
      <c r="T96" s="7"/>
      <c r="U96" s="7"/>
      <c r="V96" s="7"/>
      <c r="W96" s="7"/>
      <c r="X96" s="7"/>
      <c r="Y96" s="7"/>
      <c r="Z96" s="7"/>
    </row>
    <row r="97" spans="1:26" ht="12.75" customHeight="1" thickBot="1">
      <c r="A97" s="86"/>
      <c r="B97" s="86"/>
      <c r="C97" s="86"/>
      <c r="D97" s="86"/>
      <c r="E97" s="103" t="s">
        <v>230</v>
      </c>
      <c r="F97" s="307">
        <v>0.5</v>
      </c>
      <c r="G97" s="112">
        <v>0</v>
      </c>
      <c r="H97" s="445">
        <f t="shared" si="9"/>
        <v>0.5</v>
      </c>
      <c r="I97" s="81"/>
      <c r="J97" s="103" t="s">
        <v>143</v>
      </c>
      <c r="K97" s="307">
        <v>0</v>
      </c>
      <c r="L97" s="117">
        <v>0</v>
      </c>
      <c r="M97" s="205">
        <f t="shared" si="8"/>
        <v>0</v>
      </c>
      <c r="N97" s="7"/>
      <c r="O97" s="7"/>
      <c r="P97" s="7"/>
      <c r="Q97" s="7"/>
      <c r="R97" s="7"/>
      <c r="S97" s="2"/>
      <c r="T97" s="7"/>
      <c r="U97" s="7"/>
      <c r="V97" s="7"/>
      <c r="W97" s="7"/>
      <c r="X97" s="7"/>
      <c r="Y97" s="7"/>
      <c r="Z97" s="7"/>
    </row>
    <row r="98" spans="1:26" ht="12.75" customHeight="1" thickBot="1">
      <c r="A98" s="86"/>
      <c r="B98" s="86"/>
      <c r="C98" s="86"/>
      <c r="D98" s="86"/>
      <c r="E98" s="389" t="s">
        <v>357</v>
      </c>
      <c r="F98" s="390">
        <f>17.5/3</f>
        <v>5.833333333333333</v>
      </c>
      <c r="G98" s="391">
        <v>0</v>
      </c>
      <c r="H98" s="205">
        <v>0</v>
      </c>
      <c r="I98" s="81"/>
      <c r="J98" s="389" t="s">
        <v>357</v>
      </c>
      <c r="K98" s="390">
        <f>17.5/3</f>
        <v>5.833333333333333</v>
      </c>
      <c r="L98" s="391">
        <v>0</v>
      </c>
      <c r="M98" s="205">
        <v>0</v>
      </c>
      <c r="N98" s="7"/>
      <c r="O98" s="7"/>
      <c r="P98" s="7"/>
      <c r="Q98" s="7"/>
      <c r="R98" s="7"/>
      <c r="S98" s="2"/>
      <c r="T98" s="7"/>
      <c r="U98" s="7"/>
      <c r="V98" s="7"/>
      <c r="W98" s="7"/>
      <c r="X98" s="7"/>
      <c r="Y98" s="7"/>
      <c r="Z98" s="7"/>
    </row>
    <row r="99" spans="1:26" ht="12.75">
      <c r="A99" s="82"/>
      <c r="B99" s="82"/>
      <c r="C99" s="82"/>
      <c r="D99" s="80"/>
      <c r="E99" s="72"/>
      <c r="F99" s="60"/>
      <c r="G99" s="60"/>
      <c r="H99" s="73"/>
      <c r="I99" s="81"/>
      <c r="J99" s="72"/>
      <c r="K99" s="60"/>
      <c r="L99" s="60"/>
      <c r="M99" s="222"/>
      <c r="N99" s="7"/>
      <c r="O99" s="7"/>
      <c r="P99" s="7"/>
      <c r="Q99" s="7"/>
      <c r="R99" s="7"/>
      <c r="S99" s="2"/>
      <c r="T99" s="7"/>
      <c r="U99" s="7"/>
      <c r="V99" s="7"/>
      <c r="W99" s="7"/>
      <c r="X99" s="7"/>
      <c r="Y99" s="7"/>
      <c r="Z99" s="7"/>
    </row>
    <row r="100" spans="1:26" ht="13.5" customHeight="1">
      <c r="A100" s="78"/>
      <c r="B100" s="78"/>
      <c r="C100" s="78"/>
      <c r="D100" s="9"/>
      <c r="E100" s="74"/>
      <c r="F100" s="174">
        <f>F73+F93+F75+F76+F89+F78+F79+F80+F81+F82+F83+F97</f>
        <v>60.5</v>
      </c>
      <c r="G100" s="174">
        <f>G72+G73+G93+G75+G76+G89+G78+G79+G80+G81+G82+G83+G97+G98</f>
        <v>-3</v>
      </c>
      <c r="H100" s="224">
        <f>F100+G100</f>
        <v>57.5</v>
      </c>
      <c r="I100" s="77"/>
      <c r="J100" s="74"/>
      <c r="K100" s="168">
        <f>K73+K74+K75+K76+K77+K78+K79+K80+K81+K82+K83+K97</f>
        <v>66</v>
      </c>
      <c r="L100" s="168">
        <f>L72+L73+L74+L75+L76+L77+L78+L79+L80+L81+L82+L83+L97+L98</f>
        <v>10</v>
      </c>
      <c r="M100" s="225">
        <f>K100+L100</f>
        <v>76</v>
      </c>
      <c r="N100" s="7"/>
      <c r="O100" s="7"/>
      <c r="P100" s="7"/>
      <c r="Q100" s="7"/>
      <c r="R100" s="7"/>
      <c r="S100" s="2"/>
      <c r="T100" s="7"/>
      <c r="U100" s="7"/>
      <c r="V100" s="7"/>
      <c r="W100" s="7"/>
      <c r="X100" s="7"/>
      <c r="Y100" s="7"/>
      <c r="Z100" s="7"/>
    </row>
    <row r="101" spans="1:26" ht="12.75" customHeight="1" thickBot="1">
      <c r="A101" s="61"/>
      <c r="B101" s="61"/>
      <c r="C101" s="61"/>
      <c r="D101" s="64"/>
      <c r="E101" s="75"/>
      <c r="F101" s="76"/>
      <c r="G101" s="76"/>
      <c r="H101" s="29"/>
      <c r="I101" s="18"/>
      <c r="J101" s="75"/>
      <c r="K101" s="76"/>
      <c r="L101" s="76"/>
      <c r="M101" s="29"/>
      <c r="N101" s="7"/>
      <c r="O101" s="7"/>
      <c r="P101" s="7"/>
      <c r="Q101" s="7"/>
      <c r="R101" s="7"/>
      <c r="S101" s="2"/>
      <c r="T101" s="7"/>
      <c r="U101" s="7"/>
      <c r="V101" s="7"/>
      <c r="W101" s="7"/>
      <c r="X101" s="7"/>
      <c r="Y101" s="7"/>
      <c r="Z101" s="7"/>
    </row>
    <row r="102" spans="1:26" ht="18.75" thickBot="1">
      <c r="A102" s="61"/>
      <c r="B102" s="61"/>
      <c r="C102" s="61"/>
      <c r="D102" s="64"/>
      <c r="E102" s="173"/>
      <c r="F102" s="172"/>
      <c r="G102" s="172"/>
      <c r="H102" s="292">
        <v>0</v>
      </c>
      <c r="I102" s="83"/>
      <c r="J102" s="166"/>
      <c r="K102" s="167"/>
      <c r="L102" s="167"/>
      <c r="M102" s="293">
        <v>3</v>
      </c>
      <c r="N102" s="7"/>
      <c r="O102" s="7"/>
      <c r="P102" s="7"/>
      <c r="Q102" s="7"/>
      <c r="R102" s="7"/>
      <c r="S102" s="2"/>
      <c r="T102" s="7"/>
      <c r="U102" s="7"/>
      <c r="V102" s="7"/>
      <c r="W102" s="7"/>
      <c r="X102" s="7"/>
      <c r="Y102" s="7"/>
      <c r="Z102" s="7"/>
    </row>
    <row r="103" spans="1:26" ht="12.75">
      <c r="A103" s="61"/>
      <c r="B103" s="61"/>
      <c r="C103" s="61"/>
      <c r="D103" s="64"/>
      <c r="E103" s="61"/>
      <c r="F103" s="61"/>
      <c r="G103" s="61"/>
      <c r="H103" s="18"/>
      <c r="I103" s="18"/>
      <c r="J103" s="61"/>
      <c r="K103" s="61"/>
      <c r="L103" s="61"/>
      <c r="M103" s="64"/>
      <c r="N103" s="7"/>
      <c r="O103" s="7"/>
      <c r="P103" s="7"/>
      <c r="Q103" s="7"/>
      <c r="R103" s="2"/>
      <c r="S103" s="2"/>
      <c r="T103" s="7"/>
      <c r="U103" s="7"/>
      <c r="V103" s="7"/>
      <c r="W103" s="7"/>
      <c r="X103" s="7"/>
      <c r="Y103" s="7"/>
      <c r="Z103" s="7"/>
    </row>
    <row r="104" spans="1:26" ht="14.25">
      <c r="A104" s="61"/>
      <c r="B104" s="61"/>
      <c r="C104" s="61"/>
      <c r="D104" s="64"/>
      <c r="E104" s="61"/>
      <c r="F104" s="61"/>
      <c r="G104" s="61"/>
      <c r="H104" s="18"/>
      <c r="I104" s="18"/>
      <c r="J104" s="61"/>
      <c r="K104" s="61"/>
      <c r="L104" s="61"/>
      <c r="M104" s="64"/>
      <c r="N104" s="61"/>
      <c r="O104" s="61"/>
      <c r="P104" s="61"/>
      <c r="Q104" s="64"/>
      <c r="R104" s="2"/>
      <c r="S104" s="2"/>
      <c r="T104" s="7"/>
      <c r="U104" s="79"/>
      <c r="V104" s="79"/>
      <c r="W104" s="7"/>
      <c r="X104" s="7"/>
      <c r="Y104" s="7"/>
      <c r="Z104" s="7"/>
    </row>
    <row r="105" spans="1:26" ht="12.75">
      <c r="A105" s="61"/>
      <c r="B105" s="61"/>
      <c r="C105" s="61"/>
      <c r="D105" s="64"/>
      <c r="E105" s="61"/>
      <c r="F105" s="61"/>
      <c r="G105" s="61"/>
      <c r="H105" s="18"/>
      <c r="I105" s="18"/>
      <c r="J105" s="61"/>
      <c r="K105" s="61"/>
      <c r="L105" s="61"/>
      <c r="M105" s="64"/>
      <c r="N105" s="61"/>
      <c r="O105" s="61"/>
      <c r="P105" s="61"/>
      <c r="Q105" s="64"/>
      <c r="R105" s="2"/>
      <c r="S105" s="2"/>
      <c r="T105" s="7"/>
      <c r="U105" s="86"/>
      <c r="V105" s="86"/>
      <c r="W105" s="7"/>
      <c r="X105" s="7"/>
      <c r="Y105" s="7"/>
      <c r="Z105" s="7"/>
    </row>
    <row r="106" spans="1:26" ht="12.75">
      <c r="A106" s="61"/>
      <c r="B106" s="61"/>
      <c r="C106" s="61"/>
      <c r="D106" s="64"/>
      <c r="E106" s="61"/>
      <c r="F106" s="61"/>
      <c r="G106" s="61"/>
      <c r="H106" s="18"/>
      <c r="I106" s="18"/>
      <c r="J106" s="61"/>
      <c r="K106" s="61"/>
      <c r="L106" s="61"/>
      <c r="M106" s="64"/>
      <c r="N106" s="61"/>
      <c r="O106" s="61"/>
      <c r="P106" s="61"/>
      <c r="Q106" s="64"/>
      <c r="R106" s="2"/>
      <c r="S106" s="2"/>
      <c r="T106" s="7"/>
      <c r="U106" s="82"/>
      <c r="V106" s="80"/>
      <c r="W106" s="7"/>
      <c r="X106" s="7"/>
      <c r="Y106" s="7"/>
      <c r="Z106" s="7"/>
    </row>
    <row r="107" spans="1:26" ht="12.75">
      <c r="A107" s="61"/>
      <c r="B107" s="61"/>
      <c r="C107" s="61"/>
      <c r="D107" s="64"/>
      <c r="E107" s="61"/>
      <c r="F107" s="61"/>
      <c r="G107" s="61"/>
      <c r="H107" s="18"/>
      <c r="I107" s="18"/>
      <c r="J107" s="61"/>
      <c r="K107" s="61"/>
      <c r="L107" s="61"/>
      <c r="M107" s="64"/>
      <c r="N107" s="61"/>
      <c r="O107" s="61"/>
      <c r="P107" s="61"/>
      <c r="Q107" s="64"/>
      <c r="R107" s="2"/>
      <c r="S107" s="2"/>
      <c r="T107" s="7"/>
      <c r="U107" s="78"/>
      <c r="V107" s="9"/>
      <c r="W107" s="7"/>
      <c r="X107" s="7"/>
      <c r="Y107" s="7"/>
      <c r="Z107" s="7"/>
    </row>
    <row r="108" spans="1:26" ht="12.75">
      <c r="A108" s="61"/>
      <c r="B108" s="61"/>
      <c r="C108" s="61"/>
      <c r="D108" s="64"/>
      <c r="E108" s="61"/>
      <c r="F108" s="61"/>
      <c r="G108" s="61"/>
      <c r="H108" s="18"/>
      <c r="I108" s="18"/>
      <c r="J108" s="61"/>
      <c r="K108" s="61"/>
      <c r="L108" s="61"/>
      <c r="M108" s="64"/>
      <c r="N108" s="61"/>
      <c r="O108" s="61"/>
      <c r="P108" s="61"/>
      <c r="Q108" s="64"/>
      <c r="R108" s="2"/>
      <c r="S108" s="2"/>
      <c r="T108" s="7"/>
      <c r="U108" s="61"/>
      <c r="V108" s="64"/>
      <c r="W108" s="7"/>
      <c r="X108" s="7"/>
      <c r="Y108" s="7"/>
      <c r="Z108" s="7"/>
    </row>
    <row r="109" spans="1:26" ht="12.75">
      <c r="A109" s="61"/>
      <c r="B109" s="61"/>
      <c r="C109" s="61"/>
      <c r="D109" s="64"/>
      <c r="E109" s="61"/>
      <c r="F109" s="61"/>
      <c r="G109" s="61"/>
      <c r="H109" s="18"/>
      <c r="I109" s="18"/>
      <c r="J109" s="61"/>
      <c r="K109" s="61"/>
      <c r="L109" s="61"/>
      <c r="M109" s="64"/>
      <c r="N109" s="61"/>
      <c r="O109" s="61"/>
      <c r="P109" s="61"/>
      <c r="Q109" s="64"/>
      <c r="R109" s="2"/>
      <c r="S109" s="2"/>
      <c r="T109" s="7"/>
      <c r="U109" s="61"/>
      <c r="V109" s="64"/>
      <c r="W109" s="7"/>
      <c r="X109" s="7"/>
      <c r="Y109" s="7"/>
      <c r="Z109" s="7"/>
    </row>
    <row r="110" spans="1:26" ht="12.75">
      <c r="A110" s="61"/>
      <c r="B110" s="61"/>
      <c r="C110" s="61"/>
      <c r="D110" s="64"/>
      <c r="E110" s="61"/>
      <c r="F110" s="61"/>
      <c r="G110" s="61"/>
      <c r="H110" s="18"/>
      <c r="I110" s="18"/>
      <c r="J110" s="61"/>
      <c r="K110" s="61"/>
      <c r="L110" s="61"/>
      <c r="M110" s="64"/>
      <c r="N110" s="61"/>
      <c r="O110" s="61"/>
      <c r="P110" s="61"/>
      <c r="Q110" s="64"/>
      <c r="R110" s="2"/>
      <c r="S110" s="2"/>
      <c r="T110" s="7"/>
      <c r="U110" s="61"/>
      <c r="V110" s="64"/>
      <c r="W110" s="2"/>
      <c r="X110" s="61"/>
      <c r="Y110" s="18"/>
      <c r="Z110" s="7"/>
    </row>
    <row r="111" spans="1:26" ht="12.75">
      <c r="A111" s="61"/>
      <c r="B111" s="61"/>
      <c r="C111" s="61"/>
      <c r="D111" s="64"/>
      <c r="E111" s="61"/>
      <c r="F111" s="61"/>
      <c r="G111" s="61"/>
      <c r="H111" s="18"/>
      <c r="I111" s="18"/>
      <c r="J111" s="61"/>
      <c r="K111" s="61"/>
      <c r="L111" s="61"/>
      <c r="M111" s="64"/>
      <c r="N111" s="61"/>
      <c r="O111" s="61"/>
      <c r="P111" s="61"/>
      <c r="Q111" s="64"/>
      <c r="R111" s="2"/>
      <c r="S111" s="2"/>
      <c r="T111" s="7"/>
      <c r="U111" s="61"/>
      <c r="V111" s="64"/>
      <c r="W111" s="2"/>
      <c r="X111" s="61"/>
      <c r="Y111" s="18"/>
      <c r="Z111" s="7"/>
    </row>
    <row r="112" spans="1:26" ht="12.75">
      <c r="A112" s="6"/>
      <c r="B112" s="6"/>
      <c r="C112" s="6"/>
      <c r="D112" s="63"/>
      <c r="E112" s="60"/>
      <c r="F112" s="60"/>
      <c r="G112" s="60"/>
      <c r="H112" s="6"/>
      <c r="I112" s="6"/>
      <c r="J112" s="6"/>
      <c r="K112" s="6"/>
      <c r="L112" s="6"/>
      <c r="M112" s="63"/>
      <c r="N112" s="6"/>
      <c r="O112" s="6"/>
      <c r="P112" s="6"/>
      <c r="Q112" s="63"/>
      <c r="R112" s="2"/>
      <c r="S112" s="2"/>
      <c r="T112" s="7"/>
      <c r="U112" s="61"/>
      <c r="V112" s="64"/>
      <c r="W112" s="2"/>
      <c r="X112" s="61"/>
      <c r="Y112" s="18"/>
      <c r="Z112" s="7"/>
    </row>
    <row r="113" spans="1:26" s="16" customFormat="1" ht="12.75">
      <c r="A113" s="62"/>
      <c r="B113" s="62"/>
      <c r="C113" s="62"/>
      <c r="D113" s="63"/>
      <c r="E113" s="60"/>
      <c r="F113" s="60"/>
      <c r="G113" s="60"/>
      <c r="H113" s="6"/>
      <c r="I113" s="6"/>
      <c r="J113" s="60"/>
      <c r="K113" s="60"/>
      <c r="L113" s="60"/>
      <c r="M113" s="63"/>
      <c r="N113" s="60"/>
      <c r="O113" s="60"/>
      <c r="P113" s="60"/>
      <c r="Q113" s="63"/>
      <c r="R113" s="2"/>
      <c r="S113" s="2"/>
      <c r="T113" s="7"/>
      <c r="U113" s="61"/>
      <c r="V113" s="64"/>
      <c r="W113" s="2"/>
      <c r="X113" s="61"/>
      <c r="Y113" s="18"/>
      <c r="Z113" s="7"/>
    </row>
    <row r="114" spans="1:26" s="16" customFormat="1" ht="12.75">
      <c r="A114" s="60"/>
      <c r="B114" s="60"/>
      <c r="C114" s="60"/>
      <c r="D114" s="63"/>
      <c r="E114" s="60"/>
      <c r="F114" s="60"/>
      <c r="G114" s="60"/>
      <c r="H114" s="6"/>
      <c r="I114" s="6"/>
      <c r="J114" s="60"/>
      <c r="K114" s="60"/>
      <c r="L114" s="60"/>
      <c r="M114" s="63"/>
      <c r="N114" s="60"/>
      <c r="O114" s="60"/>
      <c r="P114" s="60"/>
      <c r="Q114" s="63"/>
      <c r="R114" s="2"/>
      <c r="S114" s="2"/>
      <c r="T114" s="7"/>
      <c r="U114" s="61"/>
      <c r="V114" s="64"/>
      <c r="W114" s="2"/>
      <c r="X114" s="61"/>
      <c r="Y114" s="18"/>
      <c r="Z114" s="7"/>
    </row>
    <row r="115" spans="1:26" s="16" customFormat="1" ht="12.75">
      <c r="A115" s="60"/>
      <c r="B115" s="60"/>
      <c r="C115" s="60"/>
      <c r="D115" s="6"/>
      <c r="E115" s="60"/>
      <c r="F115" s="60"/>
      <c r="G115" s="60"/>
      <c r="H115" s="6"/>
      <c r="I115" s="6"/>
      <c r="J115" s="60"/>
      <c r="K115" s="60"/>
      <c r="L115" s="60"/>
      <c r="M115" s="63"/>
      <c r="N115" s="61"/>
      <c r="O115" s="61"/>
      <c r="P115" s="61"/>
      <c r="Q115" s="64"/>
      <c r="R115" s="2"/>
      <c r="S115" s="2"/>
      <c r="T115" s="7"/>
      <c r="U115" s="61"/>
      <c r="V115" s="64"/>
      <c r="W115" s="2"/>
      <c r="X115" s="61"/>
      <c r="Y115" s="18"/>
      <c r="Z115" s="7"/>
    </row>
    <row r="116" spans="1:26" s="16" customFormat="1" ht="12.75">
      <c r="A116" s="61"/>
      <c r="B116" s="61"/>
      <c r="C116" s="61"/>
      <c r="D116" s="18"/>
      <c r="E116" s="60"/>
      <c r="F116" s="60"/>
      <c r="G116" s="60"/>
      <c r="H116" s="6"/>
      <c r="I116" s="6"/>
      <c r="J116" s="60"/>
      <c r="K116" s="60"/>
      <c r="L116" s="60"/>
      <c r="M116" s="63"/>
      <c r="N116" s="61"/>
      <c r="O116" s="61"/>
      <c r="P116" s="61"/>
      <c r="Q116" s="64"/>
      <c r="R116" s="2"/>
      <c r="S116" s="2"/>
      <c r="T116" s="7"/>
      <c r="U116" s="61"/>
      <c r="V116" s="64"/>
      <c r="W116" s="2"/>
      <c r="X116" s="61"/>
      <c r="Y116" s="18"/>
      <c r="Z116" s="7"/>
    </row>
    <row r="117" spans="1:26" s="16" customFormat="1" ht="12.75">
      <c r="A117" s="60"/>
      <c r="B117" s="60"/>
      <c r="C117" s="60"/>
      <c r="D117" s="6"/>
      <c r="E117" s="60"/>
      <c r="F117" s="60"/>
      <c r="G117" s="60"/>
      <c r="H117" s="6"/>
      <c r="I117" s="6"/>
      <c r="J117" s="60"/>
      <c r="K117" s="60"/>
      <c r="L117" s="60"/>
      <c r="M117" s="6"/>
      <c r="N117" s="60"/>
      <c r="O117" s="60"/>
      <c r="P117" s="60"/>
      <c r="Q117" s="6"/>
      <c r="R117" s="2"/>
      <c r="S117" s="2"/>
      <c r="T117" s="7"/>
      <c r="U117" s="61"/>
      <c r="V117" s="64"/>
      <c r="W117" s="2"/>
      <c r="X117" s="61"/>
      <c r="Y117" s="18"/>
      <c r="Z117" s="7"/>
    </row>
    <row r="118" spans="1:26" s="16" customFormat="1" ht="12.75">
      <c r="A118" s="60"/>
      <c r="B118" s="60"/>
      <c r="C118" s="60"/>
      <c r="D118" s="6"/>
      <c r="E118" s="60"/>
      <c r="F118" s="60"/>
      <c r="G118" s="60"/>
      <c r="H118" s="6"/>
      <c r="I118" s="6"/>
      <c r="J118" s="60"/>
      <c r="K118" s="60"/>
      <c r="L118" s="60"/>
      <c r="M118" s="6"/>
      <c r="N118" s="60"/>
      <c r="O118" s="60"/>
      <c r="P118" s="60"/>
      <c r="Q118" s="6"/>
      <c r="R118" s="2"/>
      <c r="S118" s="2"/>
      <c r="T118" s="7"/>
      <c r="U118" s="61"/>
      <c r="V118" s="64"/>
      <c r="W118" s="2"/>
      <c r="X118" s="61"/>
      <c r="Y118" s="18"/>
      <c r="Z118" s="7"/>
    </row>
    <row r="119" spans="1:26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</sheetData>
  <sheetProtection/>
  <mergeCells count="14">
    <mergeCell ref="E71:H71"/>
    <mergeCell ref="N37:Q37"/>
    <mergeCell ref="A37:D37"/>
    <mergeCell ref="J3:M3"/>
    <mergeCell ref="A36:Q36"/>
    <mergeCell ref="J71:M71"/>
    <mergeCell ref="E3:H3"/>
    <mergeCell ref="N3:Q3"/>
    <mergeCell ref="J37:M37"/>
    <mergeCell ref="E70:M70"/>
    <mergeCell ref="A1:Q1"/>
    <mergeCell ref="A2:Q2"/>
    <mergeCell ref="A3:D3"/>
    <mergeCell ref="E37:H37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J143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7.00390625" style="0" customWidth="1"/>
    <col min="2" max="3" width="4.8515625" style="0" customWidth="1"/>
    <col min="4" max="4" width="5.57421875" style="0" customWidth="1"/>
    <col min="5" max="5" width="17.00390625" style="0" customWidth="1"/>
    <col min="6" max="7" width="4.8515625" style="0" customWidth="1"/>
    <col min="8" max="8" width="5.57421875" style="0" customWidth="1"/>
    <col min="9" max="9" width="1.28515625" style="0" customWidth="1"/>
    <col min="10" max="10" width="17.00390625" style="0" customWidth="1"/>
    <col min="11" max="12" width="4.8515625" style="0" customWidth="1"/>
    <col min="13" max="13" width="5.57421875" style="0" customWidth="1"/>
    <col min="14" max="14" width="17.00390625" style="0" customWidth="1"/>
    <col min="15" max="16" width="4.8515625" style="0" customWidth="1"/>
    <col min="17" max="17" width="5.57421875" style="0" customWidth="1"/>
    <col min="27" max="58" width="9.140625" style="16" customWidth="1"/>
  </cols>
  <sheetData>
    <row r="1" spans="1:62" ht="15" thickBot="1">
      <c r="A1" s="921" t="s">
        <v>105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  <c r="Q1" s="922"/>
      <c r="R1" s="35"/>
      <c r="S1" s="7"/>
      <c r="T1" s="7"/>
      <c r="U1" s="7"/>
      <c r="V1" s="7"/>
      <c r="W1" s="7"/>
      <c r="X1" s="7"/>
      <c r="Y1" s="7"/>
      <c r="Z1" s="7"/>
      <c r="AL1" s="38"/>
      <c r="AM1" s="39"/>
      <c r="BG1" s="16"/>
      <c r="BH1" s="16"/>
      <c r="BI1" s="16"/>
      <c r="BJ1" s="16"/>
    </row>
    <row r="2" spans="1:62" ht="15" thickBot="1">
      <c r="A2" s="848" t="s">
        <v>14</v>
      </c>
      <c r="B2" s="849"/>
      <c r="C2" s="849"/>
      <c r="D2" s="849"/>
      <c r="E2" s="849"/>
      <c r="F2" s="849"/>
      <c r="G2" s="849"/>
      <c r="H2" s="850"/>
      <c r="I2" s="241"/>
      <c r="J2" s="848" t="s">
        <v>15</v>
      </c>
      <c r="K2" s="849"/>
      <c r="L2" s="849"/>
      <c r="M2" s="849"/>
      <c r="N2" s="849"/>
      <c r="O2" s="849"/>
      <c r="P2" s="849"/>
      <c r="Q2" s="850"/>
      <c r="R2" s="2"/>
      <c r="S2" s="7"/>
      <c r="T2" s="7"/>
      <c r="U2" s="7"/>
      <c r="V2" s="7"/>
      <c r="W2" s="7"/>
      <c r="X2" s="7"/>
      <c r="Y2" s="7"/>
      <c r="Z2" s="7"/>
      <c r="AL2" s="38"/>
      <c r="AM2" s="39"/>
      <c r="BG2" s="16"/>
      <c r="BH2" s="16"/>
      <c r="BI2" s="16"/>
      <c r="BJ2" s="16"/>
    </row>
    <row r="3" spans="1:62" s="332" customFormat="1" ht="15" customHeight="1" thickBot="1">
      <c r="A3" s="927" t="s">
        <v>635</v>
      </c>
      <c r="B3" s="928"/>
      <c r="C3" s="928"/>
      <c r="D3" s="929"/>
      <c r="E3" s="930" t="s">
        <v>90</v>
      </c>
      <c r="F3" s="930"/>
      <c r="G3" s="930"/>
      <c r="H3" s="833"/>
      <c r="I3" s="350"/>
      <c r="J3" s="934" t="s">
        <v>73</v>
      </c>
      <c r="K3" s="935"/>
      <c r="L3" s="935"/>
      <c r="M3" s="936"/>
      <c r="N3" s="931" t="s">
        <v>77</v>
      </c>
      <c r="O3" s="932"/>
      <c r="P3" s="932"/>
      <c r="Q3" s="933"/>
      <c r="R3" s="330"/>
      <c r="S3" s="330"/>
      <c r="T3" s="330"/>
      <c r="U3" s="330"/>
      <c r="V3" s="330"/>
      <c r="W3" s="330"/>
      <c r="X3" s="330"/>
      <c r="Y3" s="330"/>
      <c r="Z3" s="330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52"/>
      <c r="AM3" s="353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</row>
    <row r="4" spans="1:62" s="332" customFormat="1" ht="13.5" thickBot="1">
      <c r="A4" s="639" t="s">
        <v>3</v>
      </c>
      <c r="B4" s="640" t="s">
        <v>78</v>
      </c>
      <c r="C4" s="641">
        <v>1</v>
      </c>
      <c r="D4" s="640" t="s">
        <v>13</v>
      </c>
      <c r="E4" s="676" t="s">
        <v>3</v>
      </c>
      <c r="F4" s="662" t="s">
        <v>78</v>
      </c>
      <c r="G4" s="663">
        <v>0</v>
      </c>
      <c r="H4" s="662" t="s">
        <v>13</v>
      </c>
      <c r="I4" s="354"/>
      <c r="J4" s="690" t="s">
        <v>3</v>
      </c>
      <c r="K4" s="691" t="s">
        <v>78</v>
      </c>
      <c r="L4" s="692">
        <v>1</v>
      </c>
      <c r="M4" s="691" t="s">
        <v>13</v>
      </c>
      <c r="N4" s="648" t="s">
        <v>3</v>
      </c>
      <c r="O4" s="649" t="s">
        <v>78</v>
      </c>
      <c r="P4" s="650">
        <v>0</v>
      </c>
      <c r="Q4" s="649" t="s">
        <v>13</v>
      </c>
      <c r="R4" s="330"/>
      <c r="S4" s="330"/>
      <c r="T4" s="330"/>
      <c r="U4" s="330"/>
      <c r="V4" s="330"/>
      <c r="W4" s="330"/>
      <c r="X4" s="330"/>
      <c r="Y4" s="330"/>
      <c r="Z4" s="330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59"/>
      <c r="AM4" s="353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</row>
    <row r="5" spans="1:62" ht="12.75">
      <c r="A5" s="101" t="s">
        <v>403</v>
      </c>
      <c r="B5" s="305">
        <v>4.5</v>
      </c>
      <c r="C5" s="110">
        <v>-7.5</v>
      </c>
      <c r="D5" s="198">
        <f>B5+C5</f>
        <v>-3</v>
      </c>
      <c r="E5" s="101" t="s">
        <v>333</v>
      </c>
      <c r="F5" s="306">
        <v>5.5</v>
      </c>
      <c r="G5" s="469">
        <v>-1</v>
      </c>
      <c r="H5" s="470">
        <f>F5+G5</f>
        <v>4.5</v>
      </c>
      <c r="I5" s="264"/>
      <c r="J5" s="101" t="s">
        <v>254</v>
      </c>
      <c r="K5" s="306">
        <v>6.5</v>
      </c>
      <c r="L5" s="469">
        <v>1</v>
      </c>
      <c r="M5" s="470">
        <f>K5+L5</f>
        <v>7.5</v>
      </c>
      <c r="N5" s="101" t="s">
        <v>145</v>
      </c>
      <c r="O5" s="306">
        <v>6</v>
      </c>
      <c r="P5" s="110">
        <v>1</v>
      </c>
      <c r="Q5" s="198">
        <f>O5+P5</f>
        <v>7</v>
      </c>
      <c r="R5" s="7"/>
      <c r="S5" s="7"/>
      <c r="T5" s="7"/>
      <c r="U5" s="7"/>
      <c r="V5" s="7"/>
      <c r="W5" s="7"/>
      <c r="X5" s="7"/>
      <c r="Y5" s="7"/>
      <c r="Z5" s="7"/>
      <c r="AL5" s="41"/>
      <c r="AM5" s="39"/>
      <c r="BG5" s="16"/>
      <c r="BH5" s="16"/>
      <c r="BI5" s="16"/>
      <c r="BJ5" s="16"/>
    </row>
    <row r="6" spans="1:62" ht="12.75">
      <c r="A6" s="102" t="s">
        <v>299</v>
      </c>
      <c r="B6" s="309">
        <v>6.5</v>
      </c>
      <c r="C6" s="111">
        <v>0</v>
      </c>
      <c r="D6" s="199">
        <f aca="true" t="shared" si="0" ref="D6:D29">B6+C6</f>
        <v>6.5</v>
      </c>
      <c r="E6" s="102" t="s">
        <v>324</v>
      </c>
      <c r="F6" s="309">
        <v>6</v>
      </c>
      <c r="G6" s="471">
        <v>0</v>
      </c>
      <c r="H6" s="472">
        <f aca="true" t="shared" si="1" ref="H6:H29">F6+G6</f>
        <v>6</v>
      </c>
      <c r="I6" s="264"/>
      <c r="J6" s="102" t="s">
        <v>389</v>
      </c>
      <c r="K6" s="309">
        <v>5.5</v>
      </c>
      <c r="L6" s="471">
        <v>0</v>
      </c>
      <c r="M6" s="472">
        <f aca="true" t="shared" si="2" ref="M6:M29">K6+L6</f>
        <v>5.5</v>
      </c>
      <c r="N6" s="102" t="s">
        <v>146</v>
      </c>
      <c r="O6" s="309">
        <v>7</v>
      </c>
      <c r="P6" s="111">
        <v>2.5</v>
      </c>
      <c r="Q6" s="199">
        <f aca="true" t="shared" si="3" ref="Q6:Q27">O6+P6</f>
        <v>9.5</v>
      </c>
      <c r="R6" s="7"/>
      <c r="S6" s="7"/>
      <c r="T6" s="7"/>
      <c r="U6" s="7"/>
      <c r="V6" s="7"/>
      <c r="W6" s="7"/>
      <c r="X6" s="7"/>
      <c r="Y6" s="7"/>
      <c r="Z6" s="7"/>
      <c r="AL6" s="42"/>
      <c r="AM6" s="39"/>
      <c r="BG6" s="16"/>
      <c r="BH6" s="16"/>
      <c r="BI6" s="16"/>
      <c r="BJ6" s="16"/>
    </row>
    <row r="7" spans="1:62" ht="12.75">
      <c r="A7" s="102" t="s">
        <v>278</v>
      </c>
      <c r="B7" s="309" t="s">
        <v>350</v>
      </c>
      <c r="C7" s="111" t="s">
        <v>350</v>
      </c>
      <c r="D7" s="199" t="s">
        <v>350</v>
      </c>
      <c r="E7" s="102" t="s">
        <v>323</v>
      </c>
      <c r="F7" s="309" t="s">
        <v>350</v>
      </c>
      <c r="G7" s="471" t="s">
        <v>350</v>
      </c>
      <c r="H7" s="472" t="s">
        <v>350</v>
      </c>
      <c r="I7" s="264"/>
      <c r="J7" s="102" t="s">
        <v>390</v>
      </c>
      <c r="K7" s="309">
        <v>6</v>
      </c>
      <c r="L7" s="471">
        <v>0</v>
      </c>
      <c r="M7" s="472">
        <f t="shared" si="2"/>
        <v>6</v>
      </c>
      <c r="N7" s="102" t="s">
        <v>147</v>
      </c>
      <c r="O7" s="309">
        <v>6</v>
      </c>
      <c r="P7" s="111">
        <v>0</v>
      </c>
      <c r="Q7" s="199">
        <f t="shared" si="3"/>
        <v>6</v>
      </c>
      <c r="R7" s="7"/>
      <c r="S7" s="7"/>
      <c r="T7" s="7"/>
      <c r="U7" s="7"/>
      <c r="V7" s="7"/>
      <c r="W7" s="7"/>
      <c r="X7" s="7"/>
      <c r="Y7" s="7"/>
      <c r="Z7" s="7"/>
      <c r="AL7" s="42"/>
      <c r="AM7" s="39"/>
      <c r="BG7" s="16"/>
      <c r="BH7" s="16"/>
      <c r="BI7" s="16"/>
      <c r="BJ7" s="16"/>
    </row>
    <row r="8" spans="1:62" ht="12.75">
      <c r="A8" s="102" t="s">
        <v>460</v>
      </c>
      <c r="B8" s="309">
        <v>5.5</v>
      </c>
      <c r="C8" s="111">
        <v>0</v>
      </c>
      <c r="D8" s="199">
        <f t="shared" si="0"/>
        <v>5.5</v>
      </c>
      <c r="E8" s="102" t="s">
        <v>413</v>
      </c>
      <c r="F8" s="309">
        <v>6.5</v>
      </c>
      <c r="G8" s="471">
        <v>1</v>
      </c>
      <c r="H8" s="472">
        <f t="shared" si="1"/>
        <v>7.5</v>
      </c>
      <c r="I8" s="264"/>
      <c r="J8" s="102" t="s">
        <v>488</v>
      </c>
      <c r="K8" s="309" t="s">
        <v>350</v>
      </c>
      <c r="L8" s="471" t="s">
        <v>350</v>
      </c>
      <c r="M8" s="472" t="s">
        <v>350</v>
      </c>
      <c r="N8" s="102" t="s">
        <v>148</v>
      </c>
      <c r="O8" s="309">
        <v>6.5</v>
      </c>
      <c r="P8" s="111">
        <v>0</v>
      </c>
      <c r="Q8" s="199">
        <f t="shared" si="3"/>
        <v>6.5</v>
      </c>
      <c r="R8" s="7"/>
      <c r="S8" s="7"/>
      <c r="T8" s="7"/>
      <c r="U8" s="7"/>
      <c r="V8" s="7"/>
      <c r="W8" s="7"/>
      <c r="X8" s="7"/>
      <c r="Y8" s="7"/>
      <c r="Z8" s="7"/>
      <c r="AL8" s="42"/>
      <c r="AM8" s="39"/>
      <c r="BG8" s="16"/>
      <c r="BH8" s="16"/>
      <c r="BI8" s="16"/>
      <c r="BJ8" s="16"/>
    </row>
    <row r="9" spans="1:62" ht="12.75">
      <c r="A9" s="102" t="s">
        <v>302</v>
      </c>
      <c r="B9" s="309">
        <v>5</v>
      </c>
      <c r="C9" s="111">
        <v>0</v>
      </c>
      <c r="D9" s="199">
        <f t="shared" si="0"/>
        <v>5</v>
      </c>
      <c r="E9" s="102" t="s">
        <v>327</v>
      </c>
      <c r="F9" s="309">
        <v>6</v>
      </c>
      <c r="G9" s="471">
        <v>0</v>
      </c>
      <c r="H9" s="472">
        <f t="shared" si="1"/>
        <v>6</v>
      </c>
      <c r="I9" s="265"/>
      <c r="J9" s="102" t="s">
        <v>469</v>
      </c>
      <c r="K9" s="309">
        <v>4.5</v>
      </c>
      <c r="L9" s="471">
        <v>0</v>
      </c>
      <c r="M9" s="472">
        <f t="shared" si="2"/>
        <v>4.5</v>
      </c>
      <c r="N9" s="102" t="s">
        <v>149</v>
      </c>
      <c r="O9" s="309">
        <v>7</v>
      </c>
      <c r="P9" s="111">
        <v>2</v>
      </c>
      <c r="Q9" s="199">
        <f t="shared" si="3"/>
        <v>9</v>
      </c>
      <c r="R9" s="7"/>
      <c r="S9" s="7"/>
      <c r="T9" s="7"/>
      <c r="U9" s="7"/>
      <c r="V9" s="7"/>
      <c r="W9" s="7"/>
      <c r="X9" s="7"/>
      <c r="Y9" s="7"/>
      <c r="Z9" s="7"/>
      <c r="AL9" s="41"/>
      <c r="AM9" s="39"/>
      <c r="BG9" s="16"/>
      <c r="BH9" s="16"/>
      <c r="BI9" s="16"/>
      <c r="BJ9" s="16"/>
    </row>
    <row r="10" spans="1:62" ht="12.75">
      <c r="A10" s="102" t="s">
        <v>303</v>
      </c>
      <c r="B10" s="309">
        <v>6.5</v>
      </c>
      <c r="C10" s="111">
        <v>0</v>
      </c>
      <c r="D10" s="199">
        <f t="shared" si="0"/>
        <v>6.5</v>
      </c>
      <c r="E10" s="102" t="s">
        <v>329</v>
      </c>
      <c r="F10" s="309" t="s">
        <v>350</v>
      </c>
      <c r="G10" s="471" t="s">
        <v>350</v>
      </c>
      <c r="H10" s="472" t="s">
        <v>350</v>
      </c>
      <c r="I10" s="264"/>
      <c r="J10" s="102" t="s">
        <v>259</v>
      </c>
      <c r="K10" s="309">
        <v>5.5</v>
      </c>
      <c r="L10" s="471">
        <v>-0.5</v>
      </c>
      <c r="M10" s="472">
        <f t="shared" si="2"/>
        <v>5</v>
      </c>
      <c r="N10" s="102" t="s">
        <v>489</v>
      </c>
      <c r="O10" s="309">
        <v>5</v>
      </c>
      <c r="P10" s="111">
        <v>0</v>
      </c>
      <c r="Q10" s="199">
        <f t="shared" si="3"/>
        <v>5</v>
      </c>
      <c r="R10" s="7"/>
      <c r="S10" s="7"/>
      <c r="T10" s="7"/>
      <c r="U10" s="7"/>
      <c r="V10" s="7"/>
      <c r="W10" s="7"/>
      <c r="X10" s="7"/>
      <c r="Y10" s="7"/>
      <c r="Z10" s="7"/>
      <c r="AL10" s="42"/>
      <c r="AM10" s="39"/>
      <c r="BG10" s="16"/>
      <c r="BH10" s="16"/>
      <c r="BI10" s="16"/>
      <c r="BJ10" s="16"/>
    </row>
    <row r="11" spans="1:62" ht="12.75">
      <c r="A11" s="102" t="s">
        <v>304</v>
      </c>
      <c r="B11" s="309">
        <v>6</v>
      </c>
      <c r="C11" s="111">
        <v>0</v>
      </c>
      <c r="D11" s="199">
        <f t="shared" si="0"/>
        <v>6</v>
      </c>
      <c r="E11" s="102" t="s">
        <v>337</v>
      </c>
      <c r="F11" s="309">
        <v>6.5</v>
      </c>
      <c r="G11" s="471">
        <v>-0.5</v>
      </c>
      <c r="H11" s="472">
        <f t="shared" si="1"/>
        <v>6</v>
      </c>
      <c r="I11" s="264"/>
      <c r="J11" s="102" t="s">
        <v>260</v>
      </c>
      <c r="K11" s="309">
        <v>5.5</v>
      </c>
      <c r="L11" s="471">
        <v>0</v>
      </c>
      <c r="M11" s="472">
        <f t="shared" si="2"/>
        <v>5.5</v>
      </c>
      <c r="N11" s="102" t="s">
        <v>426</v>
      </c>
      <c r="O11" s="309">
        <v>6.5</v>
      </c>
      <c r="P11" s="111">
        <v>1</v>
      </c>
      <c r="Q11" s="199">
        <f t="shared" si="3"/>
        <v>7.5</v>
      </c>
      <c r="R11" s="7"/>
      <c r="S11" s="7"/>
      <c r="T11" s="7"/>
      <c r="U11" s="7"/>
      <c r="V11" s="7"/>
      <c r="W11" s="7"/>
      <c r="X11" s="7"/>
      <c r="Y11" s="7"/>
      <c r="Z11" s="7"/>
      <c r="AL11" s="41"/>
      <c r="AM11" s="39"/>
      <c r="BG11" s="16"/>
      <c r="BH11" s="16"/>
      <c r="BI11" s="16"/>
      <c r="BJ11" s="16"/>
    </row>
    <row r="12" spans="1:62" ht="12.75">
      <c r="A12" s="102" t="s">
        <v>305</v>
      </c>
      <c r="B12" s="309">
        <v>6.5</v>
      </c>
      <c r="C12" s="111">
        <v>0</v>
      </c>
      <c r="D12" s="199">
        <f t="shared" si="0"/>
        <v>6.5</v>
      </c>
      <c r="E12" s="102" t="s">
        <v>338</v>
      </c>
      <c r="F12" s="309">
        <v>6</v>
      </c>
      <c r="G12" s="471">
        <v>-0.5</v>
      </c>
      <c r="H12" s="472">
        <f t="shared" si="1"/>
        <v>5.5</v>
      </c>
      <c r="I12" s="264"/>
      <c r="J12" s="102" t="s">
        <v>261</v>
      </c>
      <c r="K12" s="309">
        <v>6</v>
      </c>
      <c r="L12" s="471">
        <v>0</v>
      </c>
      <c r="M12" s="472">
        <f t="shared" si="2"/>
        <v>6</v>
      </c>
      <c r="N12" s="102" t="s">
        <v>541</v>
      </c>
      <c r="O12" s="309">
        <v>5.5</v>
      </c>
      <c r="P12" s="111">
        <v>0</v>
      </c>
      <c r="Q12" s="199">
        <f t="shared" si="3"/>
        <v>5.5</v>
      </c>
      <c r="R12" s="7"/>
      <c r="S12" s="7"/>
      <c r="T12" s="7"/>
      <c r="U12" s="7"/>
      <c r="V12" s="7"/>
      <c r="W12" s="7"/>
      <c r="X12" s="7"/>
      <c r="Y12" s="7"/>
      <c r="Z12" s="7"/>
      <c r="AL12" s="41"/>
      <c r="AM12" s="39"/>
      <c r="BG12" s="16"/>
      <c r="BH12" s="16"/>
      <c r="BI12" s="16"/>
      <c r="BJ12" s="16"/>
    </row>
    <row r="13" spans="1:62" ht="12.75">
      <c r="A13" s="102" t="s">
        <v>306</v>
      </c>
      <c r="B13" s="309">
        <v>6</v>
      </c>
      <c r="C13" s="111">
        <v>0</v>
      </c>
      <c r="D13" s="199">
        <f t="shared" si="0"/>
        <v>6</v>
      </c>
      <c r="E13" s="102" t="s">
        <v>330</v>
      </c>
      <c r="F13" s="309">
        <v>6.5</v>
      </c>
      <c r="G13" s="471">
        <v>3</v>
      </c>
      <c r="H13" s="472">
        <f t="shared" si="1"/>
        <v>9.5</v>
      </c>
      <c r="I13" s="264"/>
      <c r="J13" s="102" t="s">
        <v>262</v>
      </c>
      <c r="K13" s="309">
        <v>9</v>
      </c>
      <c r="L13" s="471">
        <v>7.5</v>
      </c>
      <c r="M13" s="472">
        <f t="shared" si="2"/>
        <v>16.5</v>
      </c>
      <c r="N13" s="102" t="s">
        <v>395</v>
      </c>
      <c r="O13" s="309">
        <v>5</v>
      </c>
      <c r="P13" s="111">
        <v>0</v>
      </c>
      <c r="Q13" s="199">
        <f t="shared" si="3"/>
        <v>5</v>
      </c>
      <c r="R13" s="7"/>
      <c r="S13" s="7"/>
      <c r="T13" s="7"/>
      <c r="U13" s="7"/>
      <c r="V13" s="7"/>
      <c r="W13" s="7"/>
      <c r="X13" s="7"/>
      <c r="Y13" s="7"/>
      <c r="Z13" s="7"/>
      <c r="AL13" s="43"/>
      <c r="AM13" s="39"/>
      <c r="BG13" s="16"/>
      <c r="BH13" s="16"/>
      <c r="BI13" s="16"/>
      <c r="BJ13" s="16"/>
    </row>
    <row r="14" spans="1:62" ht="12.75">
      <c r="A14" s="102" t="s">
        <v>307</v>
      </c>
      <c r="B14" s="309">
        <v>7</v>
      </c>
      <c r="C14" s="111">
        <v>3</v>
      </c>
      <c r="D14" s="199">
        <f t="shared" si="0"/>
        <v>10</v>
      </c>
      <c r="E14" s="102" t="s">
        <v>331</v>
      </c>
      <c r="F14" s="309">
        <v>7.5</v>
      </c>
      <c r="G14" s="471">
        <v>5</v>
      </c>
      <c r="H14" s="472">
        <f t="shared" si="1"/>
        <v>12.5</v>
      </c>
      <c r="I14" s="264"/>
      <c r="J14" s="102" t="s">
        <v>263</v>
      </c>
      <c r="K14" s="309" t="s">
        <v>350</v>
      </c>
      <c r="L14" s="471" t="s">
        <v>350</v>
      </c>
      <c r="M14" s="472" t="s">
        <v>350</v>
      </c>
      <c r="N14" s="102" t="s">
        <v>154</v>
      </c>
      <c r="O14" s="309">
        <v>6.5</v>
      </c>
      <c r="P14" s="111">
        <v>0</v>
      </c>
      <c r="Q14" s="199">
        <f t="shared" si="3"/>
        <v>6.5</v>
      </c>
      <c r="R14" s="7"/>
      <c r="S14" s="7"/>
      <c r="T14" s="7"/>
      <c r="U14" s="7"/>
      <c r="V14" s="7"/>
      <c r="W14" s="7"/>
      <c r="X14" s="7"/>
      <c r="Y14" s="7"/>
      <c r="Z14" s="7"/>
      <c r="AL14" s="41"/>
      <c r="AM14" s="39"/>
      <c r="BG14" s="16"/>
      <c r="BH14" s="16"/>
      <c r="BI14" s="16"/>
      <c r="BJ14" s="16"/>
    </row>
    <row r="15" spans="1:62" ht="13.5" thickBot="1">
      <c r="A15" s="103" t="s">
        <v>311</v>
      </c>
      <c r="B15" s="307">
        <v>5</v>
      </c>
      <c r="C15" s="112">
        <v>-0.5</v>
      </c>
      <c r="D15" s="200">
        <f t="shared" si="0"/>
        <v>4.5</v>
      </c>
      <c r="E15" s="103" t="s">
        <v>335</v>
      </c>
      <c r="F15" s="307">
        <v>7</v>
      </c>
      <c r="G15" s="473">
        <v>3</v>
      </c>
      <c r="H15" s="474">
        <f t="shared" si="1"/>
        <v>10</v>
      </c>
      <c r="I15" s="264"/>
      <c r="J15" s="103" t="s">
        <v>560</v>
      </c>
      <c r="K15" s="307">
        <v>5</v>
      </c>
      <c r="L15" s="473">
        <v>0</v>
      </c>
      <c r="M15" s="474">
        <f t="shared" si="2"/>
        <v>5</v>
      </c>
      <c r="N15" s="103" t="s">
        <v>347</v>
      </c>
      <c r="O15" s="307">
        <v>5.5</v>
      </c>
      <c r="P15" s="112">
        <v>0</v>
      </c>
      <c r="Q15" s="200">
        <f t="shared" si="3"/>
        <v>5.5</v>
      </c>
      <c r="R15" s="7"/>
      <c r="S15" s="7"/>
      <c r="T15" s="7"/>
      <c r="U15" s="7"/>
      <c r="V15" s="7"/>
      <c r="W15" s="7"/>
      <c r="X15" s="7"/>
      <c r="Y15" s="7"/>
      <c r="Z15" s="7"/>
      <c r="AL15" s="41"/>
      <c r="AM15" s="39"/>
      <c r="BG15" s="16"/>
      <c r="BH15" s="16"/>
      <c r="BI15" s="16"/>
      <c r="BJ15" s="16"/>
    </row>
    <row r="16" spans="1:62" ht="13.5" thickBot="1">
      <c r="A16" s="85"/>
      <c r="B16" s="444"/>
      <c r="C16" s="108"/>
      <c r="D16" s="201"/>
      <c r="E16" s="85"/>
      <c r="F16" s="444"/>
      <c r="G16" s="113"/>
      <c r="H16" s="201"/>
      <c r="I16" s="266"/>
      <c r="J16" s="85"/>
      <c r="K16" s="444"/>
      <c r="L16" s="113"/>
      <c r="M16" s="201"/>
      <c r="N16" s="85"/>
      <c r="O16" s="444"/>
      <c r="P16" s="108"/>
      <c r="Q16" s="201"/>
      <c r="R16" s="7"/>
      <c r="S16" s="7"/>
      <c r="T16" s="7"/>
      <c r="U16" s="7"/>
      <c r="V16" s="7"/>
      <c r="W16" s="7"/>
      <c r="X16" s="7"/>
      <c r="Y16" s="7"/>
      <c r="Z16" s="7"/>
      <c r="AL16" s="44"/>
      <c r="AM16" s="39"/>
      <c r="BG16" s="16"/>
      <c r="BH16" s="16"/>
      <c r="BI16" s="16"/>
      <c r="BJ16" s="16"/>
    </row>
    <row r="17" spans="1:62" ht="12.75">
      <c r="A17" s="104" t="s">
        <v>298</v>
      </c>
      <c r="B17" s="310">
        <v>6</v>
      </c>
      <c r="C17" s="120">
        <v>-3</v>
      </c>
      <c r="D17" s="202">
        <f t="shared" si="0"/>
        <v>3</v>
      </c>
      <c r="E17" s="104" t="s">
        <v>322</v>
      </c>
      <c r="F17" s="310" t="s">
        <v>144</v>
      </c>
      <c r="G17" s="475" t="s">
        <v>144</v>
      </c>
      <c r="H17" s="476" t="s">
        <v>144</v>
      </c>
      <c r="I17" s="266"/>
      <c r="J17" s="104" t="s">
        <v>265</v>
      </c>
      <c r="K17" s="310" t="s">
        <v>144</v>
      </c>
      <c r="L17" s="475" t="s">
        <v>144</v>
      </c>
      <c r="M17" s="476" t="s">
        <v>144</v>
      </c>
      <c r="N17" s="104" t="s">
        <v>309</v>
      </c>
      <c r="O17" s="310" t="s">
        <v>144</v>
      </c>
      <c r="P17" s="120" t="s">
        <v>144</v>
      </c>
      <c r="Q17" s="202" t="s">
        <v>144</v>
      </c>
      <c r="R17" s="7"/>
      <c r="S17" s="7"/>
      <c r="T17" s="7"/>
      <c r="U17" s="7"/>
      <c r="V17" s="7"/>
      <c r="W17" s="7"/>
      <c r="X17" s="7"/>
      <c r="Y17" s="7"/>
      <c r="Z17" s="7"/>
      <c r="AL17" s="44"/>
      <c r="AM17" s="39"/>
      <c r="BG17" s="16"/>
      <c r="BH17" s="16"/>
      <c r="BI17" s="16"/>
      <c r="BJ17" s="16"/>
    </row>
    <row r="18" spans="1:62" ht="12.75">
      <c r="A18" s="105" t="s">
        <v>308</v>
      </c>
      <c r="B18" s="311" t="s">
        <v>144</v>
      </c>
      <c r="C18" s="115" t="s">
        <v>144</v>
      </c>
      <c r="D18" s="204" t="s">
        <v>144</v>
      </c>
      <c r="E18" s="105" t="s">
        <v>332</v>
      </c>
      <c r="F18" s="313">
        <v>5.5</v>
      </c>
      <c r="G18" s="478">
        <v>0</v>
      </c>
      <c r="H18" s="501">
        <f t="shared" si="1"/>
        <v>5.5</v>
      </c>
      <c r="I18" s="266"/>
      <c r="J18" s="102" t="s">
        <v>266</v>
      </c>
      <c r="K18" s="309">
        <v>5.5</v>
      </c>
      <c r="L18" s="471">
        <v>0</v>
      </c>
      <c r="M18" s="472">
        <f t="shared" si="2"/>
        <v>5.5</v>
      </c>
      <c r="N18" s="105" t="s">
        <v>153</v>
      </c>
      <c r="O18" s="311" t="s">
        <v>144</v>
      </c>
      <c r="P18" s="115" t="s">
        <v>144</v>
      </c>
      <c r="Q18" s="204" t="s">
        <v>144</v>
      </c>
      <c r="R18" s="7"/>
      <c r="S18" s="7"/>
      <c r="T18" s="7"/>
      <c r="U18" s="7"/>
      <c r="V18" s="7"/>
      <c r="W18" s="7"/>
      <c r="X18" s="7"/>
      <c r="Y18" s="7"/>
      <c r="Z18" s="7"/>
      <c r="AL18" s="44"/>
      <c r="AM18" s="39"/>
      <c r="BG18" s="16"/>
      <c r="BH18" s="16"/>
      <c r="BI18" s="16"/>
      <c r="BJ18" s="16"/>
    </row>
    <row r="19" spans="1:62" ht="12.75">
      <c r="A19" s="105" t="s">
        <v>313</v>
      </c>
      <c r="B19" s="313" t="s">
        <v>144</v>
      </c>
      <c r="C19" s="114" t="s">
        <v>144</v>
      </c>
      <c r="D19" s="204" t="s">
        <v>144</v>
      </c>
      <c r="E19" s="105" t="s">
        <v>334</v>
      </c>
      <c r="F19" s="313" t="s">
        <v>144</v>
      </c>
      <c r="G19" s="478" t="s">
        <v>144</v>
      </c>
      <c r="H19" s="501" t="s">
        <v>144</v>
      </c>
      <c r="I19" s="266"/>
      <c r="J19" s="105" t="s">
        <v>267</v>
      </c>
      <c r="K19" s="313" t="s">
        <v>144</v>
      </c>
      <c r="L19" s="478" t="s">
        <v>144</v>
      </c>
      <c r="M19" s="201" t="s">
        <v>144</v>
      </c>
      <c r="N19" s="107" t="s">
        <v>152</v>
      </c>
      <c r="O19" s="314" t="s">
        <v>356</v>
      </c>
      <c r="P19" s="123" t="s">
        <v>356</v>
      </c>
      <c r="Q19" s="203" t="s">
        <v>356</v>
      </c>
      <c r="R19" s="7"/>
      <c r="S19" s="7"/>
      <c r="T19" s="7"/>
      <c r="U19" s="7"/>
      <c r="V19" s="7"/>
      <c r="W19" s="7"/>
      <c r="X19" s="7"/>
      <c r="Y19" s="7"/>
      <c r="Z19" s="7"/>
      <c r="AL19" s="45"/>
      <c r="AM19" s="39"/>
      <c r="BG19" s="16"/>
      <c r="BH19" s="16"/>
      <c r="BI19" s="16"/>
      <c r="BJ19" s="16"/>
    </row>
    <row r="20" spans="1:62" ht="12.75">
      <c r="A20" s="105" t="s">
        <v>610</v>
      </c>
      <c r="B20" s="311">
        <v>5.5</v>
      </c>
      <c r="C20" s="115">
        <v>0</v>
      </c>
      <c r="D20" s="204">
        <f t="shared" si="0"/>
        <v>5.5</v>
      </c>
      <c r="E20" s="105" t="s">
        <v>412</v>
      </c>
      <c r="F20" s="313" t="s">
        <v>144</v>
      </c>
      <c r="G20" s="478" t="s">
        <v>144</v>
      </c>
      <c r="H20" s="501" t="s">
        <v>144</v>
      </c>
      <c r="I20" s="266"/>
      <c r="J20" s="105" t="s">
        <v>388</v>
      </c>
      <c r="K20" s="313">
        <v>6</v>
      </c>
      <c r="L20" s="478">
        <v>-0.5</v>
      </c>
      <c r="M20" s="201">
        <f t="shared" si="2"/>
        <v>5.5</v>
      </c>
      <c r="N20" s="105" t="s">
        <v>150</v>
      </c>
      <c r="O20" s="311">
        <v>6</v>
      </c>
      <c r="P20" s="115">
        <v>0</v>
      </c>
      <c r="Q20" s="204">
        <f t="shared" si="3"/>
        <v>6</v>
      </c>
      <c r="R20" s="7"/>
      <c r="S20" s="7"/>
      <c r="T20" s="7"/>
      <c r="U20" s="7"/>
      <c r="V20" s="7"/>
      <c r="W20" s="7"/>
      <c r="X20" s="7"/>
      <c r="Y20" s="7"/>
      <c r="Z20" s="7"/>
      <c r="AL20" s="45"/>
      <c r="AM20" s="39"/>
      <c r="BG20" s="16"/>
      <c r="BH20" s="16"/>
      <c r="BI20" s="16"/>
      <c r="BJ20" s="16"/>
    </row>
    <row r="21" spans="1:62" ht="12.75">
      <c r="A21" s="109" t="s">
        <v>317</v>
      </c>
      <c r="B21" s="311">
        <v>7</v>
      </c>
      <c r="C21" s="115">
        <v>0</v>
      </c>
      <c r="D21" s="204">
        <f t="shared" si="0"/>
        <v>7</v>
      </c>
      <c r="E21" s="102" t="s">
        <v>328</v>
      </c>
      <c r="F21" s="309">
        <v>6</v>
      </c>
      <c r="G21" s="471">
        <v>0</v>
      </c>
      <c r="H21" s="472">
        <f t="shared" si="1"/>
        <v>6</v>
      </c>
      <c r="I21" s="266"/>
      <c r="J21" s="105" t="s">
        <v>609</v>
      </c>
      <c r="K21" s="313">
        <v>5.5</v>
      </c>
      <c r="L21" s="478">
        <v>3</v>
      </c>
      <c r="M21" s="201">
        <f t="shared" si="2"/>
        <v>8.5</v>
      </c>
      <c r="N21" s="107" t="s">
        <v>151</v>
      </c>
      <c r="O21" s="311">
        <v>6.5</v>
      </c>
      <c r="P21" s="115">
        <v>0</v>
      </c>
      <c r="Q21" s="204">
        <f>O21+P21</f>
        <v>6.5</v>
      </c>
      <c r="R21" s="7"/>
      <c r="S21" s="7"/>
      <c r="T21" s="7"/>
      <c r="U21" s="7"/>
      <c r="V21" s="7"/>
      <c r="W21" s="7"/>
      <c r="X21" s="7"/>
      <c r="Y21" s="7"/>
      <c r="Z21" s="7"/>
      <c r="AL21" s="45"/>
      <c r="AM21" s="39"/>
      <c r="BG21" s="16"/>
      <c r="BH21" s="16"/>
      <c r="BI21" s="16"/>
      <c r="BJ21" s="16"/>
    </row>
    <row r="22" spans="1:62" ht="12.75">
      <c r="A22" s="105" t="s">
        <v>641</v>
      </c>
      <c r="B22" s="311">
        <v>5.5</v>
      </c>
      <c r="C22" s="115">
        <v>-0.5</v>
      </c>
      <c r="D22" s="204">
        <f t="shared" si="0"/>
        <v>5</v>
      </c>
      <c r="E22" s="105" t="s">
        <v>336</v>
      </c>
      <c r="F22" s="313">
        <v>6</v>
      </c>
      <c r="G22" s="478">
        <v>0</v>
      </c>
      <c r="H22" s="501">
        <f t="shared" si="1"/>
        <v>6</v>
      </c>
      <c r="I22" s="266"/>
      <c r="J22" s="105" t="s">
        <v>392</v>
      </c>
      <c r="K22" s="313">
        <v>6</v>
      </c>
      <c r="L22" s="478">
        <v>0</v>
      </c>
      <c r="M22" s="201">
        <f t="shared" si="2"/>
        <v>6</v>
      </c>
      <c r="N22" s="105" t="s">
        <v>504</v>
      </c>
      <c r="O22" s="311" t="s">
        <v>144</v>
      </c>
      <c r="P22" s="115" t="s">
        <v>144</v>
      </c>
      <c r="Q22" s="204" t="s">
        <v>144</v>
      </c>
      <c r="R22" s="7"/>
      <c r="S22" s="7"/>
      <c r="T22" s="7"/>
      <c r="U22" s="7"/>
      <c r="V22" s="7"/>
      <c r="W22" s="7"/>
      <c r="X22" s="7"/>
      <c r="Y22" s="7"/>
      <c r="Z22" s="7"/>
      <c r="AL22" s="45"/>
      <c r="AM22" s="39"/>
      <c r="BG22" s="16"/>
      <c r="BH22" s="16"/>
      <c r="BI22" s="16"/>
      <c r="BJ22" s="16"/>
    </row>
    <row r="23" spans="1:62" ht="12.75">
      <c r="A23" s="109" t="s">
        <v>315</v>
      </c>
      <c r="B23" s="311">
        <v>6</v>
      </c>
      <c r="C23" s="115">
        <v>0</v>
      </c>
      <c r="D23" s="204">
        <f t="shared" si="0"/>
        <v>6</v>
      </c>
      <c r="E23" s="102" t="s">
        <v>339</v>
      </c>
      <c r="F23" s="309">
        <v>6.5</v>
      </c>
      <c r="G23" s="471">
        <v>0</v>
      </c>
      <c r="H23" s="472">
        <f t="shared" si="1"/>
        <v>6.5</v>
      </c>
      <c r="I23" s="266"/>
      <c r="J23" s="105" t="s">
        <v>393</v>
      </c>
      <c r="K23" s="313" t="s">
        <v>144</v>
      </c>
      <c r="L23" s="478" t="s">
        <v>144</v>
      </c>
      <c r="M23" s="201" t="s">
        <v>144</v>
      </c>
      <c r="N23" s="105" t="s">
        <v>157</v>
      </c>
      <c r="O23" s="313" t="s">
        <v>144</v>
      </c>
      <c r="P23" s="114" t="s">
        <v>144</v>
      </c>
      <c r="Q23" s="204" t="s">
        <v>144</v>
      </c>
      <c r="R23" s="7"/>
      <c r="S23" s="7"/>
      <c r="T23" s="7"/>
      <c r="U23" s="7"/>
      <c r="V23" s="7"/>
      <c r="W23" s="7"/>
      <c r="X23" s="7"/>
      <c r="Y23" s="7"/>
      <c r="Z23" s="7"/>
      <c r="AL23" s="45"/>
      <c r="AM23" s="39"/>
      <c r="BG23" s="16"/>
      <c r="BH23" s="16"/>
      <c r="BI23" s="16"/>
      <c r="BJ23" s="16"/>
    </row>
    <row r="24" spans="1:62" ht="12.75">
      <c r="A24" s="105" t="s">
        <v>314</v>
      </c>
      <c r="B24" s="313">
        <v>5</v>
      </c>
      <c r="C24" s="114">
        <v>0</v>
      </c>
      <c r="D24" s="204">
        <f t="shared" si="0"/>
        <v>5</v>
      </c>
      <c r="E24" s="109" t="s">
        <v>325</v>
      </c>
      <c r="F24" s="311">
        <v>6</v>
      </c>
      <c r="G24" s="477">
        <v>-0.5</v>
      </c>
      <c r="H24" s="501">
        <f t="shared" si="1"/>
        <v>5.5</v>
      </c>
      <c r="I24" s="266"/>
      <c r="J24" s="102" t="s">
        <v>394</v>
      </c>
      <c r="K24" s="309">
        <v>5.5</v>
      </c>
      <c r="L24" s="471">
        <v>0</v>
      </c>
      <c r="M24" s="472">
        <f t="shared" si="2"/>
        <v>5.5</v>
      </c>
      <c r="N24" s="105" t="s">
        <v>448</v>
      </c>
      <c r="O24" s="311">
        <v>5</v>
      </c>
      <c r="P24" s="115">
        <v>0</v>
      </c>
      <c r="Q24" s="204">
        <f t="shared" si="3"/>
        <v>5</v>
      </c>
      <c r="R24" s="7"/>
      <c r="S24" s="7"/>
      <c r="T24" s="7"/>
      <c r="U24" s="7"/>
      <c r="V24" s="7"/>
      <c r="W24" s="7"/>
      <c r="X24" s="7"/>
      <c r="Y24" s="7"/>
      <c r="Z24" s="7"/>
      <c r="AL24" s="45"/>
      <c r="AM24" s="39"/>
      <c r="BG24" s="16"/>
      <c r="BH24" s="16"/>
      <c r="BI24" s="16"/>
      <c r="BJ24" s="16"/>
    </row>
    <row r="25" spans="1:62" ht="12.75">
      <c r="A25" s="105" t="s">
        <v>318</v>
      </c>
      <c r="B25" s="311">
        <v>6</v>
      </c>
      <c r="C25" s="115">
        <v>-1</v>
      </c>
      <c r="D25" s="204">
        <f t="shared" si="0"/>
        <v>5</v>
      </c>
      <c r="E25" s="109" t="s">
        <v>341</v>
      </c>
      <c r="F25" s="311">
        <v>5</v>
      </c>
      <c r="G25" s="477">
        <v>0</v>
      </c>
      <c r="H25" s="501">
        <f t="shared" si="1"/>
        <v>5</v>
      </c>
      <c r="I25" s="266"/>
      <c r="J25" s="105" t="s">
        <v>391</v>
      </c>
      <c r="K25" s="313">
        <v>6</v>
      </c>
      <c r="L25" s="478">
        <v>0</v>
      </c>
      <c r="M25" s="201">
        <f t="shared" si="2"/>
        <v>6</v>
      </c>
      <c r="N25" s="109" t="s">
        <v>425</v>
      </c>
      <c r="O25" s="311" t="s">
        <v>144</v>
      </c>
      <c r="P25" s="115" t="s">
        <v>144</v>
      </c>
      <c r="Q25" s="204" t="s">
        <v>144</v>
      </c>
      <c r="R25" s="7"/>
      <c r="S25" s="7"/>
      <c r="T25" s="7"/>
      <c r="U25" s="7"/>
      <c r="V25" s="7"/>
      <c r="W25" s="7"/>
      <c r="X25" s="7"/>
      <c r="Y25" s="7"/>
      <c r="Z25" s="7"/>
      <c r="AL25" s="44"/>
      <c r="AM25" s="39"/>
      <c r="BG25" s="16"/>
      <c r="BH25" s="16"/>
      <c r="BI25" s="16"/>
      <c r="BJ25" s="16"/>
    </row>
    <row r="26" spans="1:62" ht="12.75">
      <c r="A26" s="109" t="s">
        <v>563</v>
      </c>
      <c r="B26" s="311" t="s">
        <v>356</v>
      </c>
      <c r="C26" s="115" t="s">
        <v>356</v>
      </c>
      <c r="D26" s="204" t="s">
        <v>356</v>
      </c>
      <c r="E26" s="105" t="s">
        <v>565</v>
      </c>
      <c r="F26" s="311" t="s">
        <v>144</v>
      </c>
      <c r="G26" s="477" t="s">
        <v>144</v>
      </c>
      <c r="H26" s="501" t="s">
        <v>144</v>
      </c>
      <c r="I26" s="266"/>
      <c r="J26" s="290" t="s">
        <v>272</v>
      </c>
      <c r="K26" s="479" t="s">
        <v>144</v>
      </c>
      <c r="L26" s="480" t="s">
        <v>144</v>
      </c>
      <c r="M26" s="201" t="s">
        <v>144</v>
      </c>
      <c r="N26" s="105" t="s">
        <v>162</v>
      </c>
      <c r="O26" s="311">
        <v>6.5</v>
      </c>
      <c r="P26" s="115">
        <v>0</v>
      </c>
      <c r="Q26" s="204">
        <f t="shared" si="3"/>
        <v>6.5</v>
      </c>
      <c r="R26" s="65"/>
      <c r="S26" s="7"/>
      <c r="T26" s="7"/>
      <c r="U26" s="7"/>
      <c r="V26" s="7"/>
      <c r="W26" s="7"/>
      <c r="X26" s="7"/>
      <c r="Y26" s="7"/>
      <c r="Z26" s="7"/>
      <c r="AL26" s="44"/>
      <c r="AM26" s="39"/>
      <c r="BG26" s="16"/>
      <c r="BH26" s="16"/>
      <c r="BI26" s="16"/>
      <c r="BJ26" s="16"/>
    </row>
    <row r="27" spans="1:62" ht="12.75">
      <c r="A27" s="102" t="s">
        <v>562</v>
      </c>
      <c r="B27" s="309">
        <v>6.5</v>
      </c>
      <c r="C27" s="111">
        <v>0</v>
      </c>
      <c r="D27" s="199">
        <f t="shared" si="0"/>
        <v>6.5</v>
      </c>
      <c r="E27" s="105" t="s">
        <v>142</v>
      </c>
      <c r="F27" s="313" t="s">
        <v>144</v>
      </c>
      <c r="G27" s="478" t="s">
        <v>144</v>
      </c>
      <c r="H27" s="501" t="s">
        <v>144</v>
      </c>
      <c r="I27" s="266"/>
      <c r="J27" s="105" t="s">
        <v>142</v>
      </c>
      <c r="K27" s="313" t="s">
        <v>144</v>
      </c>
      <c r="L27" s="478" t="s">
        <v>144</v>
      </c>
      <c r="M27" s="201" t="s">
        <v>144</v>
      </c>
      <c r="N27" s="107" t="s">
        <v>618</v>
      </c>
      <c r="O27" s="313">
        <v>5.5</v>
      </c>
      <c r="P27" s="114">
        <v>0</v>
      </c>
      <c r="Q27" s="204">
        <f t="shared" si="3"/>
        <v>5.5</v>
      </c>
      <c r="R27" s="7"/>
      <c r="S27" s="7"/>
      <c r="T27" s="7"/>
      <c r="U27" s="7"/>
      <c r="V27" s="7"/>
      <c r="W27" s="7"/>
      <c r="X27" s="7"/>
      <c r="Y27" s="7"/>
      <c r="Z27" s="7"/>
      <c r="AL27" s="44"/>
      <c r="AM27" s="39"/>
      <c r="BG27" s="16"/>
      <c r="BH27" s="16"/>
      <c r="BI27" s="16"/>
      <c r="BJ27" s="16"/>
    </row>
    <row r="28" spans="1:62" ht="13.5" thickBot="1">
      <c r="A28" s="106" t="s">
        <v>463</v>
      </c>
      <c r="B28" s="316">
        <v>5.5</v>
      </c>
      <c r="C28" s="116">
        <v>0</v>
      </c>
      <c r="D28" s="204">
        <f t="shared" si="0"/>
        <v>5.5</v>
      </c>
      <c r="E28" s="106" t="s">
        <v>142</v>
      </c>
      <c r="F28" s="481" t="s">
        <v>144</v>
      </c>
      <c r="G28" s="482" t="s">
        <v>144</v>
      </c>
      <c r="H28" s="501" t="s">
        <v>144</v>
      </c>
      <c r="I28" s="266"/>
      <c r="J28" s="106" t="s">
        <v>142</v>
      </c>
      <c r="K28" s="481" t="s">
        <v>144</v>
      </c>
      <c r="L28" s="482" t="s">
        <v>144</v>
      </c>
      <c r="M28" s="201" t="s">
        <v>144</v>
      </c>
      <c r="N28" s="125" t="s">
        <v>399</v>
      </c>
      <c r="O28" s="324" t="s">
        <v>144</v>
      </c>
      <c r="P28" s="315" t="s">
        <v>144</v>
      </c>
      <c r="Q28" s="203" t="s">
        <v>144</v>
      </c>
      <c r="R28" s="7"/>
      <c r="S28" s="7"/>
      <c r="T28" s="7"/>
      <c r="U28" s="7"/>
      <c r="V28" s="7"/>
      <c r="W28" s="7"/>
      <c r="X28" s="7"/>
      <c r="Y28" s="7"/>
      <c r="Z28" s="7"/>
      <c r="AL28" s="44"/>
      <c r="AM28" s="39"/>
      <c r="BG28" s="16"/>
      <c r="BH28" s="16"/>
      <c r="BI28" s="16"/>
      <c r="BJ28" s="16"/>
    </row>
    <row r="29" spans="1:62" ht="13.5" thickBot="1">
      <c r="A29" s="103" t="s">
        <v>321</v>
      </c>
      <c r="B29" s="307">
        <v>1</v>
      </c>
      <c r="C29" s="112">
        <v>0</v>
      </c>
      <c r="D29" s="445">
        <f t="shared" si="0"/>
        <v>1</v>
      </c>
      <c r="E29" s="103" t="s">
        <v>343</v>
      </c>
      <c r="F29" s="307">
        <v>0.5</v>
      </c>
      <c r="G29" s="473">
        <v>0</v>
      </c>
      <c r="H29" s="502">
        <f t="shared" si="1"/>
        <v>0.5</v>
      </c>
      <c r="I29" s="264"/>
      <c r="J29" s="103" t="s">
        <v>275</v>
      </c>
      <c r="K29" s="483">
        <v>1</v>
      </c>
      <c r="L29" s="484">
        <v>0</v>
      </c>
      <c r="M29" s="205">
        <f t="shared" si="2"/>
        <v>1</v>
      </c>
      <c r="N29" s="103" t="s">
        <v>642</v>
      </c>
      <c r="O29" s="307">
        <v>0</v>
      </c>
      <c r="P29" s="117">
        <v>0</v>
      </c>
      <c r="Q29" s="205">
        <f>O29+P29</f>
        <v>0</v>
      </c>
      <c r="R29" s="7"/>
      <c r="S29" s="7"/>
      <c r="T29" s="7"/>
      <c r="U29" s="7"/>
      <c r="V29" s="7"/>
      <c r="W29" s="7"/>
      <c r="X29" s="7"/>
      <c r="Y29" s="7"/>
      <c r="Z29" s="7"/>
      <c r="AL29" s="46"/>
      <c r="AM29" s="39"/>
      <c r="BG29" s="16"/>
      <c r="BH29" s="16"/>
      <c r="BI29" s="16"/>
      <c r="BJ29" s="16"/>
    </row>
    <row r="30" spans="1:62" ht="13.5" thickBot="1">
      <c r="A30" s="389" t="s">
        <v>357</v>
      </c>
      <c r="B30" s="390">
        <f>18.5/3</f>
        <v>6.166666666666667</v>
      </c>
      <c r="C30" s="391">
        <v>0</v>
      </c>
      <c r="D30" s="205">
        <v>0</v>
      </c>
      <c r="E30" s="389" t="s">
        <v>357</v>
      </c>
      <c r="F30" s="390">
        <f>19/3</f>
        <v>6.333333333333333</v>
      </c>
      <c r="G30" s="391">
        <v>0.5</v>
      </c>
      <c r="H30" s="205">
        <v>0</v>
      </c>
      <c r="I30" s="392"/>
      <c r="J30" s="389" t="s">
        <v>357</v>
      </c>
      <c r="K30" s="390">
        <f>17/3</f>
        <v>5.666666666666667</v>
      </c>
      <c r="L30" s="391">
        <v>0</v>
      </c>
      <c r="M30" s="205">
        <v>0</v>
      </c>
      <c r="N30" s="389" t="s">
        <v>357</v>
      </c>
      <c r="O30" s="390">
        <f>19.5/3</f>
        <v>6.5</v>
      </c>
      <c r="P30" s="391">
        <v>1</v>
      </c>
      <c r="Q30" s="205">
        <v>0</v>
      </c>
      <c r="R30" s="7"/>
      <c r="S30" s="7"/>
      <c r="T30" s="7"/>
      <c r="U30" s="7"/>
      <c r="V30" s="7"/>
      <c r="W30" s="7"/>
      <c r="X30" s="7"/>
      <c r="Y30" s="7"/>
      <c r="Z30" s="7"/>
      <c r="AL30" s="46"/>
      <c r="AM30" s="39"/>
      <c r="BG30" s="16"/>
      <c r="BH30" s="16"/>
      <c r="BI30" s="16"/>
      <c r="BJ30" s="16"/>
    </row>
    <row r="31" spans="1:62" s="31" customFormat="1" ht="12.75">
      <c r="A31" s="119"/>
      <c r="B31" s="118"/>
      <c r="C31" s="118"/>
      <c r="D31" s="206"/>
      <c r="E31" s="119"/>
      <c r="F31" s="118"/>
      <c r="G31" s="118"/>
      <c r="H31" s="206"/>
      <c r="I31" s="267"/>
      <c r="J31" s="119"/>
      <c r="K31" s="118"/>
      <c r="L31" s="118"/>
      <c r="M31" s="206"/>
      <c r="N31" s="119"/>
      <c r="O31" s="118"/>
      <c r="P31" s="118"/>
      <c r="Q31" s="206"/>
      <c r="R31" s="7"/>
      <c r="S31" s="7"/>
      <c r="T31" s="7"/>
      <c r="U31" s="7"/>
      <c r="V31" s="7"/>
      <c r="W31" s="1"/>
      <c r="X31" s="1"/>
      <c r="Y31" s="1"/>
      <c r="Z31" s="1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4"/>
      <c r="AM31" s="4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</row>
    <row r="32" spans="1:62" s="332" customFormat="1" ht="13.5" customHeight="1">
      <c r="A32" s="157"/>
      <c r="B32" s="558">
        <f>B5+B6+B27+B8+B9+B10+B11+B12+B13+B14+B15+B29</f>
        <v>66</v>
      </c>
      <c r="C32" s="558">
        <f>C4+C5+C6+C27+C8+C9+C10+C11+C12+C13+C14+C15+C29+C30</f>
        <v>-4</v>
      </c>
      <c r="D32" s="559">
        <f>B32+C32</f>
        <v>62</v>
      </c>
      <c r="E32" s="157"/>
      <c r="F32" s="547">
        <f>F5+F6+F23+F8+F9+F21+F11+F12+F13+F14+F15+F29</f>
        <v>70.5</v>
      </c>
      <c r="G32" s="548">
        <f>G4+G5+G6+G23+G8+G9+G21+G11+G12+G13+G14+G15+G29+G30</f>
        <v>10.5</v>
      </c>
      <c r="H32" s="549">
        <f>F32+G32</f>
        <v>81</v>
      </c>
      <c r="I32" s="334"/>
      <c r="J32" s="157"/>
      <c r="K32" s="573">
        <f>K5+K6+K7+K24+K9+K10+K11+K12+K13+K18+K15+K29</f>
        <v>65.5</v>
      </c>
      <c r="L32" s="574">
        <f>L4+L5+L6+L7+L24+L9+L10+L11+L12+L13+L18+L15+L29+L30</f>
        <v>9</v>
      </c>
      <c r="M32" s="575">
        <f>K32+L32</f>
        <v>74.5</v>
      </c>
      <c r="N32" s="157"/>
      <c r="O32" s="580">
        <f>O5+O6+O7+O8+O9+O10+O11+O12+O13+O14+O15+O29</f>
        <v>66.5</v>
      </c>
      <c r="P32" s="580">
        <f>P4+P5+P6+P7+P8+P9+P10+P11+P12+P13+P14+P15+P29+P30</f>
        <v>7.5</v>
      </c>
      <c r="Q32" s="581">
        <f>O32+P32</f>
        <v>74</v>
      </c>
      <c r="R32" s="330"/>
      <c r="S32" s="330"/>
      <c r="T32" s="330"/>
      <c r="U32" s="330"/>
      <c r="V32" s="330"/>
      <c r="W32" s="330"/>
      <c r="X32" s="330"/>
      <c r="Y32" s="330"/>
      <c r="Z32" s="330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60"/>
      <c r="AM32" s="353"/>
      <c r="AN32" s="331"/>
      <c r="AO32" s="331"/>
      <c r="AP32" s="331"/>
      <c r="AQ32" s="331"/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31"/>
      <c r="BC32" s="331"/>
      <c r="BD32" s="331"/>
      <c r="BE32" s="331"/>
      <c r="BF32" s="331"/>
      <c r="BG32" s="331"/>
      <c r="BH32" s="331"/>
      <c r="BI32" s="331"/>
      <c r="BJ32" s="331"/>
    </row>
    <row r="33" spans="1:62" s="332" customFormat="1" ht="12.75" customHeight="1" thickBot="1">
      <c r="A33" s="362"/>
      <c r="B33" s="363"/>
      <c r="C33" s="363"/>
      <c r="D33" s="364"/>
      <c r="E33" s="363"/>
      <c r="F33" s="363"/>
      <c r="G33" s="363"/>
      <c r="H33" s="364"/>
      <c r="I33" s="356"/>
      <c r="J33" s="362"/>
      <c r="K33" s="363"/>
      <c r="L33" s="363"/>
      <c r="M33" s="364"/>
      <c r="N33" s="363"/>
      <c r="O33" s="363"/>
      <c r="P33" s="363"/>
      <c r="Q33" s="364"/>
      <c r="R33" s="330"/>
      <c r="S33" s="330"/>
      <c r="T33" s="330"/>
      <c r="U33" s="330"/>
      <c r="V33" s="330"/>
      <c r="W33" s="330"/>
      <c r="X33" s="330"/>
      <c r="Y33" s="330"/>
      <c r="Z33" s="330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57"/>
      <c r="AM33" s="353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1"/>
      <c r="BF33" s="331"/>
      <c r="BG33" s="331"/>
      <c r="BH33" s="331"/>
      <c r="BI33" s="331"/>
      <c r="BJ33" s="331"/>
    </row>
    <row r="34" spans="1:62" s="332" customFormat="1" ht="18" customHeight="1" thickBot="1">
      <c r="A34" s="642"/>
      <c r="B34" s="643"/>
      <c r="C34" s="644"/>
      <c r="D34" s="645">
        <v>0</v>
      </c>
      <c r="E34" s="659"/>
      <c r="F34" s="658"/>
      <c r="G34" s="659"/>
      <c r="H34" s="660">
        <v>4</v>
      </c>
      <c r="I34" s="329"/>
      <c r="J34" s="693"/>
      <c r="K34" s="694"/>
      <c r="L34" s="695"/>
      <c r="M34" s="696">
        <v>2</v>
      </c>
      <c r="N34" s="652"/>
      <c r="O34" s="651"/>
      <c r="P34" s="652"/>
      <c r="Q34" s="653">
        <v>2</v>
      </c>
      <c r="R34" s="330"/>
      <c r="S34" s="330"/>
      <c r="T34" s="330"/>
      <c r="U34" s="330"/>
      <c r="V34" s="330"/>
      <c r="W34" s="330"/>
      <c r="X34" s="330"/>
      <c r="Y34" s="330"/>
      <c r="Z34" s="330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53"/>
      <c r="AM34" s="353"/>
      <c r="AN34" s="331"/>
      <c r="AO34" s="331"/>
      <c r="AP34" s="331"/>
      <c r="AQ34" s="331"/>
      <c r="AR34" s="331"/>
      <c r="AS34" s="331"/>
      <c r="AT34" s="331"/>
      <c r="AU34" s="331"/>
      <c r="AV34" s="331"/>
      <c r="AW34" s="331"/>
      <c r="AX34" s="331"/>
      <c r="AY34" s="331"/>
      <c r="AZ34" s="331"/>
      <c r="BA34" s="331"/>
      <c r="BB34" s="331"/>
      <c r="BC34" s="331"/>
      <c r="BD34" s="331"/>
      <c r="BE34" s="331"/>
      <c r="BF34" s="331"/>
      <c r="BG34" s="331"/>
      <c r="BH34" s="331"/>
      <c r="BI34" s="331"/>
      <c r="BJ34" s="331"/>
    </row>
    <row r="35" spans="1:62" ht="6" customHeight="1" thickBot="1">
      <c r="A35" s="273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9"/>
      <c r="R35" s="7"/>
      <c r="S35" s="7"/>
      <c r="T35" s="7"/>
      <c r="U35" s="7"/>
      <c r="V35" s="7"/>
      <c r="W35" s="7"/>
      <c r="X35" s="7"/>
      <c r="Y35" s="7"/>
      <c r="Z35" s="7"/>
      <c r="AL35" s="39"/>
      <c r="AM35" s="39"/>
      <c r="BG35" s="16"/>
      <c r="BH35" s="16"/>
      <c r="BI35" s="16"/>
      <c r="BJ35" s="16"/>
    </row>
    <row r="36" spans="1:62" ht="13.5" thickBot="1">
      <c r="A36" s="923" t="s">
        <v>106</v>
      </c>
      <c r="B36" s="924"/>
      <c r="C36" s="924"/>
      <c r="D36" s="924"/>
      <c r="E36" s="924"/>
      <c r="F36" s="924"/>
      <c r="G36" s="924"/>
      <c r="H36" s="924"/>
      <c r="I36" s="925"/>
      <c r="J36" s="924"/>
      <c r="K36" s="924"/>
      <c r="L36" s="924"/>
      <c r="M36" s="924"/>
      <c r="N36" s="924"/>
      <c r="O36" s="924"/>
      <c r="P36" s="924"/>
      <c r="Q36" s="926"/>
      <c r="R36" s="7"/>
      <c r="S36" s="7"/>
      <c r="T36" s="7"/>
      <c r="U36" s="7"/>
      <c r="V36" s="7"/>
      <c r="W36" s="7"/>
      <c r="X36" s="7"/>
      <c r="Y36" s="7"/>
      <c r="Z36" s="7"/>
      <c r="AL36" s="39"/>
      <c r="AM36" s="39"/>
      <c r="BG36" s="16"/>
      <c r="BH36" s="16"/>
      <c r="BI36" s="16"/>
      <c r="BJ36" s="16"/>
    </row>
    <row r="37" spans="1:62" ht="15" thickBot="1">
      <c r="A37" s="848" t="s">
        <v>16</v>
      </c>
      <c r="B37" s="849"/>
      <c r="C37" s="849"/>
      <c r="D37" s="849"/>
      <c r="E37" s="849"/>
      <c r="F37" s="849"/>
      <c r="G37" s="849"/>
      <c r="H37" s="850"/>
      <c r="I37" s="241"/>
      <c r="J37" s="848" t="s">
        <v>17</v>
      </c>
      <c r="K37" s="849"/>
      <c r="L37" s="849"/>
      <c r="M37" s="849"/>
      <c r="N37" s="849"/>
      <c r="O37" s="849"/>
      <c r="P37" s="849"/>
      <c r="Q37" s="850"/>
      <c r="R37" s="7"/>
      <c r="S37" s="7"/>
      <c r="T37" s="7"/>
      <c r="U37" s="7"/>
      <c r="V37" s="7"/>
      <c r="W37" s="24"/>
      <c r="X37" s="24"/>
      <c r="Y37" s="24"/>
      <c r="Z37" s="24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BG37" s="16"/>
      <c r="BH37" s="16"/>
      <c r="BI37" s="16"/>
      <c r="BJ37" s="16"/>
    </row>
    <row r="38" spans="1:62" s="332" customFormat="1" ht="15" customHeight="1" thickBot="1">
      <c r="A38" s="811" t="s">
        <v>86</v>
      </c>
      <c r="B38" s="918"/>
      <c r="C38" s="918"/>
      <c r="D38" s="812"/>
      <c r="E38" s="873" t="s">
        <v>89</v>
      </c>
      <c r="F38" s="873"/>
      <c r="G38" s="873"/>
      <c r="H38" s="810"/>
      <c r="I38" s="350"/>
      <c r="J38" s="813" t="s">
        <v>84</v>
      </c>
      <c r="K38" s="919"/>
      <c r="L38" s="919"/>
      <c r="M38" s="814"/>
      <c r="N38" s="920" t="s">
        <v>85</v>
      </c>
      <c r="O38" s="920"/>
      <c r="P38" s="920"/>
      <c r="Q38" s="804"/>
      <c r="R38" s="330"/>
      <c r="S38" s="330"/>
      <c r="T38" s="330"/>
      <c r="U38" s="330"/>
      <c r="V38" s="330"/>
      <c r="W38" s="361"/>
      <c r="X38" s="361"/>
      <c r="Y38" s="361"/>
      <c r="Z38" s="361"/>
      <c r="AA38" s="353"/>
      <c r="AB38" s="353"/>
      <c r="AC38" s="353"/>
      <c r="AD38" s="353"/>
      <c r="AE38" s="353"/>
      <c r="AF38" s="353"/>
      <c r="AG38" s="353"/>
      <c r="AH38" s="353"/>
      <c r="AI38" s="353"/>
      <c r="AJ38" s="353"/>
      <c r="AK38" s="353"/>
      <c r="AL38" s="353"/>
      <c r="AM38" s="353"/>
      <c r="AN38" s="331"/>
      <c r="AO38" s="331"/>
      <c r="AP38" s="331"/>
      <c r="AQ38" s="331"/>
      <c r="AR38" s="331"/>
      <c r="AS38" s="331"/>
      <c r="AT38" s="331"/>
      <c r="AU38" s="331"/>
      <c r="AV38" s="331"/>
      <c r="AW38" s="331"/>
      <c r="AX38" s="331"/>
      <c r="AY38" s="331"/>
      <c r="AZ38" s="331"/>
      <c r="BA38" s="331"/>
      <c r="BB38" s="331"/>
      <c r="BC38" s="331"/>
      <c r="BD38" s="331"/>
      <c r="BE38" s="331"/>
      <c r="BF38" s="331"/>
      <c r="BG38" s="331"/>
      <c r="BH38" s="331"/>
      <c r="BI38" s="331"/>
      <c r="BJ38" s="331"/>
    </row>
    <row r="39" spans="1:62" s="332" customFormat="1" ht="13.5" thickBot="1">
      <c r="A39" s="668" t="s">
        <v>3</v>
      </c>
      <c r="B39" s="669" t="s">
        <v>78</v>
      </c>
      <c r="C39" s="670">
        <v>1</v>
      </c>
      <c r="D39" s="669" t="s">
        <v>13</v>
      </c>
      <c r="E39" s="665" t="s">
        <v>3</v>
      </c>
      <c r="F39" s="371" t="s">
        <v>78</v>
      </c>
      <c r="G39" s="372">
        <v>0</v>
      </c>
      <c r="H39" s="371" t="s">
        <v>13</v>
      </c>
      <c r="I39" s="354"/>
      <c r="J39" s="682" t="s">
        <v>3</v>
      </c>
      <c r="K39" s="680" t="s">
        <v>78</v>
      </c>
      <c r="L39" s="681">
        <v>1</v>
      </c>
      <c r="M39" s="680" t="s">
        <v>13</v>
      </c>
      <c r="N39" s="677" t="s">
        <v>3</v>
      </c>
      <c r="O39" s="678" t="s">
        <v>78</v>
      </c>
      <c r="P39" s="679">
        <v>0</v>
      </c>
      <c r="Q39" s="678" t="s">
        <v>13</v>
      </c>
      <c r="R39" s="330"/>
      <c r="S39" s="330"/>
      <c r="T39" s="330"/>
      <c r="U39" s="330"/>
      <c r="V39" s="330"/>
      <c r="W39" s="361"/>
      <c r="X39" s="361"/>
      <c r="Y39" s="361"/>
      <c r="Z39" s="361"/>
      <c r="AA39" s="353"/>
      <c r="AB39" s="353"/>
      <c r="AC39" s="353"/>
      <c r="AD39" s="353"/>
      <c r="AE39" s="353"/>
      <c r="AF39" s="353"/>
      <c r="AG39" s="353"/>
      <c r="AH39" s="353"/>
      <c r="AI39" s="353"/>
      <c r="AJ39" s="353"/>
      <c r="AK39" s="353"/>
      <c r="AL39" s="353"/>
      <c r="AM39" s="353"/>
      <c r="AN39" s="331"/>
      <c r="AO39" s="331"/>
      <c r="AP39" s="331"/>
      <c r="AQ39" s="331"/>
      <c r="AR39" s="331"/>
      <c r="AS39" s="331"/>
      <c r="AT39" s="331"/>
      <c r="AU39" s="331"/>
      <c r="AV39" s="331"/>
      <c r="AW39" s="331"/>
      <c r="AX39" s="331"/>
      <c r="AY39" s="331"/>
      <c r="AZ39" s="331"/>
      <c r="BA39" s="331"/>
      <c r="BB39" s="331"/>
      <c r="BC39" s="331"/>
      <c r="BD39" s="331"/>
      <c r="BE39" s="331"/>
      <c r="BF39" s="331"/>
      <c r="BG39" s="331"/>
      <c r="BH39" s="331"/>
      <c r="BI39" s="331"/>
      <c r="BJ39" s="331"/>
    </row>
    <row r="40" spans="1:62" ht="12.75">
      <c r="A40" s="101" t="s">
        <v>383</v>
      </c>
      <c r="B40" s="306">
        <v>6.5</v>
      </c>
      <c r="C40" s="110">
        <v>1</v>
      </c>
      <c r="D40" s="198">
        <f>B40+C40</f>
        <v>7.5</v>
      </c>
      <c r="E40" s="101" t="s">
        <v>187</v>
      </c>
      <c r="F40" s="306">
        <v>6.5</v>
      </c>
      <c r="G40" s="110">
        <v>-1</v>
      </c>
      <c r="H40" s="198">
        <f aca="true" t="shared" si="4" ref="H40:H50">F40+G40</f>
        <v>5.5</v>
      </c>
      <c r="I40" s="264"/>
      <c r="J40" s="101" t="s">
        <v>166</v>
      </c>
      <c r="K40" s="485">
        <v>6</v>
      </c>
      <c r="L40" s="486">
        <v>-1</v>
      </c>
      <c r="M40" s="470">
        <f>K40+L40</f>
        <v>5</v>
      </c>
      <c r="N40" s="101" t="s">
        <v>231</v>
      </c>
      <c r="O40" s="485">
        <v>6</v>
      </c>
      <c r="P40" s="486">
        <v>-1</v>
      </c>
      <c r="Q40" s="470">
        <f>O40+P40</f>
        <v>5</v>
      </c>
      <c r="R40" s="7"/>
      <c r="S40" s="7"/>
      <c r="T40" s="7"/>
      <c r="U40" s="7"/>
      <c r="V40" s="7"/>
      <c r="W40" s="24"/>
      <c r="X40" s="24"/>
      <c r="Y40" s="24"/>
      <c r="Z40" s="24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BG40" s="16"/>
      <c r="BH40" s="16"/>
      <c r="BI40" s="16"/>
      <c r="BJ40" s="16"/>
    </row>
    <row r="41" spans="1:62" ht="12.75">
      <c r="A41" s="102" t="s">
        <v>227</v>
      </c>
      <c r="B41" s="309">
        <v>7</v>
      </c>
      <c r="C41" s="111">
        <v>0</v>
      </c>
      <c r="D41" s="199">
        <f aca="true" t="shared" si="5" ref="D41:D64">B41+C41</f>
        <v>7</v>
      </c>
      <c r="E41" s="102" t="s">
        <v>204</v>
      </c>
      <c r="F41" s="309">
        <v>6.5</v>
      </c>
      <c r="G41" s="111">
        <v>0</v>
      </c>
      <c r="H41" s="199">
        <f t="shared" si="4"/>
        <v>6.5</v>
      </c>
      <c r="I41" s="264"/>
      <c r="J41" s="102" t="s">
        <v>167</v>
      </c>
      <c r="K41" s="487">
        <v>6.5</v>
      </c>
      <c r="L41" s="488">
        <v>2.5</v>
      </c>
      <c r="M41" s="472">
        <f aca="true" t="shared" si="6" ref="M41:M64">K41+L41</f>
        <v>9</v>
      </c>
      <c r="N41" s="102" t="s">
        <v>232</v>
      </c>
      <c r="O41" s="487">
        <v>5.5</v>
      </c>
      <c r="P41" s="488">
        <v>0</v>
      </c>
      <c r="Q41" s="472">
        <f aca="true" t="shared" si="7" ref="Q41:Q64">O41+P41</f>
        <v>5.5</v>
      </c>
      <c r="R41" s="7"/>
      <c r="S41" s="7"/>
      <c r="T41" s="7"/>
      <c r="U41" s="7"/>
      <c r="V41" s="7"/>
      <c r="W41" s="24"/>
      <c r="X41" s="24"/>
      <c r="Y41" s="24"/>
      <c r="Z41" s="24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BG41" s="16"/>
      <c r="BH41" s="16"/>
      <c r="BI41" s="16"/>
      <c r="BJ41" s="16"/>
    </row>
    <row r="42" spans="1:62" ht="12.75">
      <c r="A42" s="102" t="s">
        <v>229</v>
      </c>
      <c r="B42" s="309">
        <v>5</v>
      </c>
      <c r="C42" s="111">
        <v>0</v>
      </c>
      <c r="D42" s="199">
        <f t="shared" si="5"/>
        <v>5</v>
      </c>
      <c r="E42" s="102" t="s">
        <v>205</v>
      </c>
      <c r="F42" s="309">
        <v>6.5</v>
      </c>
      <c r="G42" s="111">
        <v>0</v>
      </c>
      <c r="H42" s="199">
        <f t="shared" si="4"/>
        <v>6.5</v>
      </c>
      <c r="I42" s="264"/>
      <c r="J42" s="102" t="s">
        <v>602</v>
      </c>
      <c r="K42" s="487" t="s">
        <v>350</v>
      </c>
      <c r="L42" s="488" t="s">
        <v>350</v>
      </c>
      <c r="M42" s="472" t="s">
        <v>350</v>
      </c>
      <c r="N42" s="102" t="s">
        <v>250</v>
      </c>
      <c r="O42" s="487">
        <v>6</v>
      </c>
      <c r="P42" s="488">
        <v>-0.5</v>
      </c>
      <c r="Q42" s="472">
        <f t="shared" si="7"/>
        <v>5.5</v>
      </c>
      <c r="R42" s="7"/>
      <c r="S42" s="7"/>
      <c r="T42" s="7"/>
      <c r="U42" s="7"/>
      <c r="V42" s="7"/>
      <c r="W42" s="24"/>
      <c r="X42" s="24"/>
      <c r="Y42" s="24"/>
      <c r="Z42" s="24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BG42" s="16"/>
      <c r="BH42" s="16"/>
      <c r="BI42" s="16"/>
      <c r="BJ42" s="16"/>
    </row>
    <row r="43" spans="1:62" ht="12.75">
      <c r="A43" s="291" t="s">
        <v>226</v>
      </c>
      <c r="B43" s="465">
        <v>5.5</v>
      </c>
      <c r="C43" s="466">
        <v>-0.5</v>
      </c>
      <c r="D43" s="467">
        <f t="shared" si="5"/>
        <v>5</v>
      </c>
      <c r="E43" s="102" t="s">
        <v>190</v>
      </c>
      <c r="F43" s="309">
        <v>7</v>
      </c>
      <c r="G43" s="111">
        <v>0</v>
      </c>
      <c r="H43" s="199">
        <f t="shared" si="4"/>
        <v>7</v>
      </c>
      <c r="I43" s="264"/>
      <c r="J43" s="102" t="s">
        <v>169</v>
      </c>
      <c r="K43" s="487">
        <v>6</v>
      </c>
      <c r="L43" s="488">
        <v>0</v>
      </c>
      <c r="M43" s="472">
        <f t="shared" si="6"/>
        <v>6</v>
      </c>
      <c r="N43" s="102" t="s">
        <v>251</v>
      </c>
      <c r="O43" s="487">
        <v>7</v>
      </c>
      <c r="P43" s="488">
        <v>1</v>
      </c>
      <c r="Q43" s="472">
        <f t="shared" si="7"/>
        <v>8</v>
      </c>
      <c r="R43" s="7"/>
      <c r="S43" s="7"/>
      <c r="T43" s="7"/>
      <c r="U43" s="7"/>
      <c r="V43" s="7"/>
      <c r="W43" s="7"/>
      <c r="X43" s="7"/>
      <c r="Y43" s="7"/>
      <c r="Z43" s="7"/>
      <c r="BG43" s="16"/>
      <c r="BH43" s="16"/>
      <c r="BI43" s="16"/>
      <c r="BJ43" s="16"/>
    </row>
    <row r="44" spans="1:62" ht="12.75">
      <c r="A44" s="102" t="s">
        <v>214</v>
      </c>
      <c r="B44" s="309">
        <v>6</v>
      </c>
      <c r="C44" s="111">
        <v>0</v>
      </c>
      <c r="D44" s="199">
        <f t="shared" si="5"/>
        <v>6</v>
      </c>
      <c r="E44" s="102" t="s">
        <v>191</v>
      </c>
      <c r="F44" s="309">
        <v>7.5</v>
      </c>
      <c r="G44" s="111">
        <v>4</v>
      </c>
      <c r="H44" s="199">
        <f t="shared" si="4"/>
        <v>11.5</v>
      </c>
      <c r="I44" s="265"/>
      <c r="J44" s="102" t="s">
        <v>180</v>
      </c>
      <c r="K44" s="487">
        <v>6.5</v>
      </c>
      <c r="L44" s="488">
        <v>1</v>
      </c>
      <c r="M44" s="472">
        <f t="shared" si="6"/>
        <v>7.5</v>
      </c>
      <c r="N44" s="102" t="s">
        <v>237</v>
      </c>
      <c r="O44" s="487">
        <v>5</v>
      </c>
      <c r="P44" s="488">
        <v>-0.5</v>
      </c>
      <c r="Q44" s="472">
        <f t="shared" si="7"/>
        <v>4.5</v>
      </c>
      <c r="R44" s="7"/>
      <c r="S44" s="7"/>
      <c r="T44" s="7"/>
      <c r="U44" s="7"/>
      <c r="V44" s="7"/>
      <c r="W44" s="7"/>
      <c r="X44" s="7"/>
      <c r="Y44" s="7"/>
      <c r="Z44" s="7"/>
      <c r="BG44" s="16"/>
      <c r="BH44" s="16"/>
      <c r="BI44" s="16"/>
      <c r="BJ44" s="16"/>
    </row>
    <row r="45" spans="1:62" ht="12.75">
      <c r="A45" s="102" t="s">
        <v>212</v>
      </c>
      <c r="B45" s="309">
        <v>5.5</v>
      </c>
      <c r="C45" s="111">
        <v>0</v>
      </c>
      <c r="D45" s="199">
        <f t="shared" si="5"/>
        <v>5.5</v>
      </c>
      <c r="E45" s="102" t="s">
        <v>193</v>
      </c>
      <c r="F45" s="309">
        <v>5</v>
      </c>
      <c r="G45" s="111">
        <v>-0.5</v>
      </c>
      <c r="H45" s="199">
        <f t="shared" si="4"/>
        <v>4.5</v>
      </c>
      <c r="I45" s="264"/>
      <c r="J45" s="102" t="s">
        <v>603</v>
      </c>
      <c r="K45" s="487">
        <v>7</v>
      </c>
      <c r="L45" s="488">
        <v>2.5</v>
      </c>
      <c r="M45" s="472">
        <f t="shared" si="6"/>
        <v>9.5</v>
      </c>
      <c r="N45" s="102" t="s">
        <v>236</v>
      </c>
      <c r="O45" s="487">
        <v>7.5</v>
      </c>
      <c r="P45" s="488">
        <v>2</v>
      </c>
      <c r="Q45" s="472">
        <f t="shared" si="7"/>
        <v>9.5</v>
      </c>
      <c r="R45" s="7"/>
      <c r="S45" s="7"/>
      <c r="T45" s="7"/>
      <c r="U45" s="7"/>
      <c r="V45" s="7"/>
      <c r="W45" s="7"/>
      <c r="X45" s="7"/>
      <c r="Y45" s="7"/>
      <c r="Z45" s="7"/>
      <c r="BG45" s="16"/>
      <c r="BH45" s="16"/>
      <c r="BI45" s="16"/>
      <c r="BJ45" s="16"/>
    </row>
    <row r="46" spans="1:62" ht="12.75">
      <c r="A46" s="102" t="s">
        <v>450</v>
      </c>
      <c r="B46" s="309">
        <v>6.5</v>
      </c>
      <c r="C46" s="111">
        <v>0</v>
      </c>
      <c r="D46" s="199">
        <f t="shared" si="5"/>
        <v>6.5</v>
      </c>
      <c r="E46" s="102" t="s">
        <v>612</v>
      </c>
      <c r="F46" s="309" t="s">
        <v>351</v>
      </c>
      <c r="G46" s="111" t="s">
        <v>351</v>
      </c>
      <c r="H46" s="199" t="s">
        <v>351</v>
      </c>
      <c r="I46" s="264"/>
      <c r="J46" s="102" t="s">
        <v>172</v>
      </c>
      <c r="K46" s="487">
        <v>6.5</v>
      </c>
      <c r="L46" s="488">
        <v>0</v>
      </c>
      <c r="M46" s="472">
        <f t="shared" si="6"/>
        <v>6.5</v>
      </c>
      <c r="N46" s="102" t="s">
        <v>248</v>
      </c>
      <c r="O46" s="487">
        <v>5.5</v>
      </c>
      <c r="P46" s="488">
        <v>-0.5</v>
      </c>
      <c r="Q46" s="472">
        <f t="shared" si="7"/>
        <v>5</v>
      </c>
      <c r="R46" s="7"/>
      <c r="S46" s="7"/>
      <c r="T46" s="7"/>
      <c r="U46" s="7"/>
      <c r="V46" s="7"/>
      <c r="W46" s="7"/>
      <c r="X46" s="7"/>
      <c r="Y46" s="7"/>
      <c r="Z46" s="7"/>
      <c r="BG46" s="16"/>
      <c r="BH46" s="16"/>
      <c r="BI46" s="16"/>
      <c r="BJ46" s="16"/>
    </row>
    <row r="47" spans="1:62" ht="12.75">
      <c r="A47" s="102" t="s">
        <v>503</v>
      </c>
      <c r="B47" s="309" t="s">
        <v>350</v>
      </c>
      <c r="C47" s="111" t="s">
        <v>350</v>
      </c>
      <c r="D47" s="199" t="s">
        <v>350</v>
      </c>
      <c r="E47" s="102" t="s">
        <v>194</v>
      </c>
      <c r="F47" s="309">
        <v>9</v>
      </c>
      <c r="G47" s="111">
        <v>11</v>
      </c>
      <c r="H47" s="199">
        <f t="shared" si="4"/>
        <v>20</v>
      </c>
      <c r="I47" s="264"/>
      <c r="J47" s="102" t="s">
        <v>406</v>
      </c>
      <c r="K47" s="487">
        <v>5</v>
      </c>
      <c r="L47" s="488">
        <v>0</v>
      </c>
      <c r="M47" s="472">
        <f t="shared" si="6"/>
        <v>5</v>
      </c>
      <c r="N47" s="102" t="s">
        <v>238</v>
      </c>
      <c r="O47" s="487">
        <v>5.5</v>
      </c>
      <c r="P47" s="488">
        <v>0</v>
      </c>
      <c r="Q47" s="472">
        <f t="shared" si="7"/>
        <v>5.5</v>
      </c>
      <c r="R47" s="7"/>
      <c r="S47" s="7"/>
      <c r="T47" s="7"/>
      <c r="U47" s="7"/>
      <c r="V47" s="7"/>
      <c r="W47" s="7"/>
      <c r="X47" s="7"/>
      <c r="Y47" s="7"/>
      <c r="Z47" s="7"/>
      <c r="BG47" s="16"/>
      <c r="BH47" s="16"/>
      <c r="BI47" s="16"/>
      <c r="BJ47" s="16"/>
    </row>
    <row r="48" spans="1:62" ht="12.75">
      <c r="A48" s="102" t="s">
        <v>632</v>
      </c>
      <c r="B48" s="309">
        <v>4.5</v>
      </c>
      <c r="C48" s="111">
        <v>0</v>
      </c>
      <c r="D48" s="199">
        <f t="shared" si="5"/>
        <v>4.5</v>
      </c>
      <c r="E48" s="102" t="s">
        <v>195</v>
      </c>
      <c r="F48" s="309">
        <v>7</v>
      </c>
      <c r="G48" s="111">
        <v>3</v>
      </c>
      <c r="H48" s="199">
        <f t="shared" si="4"/>
        <v>10</v>
      </c>
      <c r="I48" s="264"/>
      <c r="J48" s="102" t="s">
        <v>407</v>
      </c>
      <c r="K48" s="487">
        <v>6</v>
      </c>
      <c r="L48" s="488">
        <v>0</v>
      </c>
      <c r="M48" s="472">
        <f t="shared" si="6"/>
        <v>6</v>
      </c>
      <c r="N48" s="102" t="s">
        <v>457</v>
      </c>
      <c r="O48" s="487">
        <v>6.5</v>
      </c>
      <c r="P48" s="488">
        <v>2.5</v>
      </c>
      <c r="Q48" s="472">
        <f t="shared" si="7"/>
        <v>9</v>
      </c>
      <c r="R48" s="7"/>
      <c r="S48" s="7"/>
      <c r="T48" s="7"/>
      <c r="U48" s="7"/>
      <c r="V48" s="7"/>
      <c r="W48" s="7"/>
      <c r="X48" s="7"/>
      <c r="Y48" s="7"/>
      <c r="Z48" s="7"/>
      <c r="BG48" s="16"/>
      <c r="BH48" s="16"/>
      <c r="BI48" s="16"/>
      <c r="BJ48" s="16"/>
    </row>
    <row r="49" spans="1:62" ht="12.75">
      <c r="A49" s="102" t="s">
        <v>557</v>
      </c>
      <c r="B49" s="309">
        <v>5.5</v>
      </c>
      <c r="C49" s="111">
        <v>-0.5</v>
      </c>
      <c r="D49" s="199">
        <f t="shared" si="5"/>
        <v>5</v>
      </c>
      <c r="E49" s="102" t="s">
        <v>196</v>
      </c>
      <c r="F49" s="309">
        <v>7</v>
      </c>
      <c r="G49" s="111">
        <v>2.5</v>
      </c>
      <c r="H49" s="199">
        <f t="shared" si="4"/>
        <v>9.5</v>
      </c>
      <c r="I49" s="264"/>
      <c r="J49" s="102" t="s">
        <v>173</v>
      </c>
      <c r="K49" s="487">
        <v>5.5</v>
      </c>
      <c r="L49" s="488">
        <v>0</v>
      </c>
      <c r="M49" s="472">
        <f t="shared" si="6"/>
        <v>5.5</v>
      </c>
      <c r="N49" s="102" t="s">
        <v>240</v>
      </c>
      <c r="O49" s="487" t="s">
        <v>350</v>
      </c>
      <c r="P49" s="488" t="s">
        <v>350</v>
      </c>
      <c r="Q49" s="472" t="s">
        <v>350</v>
      </c>
      <c r="R49" s="7"/>
      <c r="S49" s="7"/>
      <c r="T49" s="7"/>
      <c r="U49" s="7"/>
      <c r="V49" s="7"/>
      <c r="W49" s="7"/>
      <c r="X49" s="7"/>
      <c r="Y49" s="7"/>
      <c r="Z49" s="7"/>
      <c r="BG49" s="16"/>
      <c r="BH49" s="16"/>
      <c r="BI49" s="16"/>
      <c r="BJ49" s="16"/>
    </row>
    <row r="50" spans="1:62" ht="13.5" thickBot="1">
      <c r="A50" s="103" t="s">
        <v>216</v>
      </c>
      <c r="B50" s="307">
        <v>6.5</v>
      </c>
      <c r="C50" s="112">
        <v>0</v>
      </c>
      <c r="D50" s="200">
        <f t="shared" si="5"/>
        <v>6.5</v>
      </c>
      <c r="E50" s="103" t="s">
        <v>197</v>
      </c>
      <c r="F50" s="307">
        <v>5.5</v>
      </c>
      <c r="G50" s="112">
        <v>0</v>
      </c>
      <c r="H50" s="200">
        <f t="shared" si="4"/>
        <v>5.5</v>
      </c>
      <c r="I50" s="264"/>
      <c r="J50" s="103" t="s">
        <v>349</v>
      </c>
      <c r="K50" s="483" t="s">
        <v>350</v>
      </c>
      <c r="L50" s="489" t="s">
        <v>350</v>
      </c>
      <c r="M50" s="490" t="s">
        <v>350</v>
      </c>
      <c r="N50" s="103" t="s">
        <v>241</v>
      </c>
      <c r="O50" s="483">
        <v>7</v>
      </c>
      <c r="P50" s="489">
        <v>2</v>
      </c>
      <c r="Q50" s="474">
        <f t="shared" si="7"/>
        <v>9</v>
      </c>
      <c r="R50" s="7"/>
      <c r="S50" s="7"/>
      <c r="T50" s="7"/>
      <c r="U50" s="7"/>
      <c r="V50" s="7"/>
      <c r="W50" s="7"/>
      <c r="X50" s="7"/>
      <c r="Y50" s="7"/>
      <c r="Z50" s="7"/>
      <c r="BG50" s="16"/>
      <c r="BH50" s="16"/>
      <c r="BI50" s="16"/>
      <c r="BJ50" s="16"/>
    </row>
    <row r="51" spans="1:62" ht="13.5" thickBot="1">
      <c r="A51" s="85"/>
      <c r="B51" s="444"/>
      <c r="C51" s="108"/>
      <c r="D51" s="201"/>
      <c r="E51" s="85"/>
      <c r="F51" s="444"/>
      <c r="G51" s="108"/>
      <c r="H51" s="201"/>
      <c r="I51" s="266"/>
      <c r="J51" s="85"/>
      <c r="K51" s="444"/>
      <c r="L51" s="113"/>
      <c r="M51" s="201"/>
      <c r="N51" s="85"/>
      <c r="O51" s="444"/>
      <c r="P51" s="113"/>
      <c r="Q51" s="201"/>
      <c r="R51" s="7"/>
      <c r="S51" s="7"/>
      <c r="T51" s="7"/>
      <c r="U51" s="7"/>
      <c r="V51" s="7"/>
      <c r="W51" s="7"/>
      <c r="X51" s="7"/>
      <c r="Y51" s="7"/>
      <c r="Z51" s="7"/>
      <c r="BG51" s="16"/>
      <c r="BH51" s="16"/>
      <c r="BI51" s="16"/>
      <c r="BJ51" s="16"/>
    </row>
    <row r="52" spans="1:62" ht="12.75">
      <c r="A52" s="104" t="s">
        <v>387</v>
      </c>
      <c r="B52" s="310" t="s">
        <v>144</v>
      </c>
      <c r="C52" s="120" t="s">
        <v>144</v>
      </c>
      <c r="D52" s="468" t="s">
        <v>144</v>
      </c>
      <c r="E52" s="104" t="s">
        <v>198</v>
      </c>
      <c r="F52" s="310" t="s">
        <v>144</v>
      </c>
      <c r="G52" s="120" t="s">
        <v>144</v>
      </c>
      <c r="H52" s="202" t="s">
        <v>144</v>
      </c>
      <c r="I52" s="266"/>
      <c r="J52" s="104" t="s">
        <v>175</v>
      </c>
      <c r="K52" s="491" t="s">
        <v>144</v>
      </c>
      <c r="L52" s="492" t="s">
        <v>144</v>
      </c>
      <c r="M52" s="476" t="s">
        <v>144</v>
      </c>
      <c r="N52" s="104" t="s">
        <v>242</v>
      </c>
      <c r="O52" s="491" t="s">
        <v>144</v>
      </c>
      <c r="P52" s="492" t="s">
        <v>144</v>
      </c>
      <c r="Q52" s="476" t="s">
        <v>144</v>
      </c>
      <c r="R52" s="7"/>
      <c r="S52" s="7"/>
      <c r="T52" s="7"/>
      <c r="U52" s="7"/>
      <c r="V52" s="7"/>
      <c r="W52" s="7"/>
      <c r="X52" s="7"/>
      <c r="Y52" s="7"/>
      <c r="Z52" s="7"/>
      <c r="BG52" s="16"/>
      <c r="BH52" s="16"/>
      <c r="BI52" s="16"/>
      <c r="BJ52" s="16"/>
    </row>
    <row r="53" spans="1:62" ht="12.75">
      <c r="A53" s="105" t="s">
        <v>215</v>
      </c>
      <c r="B53" s="313">
        <v>7</v>
      </c>
      <c r="C53" s="114">
        <v>3</v>
      </c>
      <c r="D53" s="204">
        <f t="shared" si="5"/>
        <v>10</v>
      </c>
      <c r="E53" s="105" t="s">
        <v>525</v>
      </c>
      <c r="F53" s="311" t="s">
        <v>144</v>
      </c>
      <c r="G53" s="115" t="s">
        <v>144</v>
      </c>
      <c r="H53" s="204" t="s">
        <v>144</v>
      </c>
      <c r="I53" s="266"/>
      <c r="J53" s="102" t="s">
        <v>174</v>
      </c>
      <c r="K53" s="487">
        <v>7</v>
      </c>
      <c r="L53" s="488">
        <v>3</v>
      </c>
      <c r="M53" s="472">
        <f t="shared" si="6"/>
        <v>10</v>
      </c>
      <c r="N53" s="102" t="s">
        <v>239</v>
      </c>
      <c r="O53" s="487">
        <v>7.5</v>
      </c>
      <c r="P53" s="488">
        <v>4</v>
      </c>
      <c r="Q53" s="472">
        <f t="shared" si="7"/>
        <v>11.5</v>
      </c>
      <c r="R53" s="7"/>
      <c r="S53" s="7"/>
      <c r="T53" s="7"/>
      <c r="U53" s="7"/>
      <c r="V53" s="7"/>
      <c r="W53" s="7"/>
      <c r="X53" s="7"/>
      <c r="Y53" s="7"/>
      <c r="Z53" s="7"/>
      <c r="BG53" s="16"/>
      <c r="BH53" s="16"/>
      <c r="BI53" s="16"/>
      <c r="BJ53" s="16"/>
    </row>
    <row r="54" spans="1:62" ht="12.75">
      <c r="A54" s="105" t="s">
        <v>221</v>
      </c>
      <c r="B54" s="313">
        <v>6</v>
      </c>
      <c r="C54" s="114">
        <v>0</v>
      </c>
      <c r="D54" s="204">
        <f t="shared" si="5"/>
        <v>6</v>
      </c>
      <c r="E54" s="105" t="s">
        <v>613</v>
      </c>
      <c r="F54" s="313" t="s">
        <v>144</v>
      </c>
      <c r="G54" s="114" t="s">
        <v>144</v>
      </c>
      <c r="H54" s="464" t="s">
        <v>144</v>
      </c>
      <c r="I54" s="266"/>
      <c r="J54" s="105" t="s">
        <v>176</v>
      </c>
      <c r="K54" s="493">
        <v>5.5</v>
      </c>
      <c r="L54" s="494">
        <v>0</v>
      </c>
      <c r="M54" s="201">
        <f t="shared" si="6"/>
        <v>5.5</v>
      </c>
      <c r="N54" s="105" t="s">
        <v>243</v>
      </c>
      <c r="O54" s="495" t="s">
        <v>356</v>
      </c>
      <c r="P54" s="496" t="s">
        <v>356</v>
      </c>
      <c r="Q54" s="201" t="s">
        <v>356</v>
      </c>
      <c r="R54" s="7"/>
      <c r="S54" s="7"/>
      <c r="T54" s="7"/>
      <c r="U54" s="7"/>
      <c r="V54" s="7"/>
      <c r="W54" s="7"/>
      <c r="X54" s="7"/>
      <c r="Y54" s="7"/>
      <c r="Z54" s="7"/>
      <c r="BG54" s="16"/>
      <c r="BH54" s="16"/>
      <c r="BI54" s="16"/>
      <c r="BJ54" s="16"/>
    </row>
    <row r="55" spans="1:62" ht="12.75">
      <c r="A55" s="105" t="s">
        <v>220</v>
      </c>
      <c r="B55" s="313">
        <v>5.5</v>
      </c>
      <c r="C55" s="114">
        <v>0</v>
      </c>
      <c r="D55" s="204">
        <f t="shared" si="5"/>
        <v>5.5</v>
      </c>
      <c r="E55" s="105" t="s">
        <v>200</v>
      </c>
      <c r="F55" s="313" t="s">
        <v>144</v>
      </c>
      <c r="G55" s="114" t="s">
        <v>144</v>
      </c>
      <c r="H55" s="464" t="s">
        <v>144</v>
      </c>
      <c r="I55" s="266"/>
      <c r="J55" s="105" t="s">
        <v>583</v>
      </c>
      <c r="K55" s="493">
        <v>6</v>
      </c>
      <c r="L55" s="494">
        <v>0</v>
      </c>
      <c r="M55" s="201">
        <f t="shared" si="6"/>
        <v>6</v>
      </c>
      <c r="N55" s="105" t="s">
        <v>245</v>
      </c>
      <c r="O55" s="495">
        <v>7</v>
      </c>
      <c r="P55" s="496">
        <v>1</v>
      </c>
      <c r="Q55" s="201">
        <f t="shared" si="7"/>
        <v>8</v>
      </c>
      <c r="R55" s="7"/>
      <c r="S55" s="7"/>
      <c r="T55" s="7"/>
      <c r="U55" s="7"/>
      <c r="V55" s="7"/>
      <c r="W55" s="7"/>
      <c r="X55" s="7"/>
      <c r="Y55" s="7"/>
      <c r="Z55" s="7"/>
      <c r="BG55" s="16"/>
      <c r="BH55" s="16"/>
      <c r="BI55" s="16"/>
      <c r="BJ55" s="16"/>
    </row>
    <row r="56" spans="1:62" ht="12.75">
      <c r="A56" s="102" t="s">
        <v>508</v>
      </c>
      <c r="B56" s="309">
        <v>6</v>
      </c>
      <c r="C56" s="111">
        <v>0</v>
      </c>
      <c r="D56" s="199">
        <f t="shared" si="5"/>
        <v>6</v>
      </c>
      <c r="E56" s="109" t="s">
        <v>498</v>
      </c>
      <c r="F56" s="311" t="s">
        <v>356</v>
      </c>
      <c r="G56" s="115" t="s">
        <v>356</v>
      </c>
      <c r="H56" s="204" t="s">
        <v>356</v>
      </c>
      <c r="I56" s="266"/>
      <c r="J56" s="105" t="s">
        <v>640</v>
      </c>
      <c r="K56" s="493">
        <v>5.5</v>
      </c>
      <c r="L56" s="494">
        <v>0</v>
      </c>
      <c r="M56" s="201">
        <f t="shared" si="6"/>
        <v>5.5</v>
      </c>
      <c r="N56" s="105" t="s">
        <v>247</v>
      </c>
      <c r="O56" s="495">
        <v>6</v>
      </c>
      <c r="P56" s="496">
        <v>0</v>
      </c>
      <c r="Q56" s="201">
        <f t="shared" si="7"/>
        <v>6</v>
      </c>
      <c r="R56" s="7"/>
      <c r="S56" s="7"/>
      <c r="T56" s="7"/>
      <c r="U56" s="7"/>
      <c r="V56" s="7"/>
      <c r="W56" s="7"/>
      <c r="X56" s="7"/>
      <c r="Y56" s="7"/>
      <c r="Z56" s="7"/>
      <c r="BG56" s="16"/>
      <c r="BH56" s="16"/>
      <c r="BI56" s="16"/>
      <c r="BJ56" s="16"/>
    </row>
    <row r="57" spans="1:62" ht="12.75">
      <c r="A57" s="105" t="s">
        <v>211</v>
      </c>
      <c r="B57" s="313">
        <v>6</v>
      </c>
      <c r="C57" s="114">
        <v>0</v>
      </c>
      <c r="D57" s="204">
        <f t="shared" si="5"/>
        <v>6</v>
      </c>
      <c r="E57" s="102" t="s">
        <v>202</v>
      </c>
      <c r="F57" s="309">
        <v>6.5</v>
      </c>
      <c r="G57" s="111">
        <v>1</v>
      </c>
      <c r="H57" s="199">
        <f aca="true" t="shared" si="8" ref="H57:H64">F57+G57</f>
        <v>7.5</v>
      </c>
      <c r="I57" s="266"/>
      <c r="J57" s="105" t="s">
        <v>408</v>
      </c>
      <c r="K57" s="493">
        <v>6</v>
      </c>
      <c r="L57" s="494">
        <v>0</v>
      </c>
      <c r="M57" s="201">
        <f t="shared" si="6"/>
        <v>6</v>
      </c>
      <c r="N57" s="105" t="s">
        <v>249</v>
      </c>
      <c r="O57" s="495" t="s">
        <v>356</v>
      </c>
      <c r="P57" s="496" t="s">
        <v>356</v>
      </c>
      <c r="Q57" s="201" t="s">
        <v>356</v>
      </c>
      <c r="R57" s="7"/>
      <c r="S57" s="7"/>
      <c r="T57" s="7"/>
      <c r="U57" s="7"/>
      <c r="V57" s="7"/>
      <c r="W57" s="7"/>
      <c r="X57" s="7"/>
      <c r="Y57" s="7"/>
      <c r="Z57" s="7"/>
      <c r="BG57" s="16"/>
      <c r="BH57" s="16"/>
      <c r="BI57" s="16"/>
      <c r="BJ57" s="16"/>
    </row>
    <row r="58" spans="1:62" ht="12.75">
      <c r="A58" s="105" t="s">
        <v>385</v>
      </c>
      <c r="B58" s="311" t="s">
        <v>144</v>
      </c>
      <c r="C58" s="115" t="s">
        <v>144</v>
      </c>
      <c r="D58" s="204" t="s">
        <v>144</v>
      </c>
      <c r="E58" s="105" t="s">
        <v>419</v>
      </c>
      <c r="F58" s="311">
        <v>5.5</v>
      </c>
      <c r="G58" s="115">
        <v>0</v>
      </c>
      <c r="H58" s="464">
        <f t="shared" si="8"/>
        <v>5.5</v>
      </c>
      <c r="I58" s="266"/>
      <c r="J58" s="109" t="s">
        <v>446</v>
      </c>
      <c r="K58" s="493" t="s">
        <v>144</v>
      </c>
      <c r="L58" s="494" t="s">
        <v>144</v>
      </c>
      <c r="M58" s="201" t="s">
        <v>144</v>
      </c>
      <c r="N58" s="105" t="s">
        <v>235</v>
      </c>
      <c r="O58" s="493">
        <v>6</v>
      </c>
      <c r="P58" s="494">
        <v>0</v>
      </c>
      <c r="Q58" s="201">
        <f t="shared" si="7"/>
        <v>6</v>
      </c>
      <c r="R58" s="7"/>
      <c r="S58" s="7"/>
      <c r="T58" s="7"/>
      <c r="U58" s="7"/>
      <c r="V58" s="7"/>
      <c r="W58" s="7"/>
      <c r="X58" s="7"/>
      <c r="Y58" s="7"/>
      <c r="Z58" s="7"/>
      <c r="BG58" s="16"/>
      <c r="BH58" s="16"/>
      <c r="BI58" s="16"/>
      <c r="BJ58" s="16"/>
    </row>
    <row r="59" spans="1:62" ht="12.75">
      <c r="A59" s="105" t="s">
        <v>223</v>
      </c>
      <c r="B59" s="313">
        <v>6</v>
      </c>
      <c r="C59" s="114">
        <v>-0.5</v>
      </c>
      <c r="D59" s="204">
        <f t="shared" si="5"/>
        <v>5.5</v>
      </c>
      <c r="E59" s="105" t="s">
        <v>614</v>
      </c>
      <c r="F59" s="311">
        <v>4</v>
      </c>
      <c r="G59" s="115">
        <v>-0.5</v>
      </c>
      <c r="H59" s="464">
        <f t="shared" si="8"/>
        <v>3.5</v>
      </c>
      <c r="I59" s="266"/>
      <c r="J59" s="105" t="s">
        <v>604</v>
      </c>
      <c r="K59" s="495">
        <v>7.5</v>
      </c>
      <c r="L59" s="496">
        <v>5</v>
      </c>
      <c r="M59" s="201">
        <f t="shared" si="6"/>
        <v>12.5</v>
      </c>
      <c r="N59" s="105" t="s">
        <v>234</v>
      </c>
      <c r="O59" s="493">
        <v>6</v>
      </c>
      <c r="P59" s="494">
        <v>0</v>
      </c>
      <c r="Q59" s="201">
        <f t="shared" si="7"/>
        <v>6</v>
      </c>
      <c r="R59" s="7"/>
      <c r="S59" s="7"/>
      <c r="T59" s="7"/>
      <c r="U59" s="7"/>
      <c r="V59" s="7"/>
      <c r="W59" s="7"/>
      <c r="X59" s="7"/>
      <c r="Y59" s="7"/>
      <c r="Z59" s="7"/>
      <c r="BG59" s="16"/>
      <c r="BH59" s="16"/>
      <c r="BI59" s="16"/>
      <c r="BJ59" s="16"/>
    </row>
    <row r="60" spans="1:62" ht="12.75">
      <c r="A60" s="105" t="s">
        <v>210</v>
      </c>
      <c r="B60" s="313" t="s">
        <v>144</v>
      </c>
      <c r="C60" s="114" t="s">
        <v>144</v>
      </c>
      <c r="D60" s="204" t="s">
        <v>144</v>
      </c>
      <c r="E60" s="105" t="s">
        <v>188</v>
      </c>
      <c r="F60" s="311" t="s">
        <v>144</v>
      </c>
      <c r="G60" s="115" t="s">
        <v>144</v>
      </c>
      <c r="H60" s="464" t="s">
        <v>144</v>
      </c>
      <c r="I60" s="266"/>
      <c r="J60" s="105" t="s">
        <v>409</v>
      </c>
      <c r="K60" s="493">
        <v>5</v>
      </c>
      <c r="L60" s="494">
        <v>0</v>
      </c>
      <c r="M60" s="201">
        <f t="shared" si="6"/>
        <v>5</v>
      </c>
      <c r="N60" s="109" t="s">
        <v>233</v>
      </c>
      <c r="O60" s="493">
        <v>6</v>
      </c>
      <c r="P60" s="494">
        <v>0</v>
      </c>
      <c r="Q60" s="201">
        <f t="shared" si="7"/>
        <v>6</v>
      </c>
      <c r="R60" s="7"/>
      <c r="S60" s="7"/>
      <c r="T60" s="7"/>
      <c r="U60" s="7"/>
      <c r="V60" s="7"/>
      <c r="W60" s="7"/>
      <c r="X60" s="7"/>
      <c r="Y60" s="7"/>
      <c r="Z60" s="7"/>
      <c r="BG60" s="16"/>
      <c r="BH60" s="16"/>
      <c r="BI60" s="16"/>
      <c r="BJ60" s="16"/>
    </row>
    <row r="61" spans="1:62" ht="12.75">
      <c r="A61" s="105" t="s">
        <v>543</v>
      </c>
      <c r="B61" s="313">
        <v>6.5</v>
      </c>
      <c r="C61" s="114">
        <v>-0.5</v>
      </c>
      <c r="D61" s="204">
        <f t="shared" si="5"/>
        <v>6</v>
      </c>
      <c r="E61" s="109" t="s">
        <v>639</v>
      </c>
      <c r="F61" s="311">
        <v>4.5</v>
      </c>
      <c r="G61" s="115">
        <v>0</v>
      </c>
      <c r="H61" s="464">
        <f t="shared" si="8"/>
        <v>4.5</v>
      </c>
      <c r="I61" s="266"/>
      <c r="J61" s="102" t="s">
        <v>184</v>
      </c>
      <c r="K61" s="487">
        <v>7</v>
      </c>
      <c r="L61" s="488">
        <v>-0.5</v>
      </c>
      <c r="M61" s="472">
        <f t="shared" si="6"/>
        <v>6.5</v>
      </c>
      <c r="N61" s="105" t="s">
        <v>459</v>
      </c>
      <c r="O61" s="493">
        <v>5</v>
      </c>
      <c r="P61" s="494">
        <v>0</v>
      </c>
      <c r="Q61" s="201">
        <f t="shared" si="7"/>
        <v>5</v>
      </c>
      <c r="R61" s="7"/>
      <c r="S61" s="7"/>
      <c r="T61" s="7"/>
      <c r="U61" s="7"/>
      <c r="V61" s="7"/>
      <c r="W61" s="7"/>
      <c r="X61" s="7"/>
      <c r="Y61" s="7"/>
      <c r="Z61" s="7"/>
      <c r="BG61" s="16"/>
      <c r="BH61" s="16"/>
      <c r="BI61" s="16"/>
      <c r="BJ61" s="16"/>
    </row>
    <row r="62" spans="1:62" ht="12.75">
      <c r="A62" s="105" t="s">
        <v>601</v>
      </c>
      <c r="B62" s="313" t="s">
        <v>144</v>
      </c>
      <c r="C62" s="114" t="s">
        <v>144</v>
      </c>
      <c r="D62" s="204" t="s">
        <v>144</v>
      </c>
      <c r="E62" s="109" t="s">
        <v>142</v>
      </c>
      <c r="F62" s="311" t="s">
        <v>144</v>
      </c>
      <c r="G62" s="115" t="s">
        <v>144</v>
      </c>
      <c r="H62" s="464" t="s">
        <v>144</v>
      </c>
      <c r="I62" s="266"/>
      <c r="J62" s="105" t="s">
        <v>182</v>
      </c>
      <c r="K62" s="495">
        <v>6</v>
      </c>
      <c r="L62" s="496">
        <v>0</v>
      </c>
      <c r="M62" s="201">
        <f t="shared" si="6"/>
        <v>6</v>
      </c>
      <c r="N62" s="105" t="s">
        <v>142</v>
      </c>
      <c r="O62" s="495" t="s">
        <v>144</v>
      </c>
      <c r="P62" s="496" t="s">
        <v>144</v>
      </c>
      <c r="Q62" s="201" t="s">
        <v>144</v>
      </c>
      <c r="R62" s="7"/>
      <c r="S62" s="7"/>
      <c r="T62" s="7"/>
      <c r="U62" s="7"/>
      <c r="V62" s="7"/>
      <c r="W62" s="7"/>
      <c r="X62" s="7"/>
      <c r="Y62" s="7"/>
      <c r="Z62" s="7"/>
      <c r="BG62" s="16"/>
      <c r="BH62" s="16"/>
      <c r="BI62" s="16"/>
      <c r="BJ62" s="16"/>
    </row>
    <row r="63" spans="1:62" ht="13.5" thickBot="1">
      <c r="A63" s="106" t="s">
        <v>228</v>
      </c>
      <c r="B63" s="316">
        <v>7</v>
      </c>
      <c r="C63" s="116">
        <v>0</v>
      </c>
      <c r="D63" s="204">
        <f t="shared" si="5"/>
        <v>7</v>
      </c>
      <c r="E63" s="106" t="s">
        <v>142</v>
      </c>
      <c r="F63" s="312" t="s">
        <v>144</v>
      </c>
      <c r="G63" s="121" t="s">
        <v>144</v>
      </c>
      <c r="H63" s="464" t="s">
        <v>144</v>
      </c>
      <c r="I63" s="266"/>
      <c r="J63" s="106" t="s">
        <v>185</v>
      </c>
      <c r="K63" s="497" t="s">
        <v>144</v>
      </c>
      <c r="L63" s="498" t="s">
        <v>144</v>
      </c>
      <c r="M63" s="201" t="s">
        <v>144</v>
      </c>
      <c r="N63" s="106" t="s">
        <v>142</v>
      </c>
      <c r="O63" s="499" t="s">
        <v>144</v>
      </c>
      <c r="P63" s="500" t="s">
        <v>144</v>
      </c>
      <c r="Q63" s="201" t="s">
        <v>144</v>
      </c>
      <c r="R63" s="7"/>
      <c r="S63" s="7"/>
      <c r="T63" s="7"/>
      <c r="U63" s="7"/>
      <c r="V63" s="7"/>
      <c r="W63" s="7"/>
      <c r="X63" s="7"/>
      <c r="Y63" s="7"/>
      <c r="Z63" s="7"/>
      <c r="BG63" s="16"/>
      <c r="BH63" s="16"/>
      <c r="BI63" s="16"/>
      <c r="BJ63" s="16"/>
    </row>
    <row r="64" spans="1:62" ht="13.5" thickBot="1">
      <c r="A64" s="103" t="s">
        <v>230</v>
      </c>
      <c r="B64" s="307">
        <v>1.5</v>
      </c>
      <c r="C64" s="112">
        <v>0</v>
      </c>
      <c r="D64" s="445">
        <f t="shared" si="5"/>
        <v>1.5</v>
      </c>
      <c r="E64" s="103" t="s">
        <v>500</v>
      </c>
      <c r="F64" s="307">
        <v>2</v>
      </c>
      <c r="G64" s="112">
        <v>0</v>
      </c>
      <c r="H64" s="445">
        <f t="shared" si="8"/>
        <v>2</v>
      </c>
      <c r="I64" s="264"/>
      <c r="J64" s="103" t="s">
        <v>186</v>
      </c>
      <c r="K64" s="483">
        <v>0</v>
      </c>
      <c r="L64" s="489">
        <v>0</v>
      </c>
      <c r="M64" s="391">
        <f t="shared" si="6"/>
        <v>0</v>
      </c>
      <c r="N64" s="102" t="s">
        <v>253</v>
      </c>
      <c r="O64" s="483">
        <v>-0.5</v>
      </c>
      <c r="P64" s="489">
        <v>0</v>
      </c>
      <c r="Q64" s="470">
        <f t="shared" si="7"/>
        <v>-0.5</v>
      </c>
      <c r="R64" s="7"/>
      <c r="S64" s="7"/>
      <c r="T64" s="7"/>
      <c r="U64" s="7"/>
      <c r="V64" s="7"/>
      <c r="W64" s="7"/>
      <c r="X64" s="7"/>
      <c r="Y64" s="7"/>
      <c r="Z64" s="7"/>
      <c r="BG64" s="16"/>
      <c r="BH64" s="16"/>
      <c r="BI64" s="16"/>
      <c r="BJ64" s="16"/>
    </row>
    <row r="65" spans="1:62" ht="13.5" thickBot="1">
      <c r="A65" s="389" t="s">
        <v>357</v>
      </c>
      <c r="B65" s="390">
        <f>17.5/3</f>
        <v>5.833333333333333</v>
      </c>
      <c r="C65" s="391">
        <v>0</v>
      </c>
      <c r="D65" s="205">
        <v>0</v>
      </c>
      <c r="E65" s="389" t="s">
        <v>357</v>
      </c>
      <c r="F65" s="390">
        <f>20/3</f>
        <v>6.666666666666667</v>
      </c>
      <c r="G65" s="391">
        <v>1</v>
      </c>
      <c r="H65" s="205">
        <v>0</v>
      </c>
      <c r="I65" s="392"/>
      <c r="J65" s="389" t="s">
        <v>357</v>
      </c>
      <c r="K65" s="390">
        <f>19.5/3</f>
        <v>6.5</v>
      </c>
      <c r="L65" s="391">
        <v>1</v>
      </c>
      <c r="M65" s="205">
        <v>0</v>
      </c>
      <c r="N65" s="389" t="s">
        <v>357</v>
      </c>
      <c r="O65" s="390">
        <f>18.5/3</f>
        <v>6.166666666666667</v>
      </c>
      <c r="P65" s="391">
        <v>0</v>
      </c>
      <c r="Q65" s="205">
        <v>0</v>
      </c>
      <c r="R65" s="7"/>
      <c r="S65" s="7"/>
      <c r="T65" s="7"/>
      <c r="U65" s="7"/>
      <c r="V65" s="7"/>
      <c r="W65" s="7"/>
      <c r="X65" s="7"/>
      <c r="Y65" s="7"/>
      <c r="Z65" s="7"/>
      <c r="BG65" s="16"/>
      <c r="BH65" s="16"/>
      <c r="BI65" s="16"/>
      <c r="BJ65" s="16"/>
    </row>
    <row r="66" spans="1:62" ht="12.75">
      <c r="A66" s="119"/>
      <c r="B66" s="118"/>
      <c r="C66" s="118"/>
      <c r="D66" s="206"/>
      <c r="E66" s="119"/>
      <c r="F66" s="118"/>
      <c r="G66" s="118"/>
      <c r="H66" s="206"/>
      <c r="I66" s="267"/>
      <c r="J66" s="119"/>
      <c r="K66" s="118"/>
      <c r="L66" s="118"/>
      <c r="M66" s="206"/>
      <c r="N66" s="119"/>
      <c r="O66" s="118"/>
      <c r="P66" s="118"/>
      <c r="Q66" s="206"/>
      <c r="R66" s="7"/>
      <c r="S66" s="7"/>
      <c r="T66" s="7"/>
      <c r="U66" s="7"/>
      <c r="V66" s="7"/>
      <c r="W66" s="7"/>
      <c r="X66" s="7"/>
      <c r="Y66" s="7"/>
      <c r="Z66" s="7"/>
      <c r="BG66" s="16"/>
      <c r="BH66" s="16"/>
      <c r="BI66" s="16"/>
      <c r="BJ66" s="16"/>
    </row>
    <row r="67" spans="1:62" s="332" customFormat="1" ht="13.5" customHeight="1">
      <c r="A67" s="157"/>
      <c r="B67" s="540">
        <f>B40+B41+B42+B43+B44+B45+B46+B56+B48+B49+B50+B64</f>
        <v>66</v>
      </c>
      <c r="C67" s="540">
        <f>C39+C40+C41+C42+C43+C44+C45+C46+C56+C48+C49+C50+C64+C65</f>
        <v>1</v>
      </c>
      <c r="D67" s="541">
        <f>B67+C67</f>
        <v>67</v>
      </c>
      <c r="E67" s="157"/>
      <c r="F67" s="534">
        <f>F40+F41+F42+F43+F44+F45+F57+F47+F48+F49+F50+F64</f>
        <v>76</v>
      </c>
      <c r="G67" s="534">
        <f>G39+G40+G41+G42+G43+G44+G45+G57+G47+G48+G49+G50+G64+G65</f>
        <v>21</v>
      </c>
      <c r="H67" s="535">
        <f>F67+G67</f>
        <v>97</v>
      </c>
      <c r="I67" s="334"/>
      <c r="J67" s="157"/>
      <c r="K67" s="566">
        <f>K40+K41+K61+K43+K44+K45+K46+K47+K48+K49+K53+K64</f>
        <v>69</v>
      </c>
      <c r="L67" s="566">
        <f>L39+L40+L41+L61+L43+L44+L45+L46+L47+L48+L49+L53+L64+L65</f>
        <v>9.5</v>
      </c>
      <c r="M67" s="567">
        <f>K67+L67</f>
        <v>78.5</v>
      </c>
      <c r="N67" s="157"/>
      <c r="O67" s="528">
        <f>O40+O41+O42+O43+O44+O45+O46+O47+O48+O53+O50+O64</f>
        <v>68.5</v>
      </c>
      <c r="P67" s="528">
        <f>P39+P40+P41+P42+P43+P44+P45+P46+P47+P48+P53+P50+P64+P65</f>
        <v>9</v>
      </c>
      <c r="Q67" s="529">
        <f>O67+P67</f>
        <v>77.5</v>
      </c>
      <c r="R67" s="330"/>
      <c r="S67" s="330"/>
      <c r="T67" s="330"/>
      <c r="U67" s="330"/>
      <c r="V67" s="330"/>
      <c r="W67" s="330"/>
      <c r="X67" s="330"/>
      <c r="Y67" s="330"/>
      <c r="Z67" s="330"/>
      <c r="AA67" s="331"/>
      <c r="AB67" s="331"/>
      <c r="AC67" s="331"/>
      <c r="AD67" s="331"/>
      <c r="AE67" s="331"/>
      <c r="AF67" s="331"/>
      <c r="AG67" s="331"/>
      <c r="AH67" s="331"/>
      <c r="AI67" s="331"/>
      <c r="AJ67" s="331"/>
      <c r="AK67" s="331"/>
      <c r="AL67" s="331"/>
      <c r="AM67" s="331"/>
      <c r="AN67" s="331"/>
      <c r="AO67" s="331"/>
      <c r="AP67" s="331"/>
      <c r="AQ67" s="331"/>
      <c r="AR67" s="331"/>
      <c r="AS67" s="331"/>
      <c r="AT67" s="331"/>
      <c r="AU67" s="331"/>
      <c r="AV67" s="331"/>
      <c r="AW67" s="331"/>
      <c r="AX67" s="331"/>
      <c r="AY67" s="331"/>
      <c r="AZ67" s="331"/>
      <c r="BA67" s="331"/>
      <c r="BB67" s="331"/>
      <c r="BC67" s="331"/>
      <c r="BD67" s="331"/>
      <c r="BE67" s="331"/>
      <c r="BF67" s="331"/>
      <c r="BG67" s="331"/>
      <c r="BH67" s="331"/>
      <c r="BI67" s="331"/>
      <c r="BJ67" s="331"/>
    </row>
    <row r="68" spans="1:62" s="332" customFormat="1" ht="13.5" thickBot="1">
      <c r="A68" s="362"/>
      <c r="B68" s="363"/>
      <c r="C68" s="363"/>
      <c r="D68" s="364"/>
      <c r="E68" s="363"/>
      <c r="F68" s="363"/>
      <c r="G68" s="363"/>
      <c r="H68" s="364"/>
      <c r="I68" s="356"/>
      <c r="J68" s="362"/>
      <c r="K68" s="363"/>
      <c r="L68" s="363"/>
      <c r="M68" s="364"/>
      <c r="N68" s="363"/>
      <c r="O68" s="363"/>
      <c r="P68" s="363"/>
      <c r="Q68" s="364"/>
      <c r="R68" s="330"/>
      <c r="S68" s="330"/>
      <c r="T68" s="330"/>
      <c r="U68" s="330"/>
      <c r="V68" s="330"/>
      <c r="W68" s="330"/>
      <c r="X68" s="330"/>
      <c r="Y68" s="330"/>
      <c r="Z68" s="330"/>
      <c r="AA68" s="331"/>
      <c r="AB68" s="331"/>
      <c r="AC68" s="331"/>
      <c r="AD68" s="331"/>
      <c r="AE68" s="331"/>
      <c r="AF68" s="331"/>
      <c r="AG68" s="331"/>
      <c r="AH68" s="331"/>
      <c r="AI68" s="331"/>
      <c r="AJ68" s="331"/>
      <c r="AK68" s="331"/>
      <c r="AL68" s="331"/>
      <c r="AM68" s="331"/>
      <c r="AN68" s="331"/>
      <c r="AO68" s="331"/>
      <c r="AP68" s="331"/>
      <c r="AQ68" s="331"/>
      <c r="AR68" s="331"/>
      <c r="AS68" s="331"/>
      <c r="AT68" s="331"/>
      <c r="AU68" s="331"/>
      <c r="AV68" s="331"/>
      <c r="AW68" s="331"/>
      <c r="AX68" s="331"/>
      <c r="AY68" s="331"/>
      <c r="AZ68" s="331"/>
      <c r="BA68" s="331"/>
      <c r="BB68" s="331"/>
      <c r="BC68" s="331"/>
      <c r="BD68" s="331"/>
      <c r="BE68" s="331"/>
      <c r="BF68" s="331"/>
      <c r="BG68" s="331"/>
      <c r="BH68" s="331"/>
      <c r="BI68" s="331"/>
      <c r="BJ68" s="331"/>
    </row>
    <row r="69" spans="1:62" s="332" customFormat="1" ht="18.75" thickBot="1">
      <c r="A69" s="671"/>
      <c r="B69" s="672"/>
      <c r="C69" s="673"/>
      <c r="D69" s="674">
        <v>1</v>
      </c>
      <c r="E69" s="367"/>
      <c r="F69" s="664"/>
      <c r="G69" s="367"/>
      <c r="H69" s="366">
        <v>7</v>
      </c>
      <c r="I69" s="335"/>
      <c r="J69" s="683"/>
      <c r="K69" s="684"/>
      <c r="L69" s="685"/>
      <c r="M69" s="686">
        <v>3</v>
      </c>
      <c r="N69" s="687"/>
      <c r="O69" s="688"/>
      <c r="P69" s="687"/>
      <c r="Q69" s="689">
        <v>3</v>
      </c>
      <c r="R69" s="330"/>
      <c r="S69" s="330"/>
      <c r="T69" s="330"/>
      <c r="U69" s="330"/>
      <c r="V69" s="330"/>
      <c r="W69" s="330"/>
      <c r="X69" s="330"/>
      <c r="Y69" s="330"/>
      <c r="Z69" s="330"/>
      <c r="AA69" s="331"/>
      <c r="AB69" s="331"/>
      <c r="AC69" s="331"/>
      <c r="AD69" s="331"/>
      <c r="AE69" s="331"/>
      <c r="AF69" s="331"/>
      <c r="AG69" s="331"/>
      <c r="AH69" s="331"/>
      <c r="AI69" s="331"/>
      <c r="AJ69" s="331"/>
      <c r="AK69" s="331"/>
      <c r="AL69" s="331"/>
      <c r="AM69" s="331"/>
      <c r="AN69" s="331"/>
      <c r="AO69" s="331"/>
      <c r="AP69" s="331"/>
      <c r="AQ69" s="331"/>
      <c r="AR69" s="331"/>
      <c r="AS69" s="331"/>
      <c r="AT69" s="331"/>
      <c r="AU69" s="331"/>
      <c r="AV69" s="331"/>
      <c r="AW69" s="331"/>
      <c r="AX69" s="331"/>
      <c r="AY69" s="331"/>
      <c r="AZ69" s="331"/>
      <c r="BA69" s="331"/>
      <c r="BB69" s="331"/>
      <c r="BC69" s="331"/>
      <c r="BD69" s="331"/>
      <c r="BE69" s="331"/>
      <c r="BF69" s="331"/>
      <c r="BG69" s="331"/>
      <c r="BH69" s="331"/>
      <c r="BI69" s="331"/>
      <c r="BJ69" s="331"/>
    </row>
    <row r="70" spans="1:62" ht="12.75">
      <c r="A70" s="7"/>
      <c r="B70" s="7"/>
      <c r="C70" s="7"/>
      <c r="D70" s="308"/>
      <c r="E70" s="7"/>
      <c r="F70" s="7"/>
      <c r="G70" s="7"/>
      <c r="H70" s="7"/>
      <c r="I70" s="7"/>
      <c r="J70" s="59"/>
      <c r="K70" s="59"/>
      <c r="L70" s="59"/>
      <c r="M70" s="59"/>
      <c r="N70" s="59"/>
      <c r="O70" s="59"/>
      <c r="P70" s="59"/>
      <c r="Q70" s="59"/>
      <c r="R70" s="7"/>
      <c r="S70" s="7"/>
      <c r="T70" s="7"/>
      <c r="U70" s="7"/>
      <c r="V70" s="7"/>
      <c r="W70" s="7"/>
      <c r="X70" s="7"/>
      <c r="Y70" s="7"/>
      <c r="Z70" s="7"/>
      <c r="BG70" s="16"/>
      <c r="BH70" s="16"/>
      <c r="BI70" s="16"/>
      <c r="BJ70" s="16"/>
    </row>
    <row r="71" spans="1:62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BG71" s="16"/>
      <c r="BH71" s="16"/>
      <c r="BI71" s="16"/>
      <c r="BJ71" s="16"/>
    </row>
    <row r="72" spans="1:62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BG72" s="16"/>
      <c r="BH72" s="16"/>
      <c r="BI72" s="16"/>
      <c r="BJ72" s="16"/>
    </row>
    <row r="73" spans="1:62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BG73" s="16"/>
      <c r="BH73" s="16"/>
      <c r="BI73" s="16"/>
      <c r="BJ73" s="16"/>
    </row>
    <row r="74" spans="1:62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BG74" s="16"/>
      <c r="BH74" s="16"/>
      <c r="BI74" s="16"/>
      <c r="BJ74" s="16"/>
    </row>
    <row r="75" spans="1:62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BG75" s="16"/>
      <c r="BH75" s="16"/>
      <c r="BI75" s="16"/>
      <c r="BJ75" s="16"/>
    </row>
    <row r="76" spans="1:62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BG76" s="16"/>
      <c r="BH76" s="16"/>
      <c r="BI76" s="16"/>
      <c r="BJ76" s="16"/>
    </row>
    <row r="77" spans="1:62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BG77" s="16"/>
      <c r="BH77" s="16"/>
      <c r="BI77" s="16"/>
      <c r="BJ77" s="16"/>
    </row>
    <row r="78" spans="1:62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BG78" s="16"/>
      <c r="BH78" s="16"/>
      <c r="BI78" s="16"/>
      <c r="BJ78" s="16"/>
    </row>
    <row r="79" spans="1:62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BG79" s="16"/>
      <c r="BH79" s="16"/>
      <c r="BI79" s="16"/>
      <c r="BJ79" s="16"/>
    </row>
    <row r="80" spans="1:62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BG80" s="16"/>
      <c r="BH80" s="16"/>
      <c r="BI80" s="16"/>
      <c r="BJ80" s="16"/>
    </row>
    <row r="81" spans="1:62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BG81" s="16"/>
      <c r="BH81" s="16"/>
      <c r="BI81" s="16"/>
      <c r="BJ81" s="16"/>
    </row>
    <row r="82" spans="1:62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BG82" s="16"/>
      <c r="BH82" s="16"/>
      <c r="BI82" s="16"/>
      <c r="BJ82" s="16"/>
    </row>
    <row r="83" spans="1:62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BG83" s="16"/>
      <c r="BH83" s="16"/>
      <c r="BI83" s="16"/>
      <c r="BJ83" s="16"/>
    </row>
    <row r="84" spans="1:62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BG84" s="16"/>
      <c r="BH84" s="16"/>
      <c r="BI84" s="16"/>
      <c r="BJ84" s="16"/>
    </row>
    <row r="85" spans="1:62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BG85" s="16"/>
      <c r="BH85" s="16"/>
      <c r="BI85" s="16"/>
      <c r="BJ85" s="16"/>
    </row>
    <row r="86" spans="1:62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BG86" s="16"/>
      <c r="BH86" s="16"/>
      <c r="BI86" s="16"/>
      <c r="BJ86" s="16"/>
    </row>
    <row r="87" spans="1:62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BG87" s="16"/>
      <c r="BH87" s="16"/>
      <c r="BI87" s="16"/>
      <c r="BJ87" s="16"/>
    </row>
    <row r="88" spans="1:62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BG88" s="16"/>
      <c r="BH88" s="16"/>
      <c r="BI88" s="16"/>
      <c r="BJ88" s="16"/>
    </row>
    <row r="89" spans="1:62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BG89" s="16"/>
      <c r="BH89" s="16"/>
      <c r="BI89" s="16"/>
      <c r="BJ89" s="16"/>
    </row>
    <row r="90" spans="1:62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BG90" s="16"/>
      <c r="BH90" s="16"/>
      <c r="BI90" s="16"/>
      <c r="BJ90" s="16"/>
    </row>
    <row r="91" spans="1:62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BG91" s="16"/>
      <c r="BH91" s="16"/>
      <c r="BI91" s="16"/>
      <c r="BJ91" s="16"/>
    </row>
    <row r="92" spans="1:62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BG92" s="16"/>
      <c r="BH92" s="16"/>
      <c r="BI92" s="16"/>
      <c r="BJ92" s="16"/>
    </row>
    <row r="93" spans="1:62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BG93" s="16"/>
      <c r="BH93" s="16"/>
      <c r="BI93" s="16"/>
      <c r="BJ93" s="16"/>
    </row>
    <row r="94" spans="1:62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BG94" s="16"/>
      <c r="BH94" s="16"/>
      <c r="BI94" s="16"/>
      <c r="BJ94" s="16"/>
    </row>
    <row r="95" spans="1:62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BG95" s="16"/>
      <c r="BH95" s="16"/>
      <c r="BI95" s="16"/>
      <c r="BJ95" s="16"/>
    </row>
    <row r="96" spans="1:62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BG96" s="16"/>
      <c r="BH96" s="16"/>
      <c r="BI96" s="16"/>
      <c r="BJ96" s="16"/>
    </row>
    <row r="97" spans="1:62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BG97" s="16"/>
      <c r="BH97" s="16"/>
      <c r="BI97" s="16"/>
      <c r="BJ97" s="16"/>
    </row>
    <row r="98" spans="1:62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BG98" s="16"/>
      <c r="BH98" s="16"/>
      <c r="BI98" s="16"/>
      <c r="BJ98" s="16"/>
    </row>
    <row r="99" spans="1:62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BG99" s="16"/>
      <c r="BH99" s="16"/>
      <c r="BI99" s="16"/>
      <c r="BJ99" s="16"/>
    </row>
    <row r="100" spans="1:62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BG100" s="16"/>
      <c r="BH100" s="16"/>
      <c r="BI100" s="16"/>
      <c r="BJ100" s="16"/>
    </row>
    <row r="101" spans="1:62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BG101" s="16"/>
      <c r="BH101" s="16"/>
      <c r="BI101" s="16"/>
      <c r="BJ101" s="16"/>
    </row>
    <row r="102" spans="1:62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BG102" s="16"/>
      <c r="BH102" s="16"/>
      <c r="BI102" s="16"/>
      <c r="BJ102" s="16"/>
    </row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pans="1:6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BG114" s="16"/>
      <c r="BH114" s="16"/>
      <c r="BI114" s="16"/>
      <c r="BJ114" s="16"/>
    </row>
    <row r="115" spans="1:6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BG115" s="16"/>
      <c r="BH115" s="16"/>
      <c r="BI115" s="16"/>
      <c r="BJ115" s="16"/>
    </row>
    <row r="116" spans="1:6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BG116" s="16"/>
      <c r="BH116" s="16"/>
      <c r="BI116" s="16"/>
      <c r="BJ116" s="16"/>
    </row>
    <row r="117" spans="59:62" ht="12.75">
      <c r="BG117" s="16"/>
      <c r="BH117" s="16"/>
      <c r="BI117" s="16"/>
      <c r="BJ117" s="16"/>
    </row>
    <row r="118" spans="59:62" ht="12.75">
      <c r="BG118" s="16"/>
      <c r="BH118" s="16"/>
      <c r="BI118" s="16"/>
      <c r="BJ118" s="16"/>
    </row>
    <row r="119" spans="59:62" ht="12.75">
      <c r="BG119" s="16"/>
      <c r="BH119" s="16"/>
      <c r="BI119" s="16"/>
      <c r="BJ119" s="16"/>
    </row>
    <row r="120" spans="59:62" ht="12.75">
      <c r="BG120" s="16"/>
      <c r="BH120" s="16"/>
      <c r="BI120" s="16"/>
      <c r="BJ120" s="16"/>
    </row>
    <row r="121" spans="59:62" ht="12.75">
      <c r="BG121" s="16"/>
      <c r="BH121" s="16"/>
      <c r="BI121" s="16"/>
      <c r="BJ121" s="16"/>
    </row>
    <row r="122" spans="59:62" ht="12.75">
      <c r="BG122" s="16"/>
      <c r="BH122" s="16"/>
      <c r="BI122" s="16"/>
      <c r="BJ122" s="16"/>
    </row>
    <row r="123" spans="59:62" ht="12.75">
      <c r="BG123" s="16"/>
      <c r="BH123" s="16"/>
      <c r="BI123" s="16"/>
      <c r="BJ123" s="16"/>
    </row>
    <row r="124" spans="59:62" ht="12.75">
      <c r="BG124" s="16"/>
      <c r="BH124" s="16"/>
      <c r="BI124" s="16"/>
      <c r="BJ124" s="16"/>
    </row>
    <row r="125" spans="59:62" ht="12.75">
      <c r="BG125" s="16"/>
      <c r="BH125" s="16"/>
      <c r="BI125" s="16"/>
      <c r="BJ125" s="16"/>
    </row>
    <row r="126" spans="59:62" ht="12.75">
      <c r="BG126" s="16"/>
      <c r="BH126" s="16"/>
      <c r="BI126" s="16"/>
      <c r="BJ126" s="16"/>
    </row>
    <row r="127" spans="59:62" ht="12.75">
      <c r="BG127" s="16"/>
      <c r="BH127" s="16"/>
      <c r="BI127" s="16"/>
      <c r="BJ127" s="16"/>
    </row>
    <row r="128" spans="59:62" ht="12.75">
      <c r="BG128" s="16"/>
      <c r="BH128" s="16"/>
      <c r="BI128" s="16"/>
      <c r="BJ128" s="16"/>
    </row>
    <row r="129" spans="59:62" ht="12.75">
      <c r="BG129" s="16"/>
      <c r="BH129" s="16"/>
      <c r="BI129" s="16"/>
      <c r="BJ129" s="16"/>
    </row>
    <row r="130" spans="59:62" ht="12.75">
      <c r="BG130" s="16"/>
      <c r="BH130" s="16"/>
      <c r="BI130" s="16"/>
      <c r="BJ130" s="16"/>
    </row>
    <row r="131" spans="59:62" ht="12.75">
      <c r="BG131" s="16"/>
      <c r="BH131" s="16"/>
      <c r="BI131" s="16"/>
      <c r="BJ131" s="16"/>
    </row>
    <row r="132" spans="59:62" ht="12.75">
      <c r="BG132" s="16"/>
      <c r="BH132" s="16"/>
      <c r="BI132" s="16"/>
      <c r="BJ132" s="16"/>
    </row>
    <row r="133" spans="59:62" ht="12.75">
      <c r="BG133" s="16"/>
      <c r="BH133" s="16"/>
      <c r="BI133" s="16"/>
      <c r="BJ133" s="16"/>
    </row>
    <row r="134" spans="59:62" ht="12.75">
      <c r="BG134" s="16"/>
      <c r="BH134" s="16"/>
      <c r="BI134" s="16"/>
      <c r="BJ134" s="16"/>
    </row>
    <row r="135" spans="59:62" ht="12.75">
      <c r="BG135" s="16"/>
      <c r="BH135" s="16"/>
      <c r="BI135" s="16"/>
      <c r="BJ135" s="16"/>
    </row>
    <row r="136" spans="59:62" ht="12.75">
      <c r="BG136" s="16"/>
      <c r="BH136" s="16"/>
      <c r="BI136" s="16"/>
      <c r="BJ136" s="16"/>
    </row>
    <row r="137" spans="59:62" ht="12.75">
      <c r="BG137" s="16"/>
      <c r="BH137" s="16"/>
      <c r="BI137" s="16"/>
      <c r="BJ137" s="16"/>
    </row>
    <row r="138" spans="59:62" ht="12.75">
      <c r="BG138" s="16"/>
      <c r="BH138" s="16"/>
      <c r="BI138" s="16"/>
      <c r="BJ138" s="16"/>
    </row>
    <row r="139" spans="59:62" ht="12.75">
      <c r="BG139" s="16"/>
      <c r="BH139" s="16"/>
      <c r="BI139" s="16"/>
      <c r="BJ139" s="16"/>
    </row>
    <row r="140" spans="59:62" ht="12.75">
      <c r="BG140" s="16"/>
      <c r="BH140" s="16"/>
      <c r="BI140" s="16"/>
      <c r="BJ140" s="16"/>
    </row>
    <row r="141" spans="59:62" ht="12.75">
      <c r="BG141" s="16"/>
      <c r="BH141" s="16"/>
      <c r="BI141" s="16"/>
      <c r="BJ141" s="16"/>
    </row>
    <row r="142" spans="59:62" ht="12.75">
      <c r="BG142" s="16"/>
      <c r="BH142" s="16"/>
      <c r="BI142" s="16"/>
      <c r="BJ142" s="16"/>
    </row>
    <row r="143" spans="59:62" ht="12.75">
      <c r="BG143" s="16"/>
      <c r="BH143" s="16"/>
      <c r="BI143" s="16"/>
      <c r="BJ143" s="16"/>
    </row>
  </sheetData>
  <sheetProtection/>
  <mergeCells count="14">
    <mergeCell ref="A1:Q1"/>
    <mergeCell ref="A36:Q36"/>
    <mergeCell ref="A3:D3"/>
    <mergeCell ref="E3:H3"/>
    <mergeCell ref="A2:H2"/>
    <mergeCell ref="J2:Q2"/>
    <mergeCell ref="N3:Q3"/>
    <mergeCell ref="J3:M3"/>
    <mergeCell ref="A37:H37"/>
    <mergeCell ref="J37:Q37"/>
    <mergeCell ref="A38:D38"/>
    <mergeCell ref="E38:H38"/>
    <mergeCell ref="J38:M38"/>
    <mergeCell ref="N38:Q38"/>
  </mergeCells>
  <printOptions/>
  <pageMargins left="1.62" right="1.97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N113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7.00390625" style="0" customWidth="1"/>
    <col min="2" max="3" width="4.8515625" style="0" customWidth="1"/>
    <col min="4" max="4" width="5.57421875" style="0" customWidth="1"/>
    <col min="5" max="5" width="17.00390625" style="0" customWidth="1"/>
    <col min="6" max="7" width="4.8515625" style="0" customWidth="1"/>
    <col min="8" max="8" width="5.57421875" style="0" customWidth="1"/>
    <col min="9" max="9" width="1.28515625" style="0" customWidth="1"/>
    <col min="10" max="10" width="17.00390625" style="0" customWidth="1"/>
    <col min="11" max="12" width="4.8515625" style="0" customWidth="1"/>
    <col min="13" max="13" width="5.57421875" style="0" customWidth="1"/>
    <col min="14" max="14" width="17.00390625" style="0" customWidth="1"/>
    <col min="15" max="16" width="4.8515625" style="0" customWidth="1"/>
    <col min="17" max="17" width="5.57421875" style="0" customWidth="1"/>
    <col min="18" max="18" width="9.140625" style="7" customWidth="1"/>
    <col min="24" max="66" width="9.140625" style="16" customWidth="1"/>
  </cols>
  <sheetData>
    <row r="1" spans="1:43" ht="15" thickBot="1">
      <c r="A1" s="921" t="s">
        <v>111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  <c r="Q1" s="922"/>
      <c r="S1" s="7"/>
      <c r="T1" s="7"/>
      <c r="U1" s="7"/>
      <c r="V1" s="7"/>
      <c r="W1" s="7"/>
      <c r="X1" s="7"/>
      <c r="Y1" s="7"/>
      <c r="Z1" s="7"/>
      <c r="AP1" s="38"/>
      <c r="AQ1" s="39"/>
    </row>
    <row r="2" spans="1:43" ht="15" thickBot="1">
      <c r="A2" s="921" t="s">
        <v>14</v>
      </c>
      <c r="B2" s="869"/>
      <c r="C2" s="869"/>
      <c r="D2" s="869"/>
      <c r="E2" s="849"/>
      <c r="F2" s="849"/>
      <c r="G2" s="849"/>
      <c r="H2" s="850"/>
      <c r="I2" s="241"/>
      <c r="J2" s="848" t="s">
        <v>15</v>
      </c>
      <c r="K2" s="849"/>
      <c r="L2" s="849"/>
      <c r="M2" s="849"/>
      <c r="N2" s="849"/>
      <c r="O2" s="849"/>
      <c r="P2" s="849"/>
      <c r="Q2" s="850"/>
      <c r="S2" s="7"/>
      <c r="T2" s="7"/>
      <c r="U2" s="7"/>
      <c r="V2" s="7"/>
      <c r="W2" s="7"/>
      <c r="X2" s="7"/>
      <c r="Y2" s="7"/>
      <c r="Z2" s="7"/>
      <c r="AP2" s="38"/>
      <c r="AQ2" s="39"/>
    </row>
    <row r="3" spans="1:66" s="332" customFormat="1" ht="15" customHeight="1" thickBot="1">
      <c r="A3" s="832" t="s">
        <v>90</v>
      </c>
      <c r="B3" s="930"/>
      <c r="C3" s="930"/>
      <c r="D3" s="833"/>
      <c r="E3" s="928" t="s">
        <v>83</v>
      </c>
      <c r="F3" s="928"/>
      <c r="G3" s="928"/>
      <c r="H3" s="929"/>
      <c r="I3" s="350"/>
      <c r="J3" s="931" t="s">
        <v>592</v>
      </c>
      <c r="K3" s="932"/>
      <c r="L3" s="932"/>
      <c r="M3" s="933"/>
      <c r="N3" s="935" t="s">
        <v>73</v>
      </c>
      <c r="O3" s="935"/>
      <c r="P3" s="935"/>
      <c r="Q3" s="936"/>
      <c r="R3" s="330"/>
      <c r="S3" s="330"/>
      <c r="T3" s="330"/>
      <c r="U3" s="330"/>
      <c r="V3" s="330"/>
      <c r="W3" s="330"/>
      <c r="X3" s="330"/>
      <c r="Y3" s="330"/>
      <c r="Z3" s="330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52"/>
      <c r="AQ3" s="353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331"/>
    </row>
    <row r="4" spans="1:66" s="332" customFormat="1" ht="13.5" thickBot="1">
      <c r="A4" s="661" t="s">
        <v>3</v>
      </c>
      <c r="B4" s="662" t="s">
        <v>78</v>
      </c>
      <c r="C4" s="663">
        <v>3</v>
      </c>
      <c r="D4" s="662" t="s">
        <v>13</v>
      </c>
      <c r="E4" s="646" t="s">
        <v>3</v>
      </c>
      <c r="F4" s="640" t="s">
        <v>78</v>
      </c>
      <c r="G4" s="641">
        <v>0</v>
      </c>
      <c r="H4" s="640" t="s">
        <v>13</v>
      </c>
      <c r="I4" s="354"/>
      <c r="J4" s="654" t="s">
        <v>3</v>
      </c>
      <c r="K4" s="649" t="s">
        <v>78</v>
      </c>
      <c r="L4" s="650">
        <v>3</v>
      </c>
      <c r="M4" s="649" t="s">
        <v>13</v>
      </c>
      <c r="N4" s="741" t="s">
        <v>3</v>
      </c>
      <c r="O4" s="691" t="s">
        <v>78</v>
      </c>
      <c r="P4" s="692">
        <v>-0.5</v>
      </c>
      <c r="Q4" s="691" t="s">
        <v>13</v>
      </c>
      <c r="R4" s="330"/>
      <c r="S4" s="330"/>
      <c r="T4" s="330"/>
      <c r="U4" s="330"/>
      <c r="V4" s="330"/>
      <c r="W4" s="330"/>
      <c r="X4" s="330"/>
      <c r="Y4" s="330"/>
      <c r="Z4" s="330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55"/>
      <c r="AQ4" s="353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</row>
    <row r="5" spans="1:43" ht="12.75" customHeight="1">
      <c r="A5" s="101" t="s">
        <v>333</v>
      </c>
      <c r="B5" s="306">
        <v>5.5</v>
      </c>
      <c r="C5" s="469">
        <v>-1.5</v>
      </c>
      <c r="D5" s="470">
        <f>B5+C5</f>
        <v>4</v>
      </c>
      <c r="E5" s="101" t="s">
        <v>298</v>
      </c>
      <c r="F5" s="305">
        <v>6</v>
      </c>
      <c r="G5" s="110">
        <v>-2</v>
      </c>
      <c r="H5" s="198">
        <f>F5+G5</f>
        <v>4</v>
      </c>
      <c r="I5" s="264"/>
      <c r="J5" s="101" t="s">
        <v>145</v>
      </c>
      <c r="K5" s="306">
        <v>6</v>
      </c>
      <c r="L5" s="110">
        <v>1</v>
      </c>
      <c r="M5" s="198">
        <f>K5+L5</f>
        <v>7</v>
      </c>
      <c r="N5" s="101" t="s">
        <v>254</v>
      </c>
      <c r="O5" s="306">
        <v>6.5</v>
      </c>
      <c r="P5" s="469">
        <v>1</v>
      </c>
      <c r="Q5" s="470">
        <f>O5+P5</f>
        <v>7.5</v>
      </c>
      <c r="S5" s="7"/>
      <c r="T5" s="7"/>
      <c r="U5" s="7"/>
      <c r="V5" s="7"/>
      <c r="W5" s="7"/>
      <c r="X5" s="7"/>
      <c r="Y5" s="7"/>
      <c r="Z5" s="7"/>
      <c r="AP5" s="42"/>
      <c r="AQ5" s="39"/>
    </row>
    <row r="6" spans="1:43" ht="12.75" customHeight="1">
      <c r="A6" s="102" t="s">
        <v>323</v>
      </c>
      <c r="B6" s="309" t="s">
        <v>350</v>
      </c>
      <c r="C6" s="471" t="s">
        <v>350</v>
      </c>
      <c r="D6" s="472" t="s">
        <v>350</v>
      </c>
      <c r="E6" s="102" t="s">
        <v>299</v>
      </c>
      <c r="F6" s="309">
        <v>5.5</v>
      </c>
      <c r="G6" s="111">
        <v>0</v>
      </c>
      <c r="H6" s="199">
        <f aca="true" t="shared" si="0" ref="H6:H29">F6+G6</f>
        <v>5.5</v>
      </c>
      <c r="I6" s="264"/>
      <c r="J6" s="102" t="s">
        <v>148</v>
      </c>
      <c r="K6" s="309">
        <v>6</v>
      </c>
      <c r="L6" s="111">
        <v>0</v>
      </c>
      <c r="M6" s="199">
        <f aca="true" t="shared" si="1" ref="M6:M25">K6+L6</f>
        <v>6</v>
      </c>
      <c r="N6" s="102" t="s">
        <v>391</v>
      </c>
      <c r="O6" s="309">
        <v>6.5</v>
      </c>
      <c r="P6" s="471">
        <v>0</v>
      </c>
      <c r="Q6" s="472">
        <f aca="true" t="shared" si="2" ref="Q6:Q29">O6+P6</f>
        <v>6.5</v>
      </c>
      <c r="S6" s="7"/>
      <c r="T6" s="7"/>
      <c r="U6" s="7"/>
      <c r="V6" s="7"/>
      <c r="W6" s="7"/>
      <c r="X6" s="7"/>
      <c r="Y6" s="7"/>
      <c r="Z6" s="7"/>
      <c r="AP6" s="42"/>
      <c r="AQ6" s="39"/>
    </row>
    <row r="7" spans="1:43" ht="12.75" customHeight="1">
      <c r="A7" s="102" t="s">
        <v>324</v>
      </c>
      <c r="B7" s="309">
        <v>6</v>
      </c>
      <c r="C7" s="471">
        <v>0</v>
      </c>
      <c r="D7" s="472">
        <f aca="true" t="shared" si="3" ref="D7:D29">B7+C7</f>
        <v>6</v>
      </c>
      <c r="E7" s="102" t="s">
        <v>300</v>
      </c>
      <c r="F7" s="309">
        <v>6</v>
      </c>
      <c r="G7" s="111">
        <v>0</v>
      </c>
      <c r="H7" s="199">
        <f t="shared" si="0"/>
        <v>6</v>
      </c>
      <c r="I7" s="264"/>
      <c r="J7" s="102" t="s">
        <v>163</v>
      </c>
      <c r="K7" s="309">
        <v>6.5</v>
      </c>
      <c r="L7" s="111">
        <v>0</v>
      </c>
      <c r="M7" s="199">
        <f t="shared" si="1"/>
        <v>6.5</v>
      </c>
      <c r="N7" s="102" t="s">
        <v>390</v>
      </c>
      <c r="O7" s="309">
        <v>6</v>
      </c>
      <c r="P7" s="471">
        <v>0</v>
      </c>
      <c r="Q7" s="472">
        <f t="shared" si="2"/>
        <v>6</v>
      </c>
      <c r="S7" s="7"/>
      <c r="T7" s="7"/>
      <c r="U7" s="7"/>
      <c r="V7" s="7"/>
      <c r="W7" s="7"/>
      <c r="X7" s="7"/>
      <c r="Y7" s="7"/>
      <c r="Z7" s="7"/>
      <c r="AP7" s="42"/>
      <c r="AQ7" s="39"/>
    </row>
    <row r="8" spans="1:43" ht="12.75" customHeight="1">
      <c r="A8" s="102" t="s">
        <v>413</v>
      </c>
      <c r="B8" s="309" t="s">
        <v>350</v>
      </c>
      <c r="C8" s="471" t="s">
        <v>350</v>
      </c>
      <c r="D8" s="472" t="s">
        <v>350</v>
      </c>
      <c r="E8" s="102" t="s">
        <v>278</v>
      </c>
      <c r="F8" s="309" t="s">
        <v>350</v>
      </c>
      <c r="G8" s="111" t="s">
        <v>350</v>
      </c>
      <c r="H8" s="199" t="s">
        <v>350</v>
      </c>
      <c r="I8" s="264"/>
      <c r="J8" s="102" t="s">
        <v>616</v>
      </c>
      <c r="K8" s="309">
        <v>7</v>
      </c>
      <c r="L8" s="111">
        <v>3</v>
      </c>
      <c r="M8" s="199">
        <f t="shared" si="1"/>
        <v>10</v>
      </c>
      <c r="N8" s="102" t="s">
        <v>389</v>
      </c>
      <c r="O8" s="309">
        <v>6</v>
      </c>
      <c r="P8" s="471">
        <v>0</v>
      </c>
      <c r="Q8" s="472">
        <f t="shared" si="2"/>
        <v>6</v>
      </c>
      <c r="S8" s="7"/>
      <c r="T8" s="7"/>
      <c r="U8" s="7"/>
      <c r="V8" s="7"/>
      <c r="W8" s="7"/>
      <c r="X8" s="7"/>
      <c r="Y8" s="7"/>
      <c r="Z8" s="7"/>
      <c r="AP8" s="41"/>
      <c r="AQ8" s="39"/>
    </row>
    <row r="9" spans="1:43" ht="12.75" customHeight="1">
      <c r="A9" s="102" t="s">
        <v>326</v>
      </c>
      <c r="B9" s="309">
        <v>6</v>
      </c>
      <c r="C9" s="471">
        <v>0</v>
      </c>
      <c r="D9" s="472">
        <f t="shared" si="3"/>
        <v>6</v>
      </c>
      <c r="E9" s="102" t="s">
        <v>317</v>
      </c>
      <c r="F9" s="309">
        <v>5.5</v>
      </c>
      <c r="G9" s="111">
        <v>0</v>
      </c>
      <c r="H9" s="199">
        <f t="shared" si="0"/>
        <v>5.5</v>
      </c>
      <c r="I9" s="265"/>
      <c r="J9" s="102" t="s">
        <v>149</v>
      </c>
      <c r="K9" s="309">
        <v>6.5</v>
      </c>
      <c r="L9" s="111">
        <v>1</v>
      </c>
      <c r="M9" s="199">
        <f t="shared" si="1"/>
        <v>7.5</v>
      </c>
      <c r="N9" s="102" t="s">
        <v>469</v>
      </c>
      <c r="O9" s="309">
        <v>7</v>
      </c>
      <c r="P9" s="471">
        <v>1</v>
      </c>
      <c r="Q9" s="472">
        <f t="shared" si="2"/>
        <v>8</v>
      </c>
      <c r="S9" s="7"/>
      <c r="T9" s="7"/>
      <c r="U9" s="7"/>
      <c r="V9" s="7"/>
      <c r="W9" s="7"/>
      <c r="X9" s="7"/>
      <c r="Y9" s="7"/>
      <c r="Z9" s="7"/>
      <c r="AP9" s="42"/>
      <c r="AQ9" s="39"/>
    </row>
    <row r="10" spans="1:43" ht="12.75" customHeight="1">
      <c r="A10" s="102" t="s">
        <v>327</v>
      </c>
      <c r="B10" s="309">
        <v>8.5</v>
      </c>
      <c r="C10" s="471">
        <v>8</v>
      </c>
      <c r="D10" s="472">
        <f t="shared" si="3"/>
        <v>16.5</v>
      </c>
      <c r="E10" s="102" t="s">
        <v>303</v>
      </c>
      <c r="F10" s="309">
        <v>6.5</v>
      </c>
      <c r="G10" s="111">
        <v>3</v>
      </c>
      <c r="H10" s="199">
        <f t="shared" si="0"/>
        <v>9.5</v>
      </c>
      <c r="I10" s="264"/>
      <c r="J10" s="102" t="s">
        <v>489</v>
      </c>
      <c r="K10" s="309">
        <v>6.5</v>
      </c>
      <c r="L10" s="111">
        <v>0</v>
      </c>
      <c r="M10" s="199">
        <f t="shared" si="1"/>
        <v>6.5</v>
      </c>
      <c r="N10" s="102" t="s">
        <v>259</v>
      </c>
      <c r="O10" s="309">
        <v>6.5</v>
      </c>
      <c r="P10" s="471">
        <v>1</v>
      </c>
      <c r="Q10" s="472">
        <f t="shared" si="2"/>
        <v>7.5</v>
      </c>
      <c r="S10" s="7"/>
      <c r="T10" s="7"/>
      <c r="U10" s="7"/>
      <c r="V10" s="7"/>
      <c r="W10" s="7"/>
      <c r="X10" s="7"/>
      <c r="Y10" s="7"/>
      <c r="Z10" s="7"/>
      <c r="AP10" s="41"/>
      <c r="AQ10" s="39"/>
    </row>
    <row r="11" spans="1:43" ht="12.75" customHeight="1">
      <c r="A11" s="102" t="s">
        <v>329</v>
      </c>
      <c r="B11" s="309">
        <v>5</v>
      </c>
      <c r="C11" s="471">
        <v>-0.5</v>
      </c>
      <c r="D11" s="472">
        <f t="shared" si="3"/>
        <v>4.5</v>
      </c>
      <c r="E11" s="102" t="s">
        <v>304</v>
      </c>
      <c r="F11" s="309">
        <v>5</v>
      </c>
      <c r="G11" s="111">
        <v>0</v>
      </c>
      <c r="H11" s="199">
        <f t="shared" si="0"/>
        <v>5</v>
      </c>
      <c r="I11" s="264"/>
      <c r="J11" s="102" t="s">
        <v>151</v>
      </c>
      <c r="K11" s="309">
        <v>6.5</v>
      </c>
      <c r="L11" s="111">
        <v>0.5</v>
      </c>
      <c r="M11" s="199">
        <f t="shared" si="1"/>
        <v>7</v>
      </c>
      <c r="N11" s="102" t="s">
        <v>260</v>
      </c>
      <c r="O11" s="309">
        <v>6.5</v>
      </c>
      <c r="P11" s="471">
        <v>0</v>
      </c>
      <c r="Q11" s="472">
        <f t="shared" si="2"/>
        <v>6.5</v>
      </c>
      <c r="S11" s="7"/>
      <c r="T11" s="7"/>
      <c r="U11" s="7"/>
      <c r="V11" s="7"/>
      <c r="W11" s="7"/>
      <c r="X11" s="7"/>
      <c r="Y11" s="7"/>
      <c r="Z11" s="7"/>
      <c r="AP11" s="41"/>
      <c r="AQ11" s="39"/>
    </row>
    <row r="12" spans="1:43" ht="12.75" customHeight="1">
      <c r="A12" s="102" t="s">
        <v>486</v>
      </c>
      <c r="B12" s="309">
        <v>6</v>
      </c>
      <c r="C12" s="471">
        <v>0</v>
      </c>
      <c r="D12" s="472">
        <f t="shared" si="3"/>
        <v>6</v>
      </c>
      <c r="E12" s="102" t="s">
        <v>302</v>
      </c>
      <c r="F12" s="309">
        <v>6.5</v>
      </c>
      <c r="G12" s="111">
        <v>0</v>
      </c>
      <c r="H12" s="199">
        <f t="shared" si="0"/>
        <v>6.5</v>
      </c>
      <c r="I12" s="264"/>
      <c r="J12" s="102" t="s">
        <v>541</v>
      </c>
      <c r="K12" s="309">
        <v>6</v>
      </c>
      <c r="L12" s="111">
        <v>0</v>
      </c>
      <c r="M12" s="199">
        <f t="shared" si="1"/>
        <v>6</v>
      </c>
      <c r="N12" s="102" t="s">
        <v>609</v>
      </c>
      <c r="O12" s="309">
        <v>6.5</v>
      </c>
      <c r="P12" s="471">
        <v>0</v>
      </c>
      <c r="Q12" s="472">
        <f t="shared" si="2"/>
        <v>6.5</v>
      </c>
      <c r="S12" s="7"/>
      <c r="T12" s="7"/>
      <c r="U12" s="7"/>
      <c r="V12" s="7"/>
      <c r="W12" s="7"/>
      <c r="X12" s="7"/>
      <c r="Y12" s="7"/>
      <c r="Z12" s="7"/>
      <c r="AP12" s="43"/>
      <c r="AQ12" s="39"/>
    </row>
    <row r="13" spans="1:43" ht="12.75" customHeight="1">
      <c r="A13" s="102" t="s">
        <v>330</v>
      </c>
      <c r="B13" s="309">
        <v>7</v>
      </c>
      <c r="C13" s="471">
        <v>3</v>
      </c>
      <c r="D13" s="472">
        <f t="shared" si="3"/>
        <v>10</v>
      </c>
      <c r="E13" s="102" t="s">
        <v>306</v>
      </c>
      <c r="F13" s="309">
        <v>5.5</v>
      </c>
      <c r="G13" s="111">
        <v>0</v>
      </c>
      <c r="H13" s="199">
        <f t="shared" si="0"/>
        <v>5.5</v>
      </c>
      <c r="I13" s="264"/>
      <c r="J13" s="102" t="s">
        <v>152</v>
      </c>
      <c r="K13" s="309">
        <v>6</v>
      </c>
      <c r="L13" s="111">
        <v>-0.5</v>
      </c>
      <c r="M13" s="199">
        <f t="shared" si="1"/>
        <v>5.5</v>
      </c>
      <c r="N13" s="102" t="s">
        <v>262</v>
      </c>
      <c r="O13" s="309">
        <v>4.5</v>
      </c>
      <c r="P13" s="471">
        <v>0</v>
      </c>
      <c r="Q13" s="472">
        <f t="shared" si="2"/>
        <v>4.5</v>
      </c>
      <c r="S13" s="7"/>
      <c r="T13" s="7"/>
      <c r="U13" s="7"/>
      <c r="V13" s="7"/>
      <c r="W13" s="7"/>
      <c r="X13" s="7"/>
      <c r="Y13" s="7"/>
      <c r="Z13" s="7"/>
      <c r="AP13" s="41"/>
      <c r="AQ13" s="39"/>
    </row>
    <row r="14" spans="1:43" ht="12.75" customHeight="1">
      <c r="A14" s="102" t="s">
        <v>331</v>
      </c>
      <c r="B14" s="309">
        <v>6.5</v>
      </c>
      <c r="C14" s="471">
        <v>-0.5</v>
      </c>
      <c r="D14" s="472">
        <f t="shared" si="3"/>
        <v>6</v>
      </c>
      <c r="E14" s="102" t="s">
        <v>307</v>
      </c>
      <c r="F14" s="309">
        <v>7.5</v>
      </c>
      <c r="G14" s="111">
        <v>6</v>
      </c>
      <c r="H14" s="199">
        <f t="shared" si="0"/>
        <v>13.5</v>
      </c>
      <c r="I14" s="264"/>
      <c r="J14" s="102" t="s">
        <v>154</v>
      </c>
      <c r="K14" s="309">
        <v>7</v>
      </c>
      <c r="L14" s="111">
        <v>3</v>
      </c>
      <c r="M14" s="199">
        <f t="shared" si="1"/>
        <v>10</v>
      </c>
      <c r="N14" s="102" t="s">
        <v>266</v>
      </c>
      <c r="O14" s="309">
        <v>7</v>
      </c>
      <c r="P14" s="471">
        <v>1</v>
      </c>
      <c r="Q14" s="472">
        <f t="shared" si="2"/>
        <v>8</v>
      </c>
      <c r="S14" s="7"/>
      <c r="T14" s="7"/>
      <c r="U14" s="7"/>
      <c r="V14" s="7"/>
      <c r="W14" s="7"/>
      <c r="X14" s="7"/>
      <c r="Y14" s="7"/>
      <c r="Z14" s="7"/>
      <c r="AP14" s="41"/>
      <c r="AQ14" s="39"/>
    </row>
    <row r="15" spans="1:43" ht="12.75" customHeight="1" thickBot="1">
      <c r="A15" s="103" t="s">
        <v>411</v>
      </c>
      <c r="B15" s="307">
        <v>6.5</v>
      </c>
      <c r="C15" s="473">
        <v>0</v>
      </c>
      <c r="D15" s="474">
        <f t="shared" si="3"/>
        <v>6.5</v>
      </c>
      <c r="E15" s="103" t="s">
        <v>311</v>
      </c>
      <c r="F15" s="307">
        <v>4</v>
      </c>
      <c r="G15" s="112">
        <v>-1</v>
      </c>
      <c r="H15" s="200">
        <f t="shared" si="0"/>
        <v>3</v>
      </c>
      <c r="I15" s="264"/>
      <c r="J15" s="103" t="s">
        <v>157</v>
      </c>
      <c r="K15" s="307">
        <v>6</v>
      </c>
      <c r="L15" s="112">
        <v>0</v>
      </c>
      <c r="M15" s="200">
        <f t="shared" si="1"/>
        <v>6</v>
      </c>
      <c r="N15" s="103" t="s">
        <v>388</v>
      </c>
      <c r="O15" s="307">
        <v>5.5</v>
      </c>
      <c r="P15" s="473">
        <v>0</v>
      </c>
      <c r="Q15" s="474">
        <f t="shared" si="2"/>
        <v>5.5</v>
      </c>
      <c r="S15" s="7"/>
      <c r="T15" s="7"/>
      <c r="U15" s="7"/>
      <c r="V15" s="7"/>
      <c r="W15" s="7"/>
      <c r="X15" s="7"/>
      <c r="Y15" s="7"/>
      <c r="Z15" s="7"/>
      <c r="AP15" s="44"/>
      <c r="AQ15" s="39"/>
    </row>
    <row r="16" spans="1:43" ht="12.75" customHeight="1" thickBot="1">
      <c r="A16" s="85"/>
      <c r="B16" s="444"/>
      <c r="C16" s="113"/>
      <c r="D16" s="201"/>
      <c r="E16" s="85"/>
      <c r="F16" s="444"/>
      <c r="G16" s="108"/>
      <c r="H16" s="201"/>
      <c r="I16" s="266"/>
      <c r="J16" s="85"/>
      <c r="K16" s="444"/>
      <c r="L16" s="108"/>
      <c r="M16" s="201"/>
      <c r="N16" s="85"/>
      <c r="O16" s="444"/>
      <c r="P16" s="113"/>
      <c r="Q16" s="201"/>
      <c r="S16" s="7"/>
      <c r="T16" s="7"/>
      <c r="U16" s="7"/>
      <c r="V16" s="7"/>
      <c r="W16" s="7"/>
      <c r="X16" s="7"/>
      <c r="Y16" s="7"/>
      <c r="Z16" s="7"/>
      <c r="AP16" s="44"/>
      <c r="AQ16" s="39"/>
    </row>
    <row r="17" spans="1:43" ht="12.75" customHeight="1">
      <c r="A17" s="104" t="s">
        <v>576</v>
      </c>
      <c r="B17" s="310" t="s">
        <v>144</v>
      </c>
      <c r="C17" s="475" t="s">
        <v>144</v>
      </c>
      <c r="D17" s="476" t="s">
        <v>144</v>
      </c>
      <c r="E17" s="104" t="s">
        <v>461</v>
      </c>
      <c r="F17" s="310" t="s">
        <v>144</v>
      </c>
      <c r="G17" s="120" t="s">
        <v>144</v>
      </c>
      <c r="H17" s="202" t="s">
        <v>144</v>
      </c>
      <c r="I17" s="266"/>
      <c r="J17" s="104" t="s">
        <v>309</v>
      </c>
      <c r="K17" s="310" t="s">
        <v>144</v>
      </c>
      <c r="L17" s="120" t="s">
        <v>144</v>
      </c>
      <c r="M17" s="202" t="s">
        <v>144</v>
      </c>
      <c r="N17" s="104" t="s">
        <v>265</v>
      </c>
      <c r="O17" s="310" t="s">
        <v>144</v>
      </c>
      <c r="P17" s="475" t="s">
        <v>144</v>
      </c>
      <c r="Q17" s="476" t="s">
        <v>144</v>
      </c>
      <c r="S17" s="7"/>
      <c r="T17" s="7"/>
      <c r="U17" s="7"/>
      <c r="V17" s="7"/>
      <c r="W17" s="7"/>
      <c r="X17" s="7"/>
      <c r="Y17" s="7"/>
      <c r="Z17" s="7"/>
      <c r="AP17" s="44"/>
      <c r="AQ17" s="39"/>
    </row>
    <row r="18" spans="1:43" ht="12.75" customHeight="1">
      <c r="A18" s="105" t="s">
        <v>334</v>
      </c>
      <c r="B18" s="313">
        <v>6</v>
      </c>
      <c r="C18" s="478">
        <v>0</v>
      </c>
      <c r="D18" s="501">
        <f t="shared" si="3"/>
        <v>6</v>
      </c>
      <c r="E18" s="105" t="s">
        <v>308</v>
      </c>
      <c r="F18" s="311" t="s">
        <v>144</v>
      </c>
      <c r="G18" s="115" t="s">
        <v>144</v>
      </c>
      <c r="H18" s="204" t="s">
        <v>144</v>
      </c>
      <c r="I18" s="266"/>
      <c r="J18" s="105" t="s">
        <v>153</v>
      </c>
      <c r="K18" s="311">
        <v>7</v>
      </c>
      <c r="L18" s="115">
        <v>3</v>
      </c>
      <c r="M18" s="204">
        <f t="shared" si="1"/>
        <v>10</v>
      </c>
      <c r="N18" s="105" t="s">
        <v>263</v>
      </c>
      <c r="O18" s="311">
        <v>6.5</v>
      </c>
      <c r="P18" s="477">
        <v>0</v>
      </c>
      <c r="Q18" s="201">
        <f t="shared" si="2"/>
        <v>6.5</v>
      </c>
      <c r="S18" s="7"/>
      <c r="T18" s="7"/>
      <c r="U18" s="7"/>
      <c r="V18" s="7"/>
      <c r="W18" s="7"/>
      <c r="X18" s="7"/>
      <c r="Y18" s="7"/>
      <c r="Z18" s="7"/>
      <c r="AP18" s="45"/>
      <c r="AQ18" s="39"/>
    </row>
    <row r="19" spans="1:43" ht="12.75" customHeight="1">
      <c r="A19" s="105" t="s">
        <v>337</v>
      </c>
      <c r="B19" s="313">
        <v>6.5</v>
      </c>
      <c r="C19" s="478">
        <v>0</v>
      </c>
      <c r="D19" s="501">
        <f t="shared" si="3"/>
        <v>6.5</v>
      </c>
      <c r="E19" s="105" t="s">
        <v>313</v>
      </c>
      <c r="F19" s="313">
        <v>6</v>
      </c>
      <c r="G19" s="114">
        <v>0</v>
      </c>
      <c r="H19" s="204">
        <f t="shared" si="0"/>
        <v>6</v>
      </c>
      <c r="I19" s="266"/>
      <c r="J19" s="105" t="s">
        <v>504</v>
      </c>
      <c r="K19" s="311" t="s">
        <v>144</v>
      </c>
      <c r="L19" s="115" t="s">
        <v>144</v>
      </c>
      <c r="M19" s="204" t="s">
        <v>144</v>
      </c>
      <c r="N19" s="105" t="s">
        <v>267</v>
      </c>
      <c r="O19" s="313">
        <v>6</v>
      </c>
      <c r="P19" s="478">
        <v>3</v>
      </c>
      <c r="Q19" s="201">
        <f t="shared" si="2"/>
        <v>9</v>
      </c>
      <c r="S19" s="7"/>
      <c r="T19" s="7"/>
      <c r="U19" s="7"/>
      <c r="V19" s="7"/>
      <c r="W19" s="7"/>
      <c r="X19" s="7"/>
      <c r="Y19" s="7"/>
      <c r="Z19" s="7"/>
      <c r="AP19" s="44"/>
      <c r="AQ19" s="39"/>
    </row>
    <row r="20" spans="1:43" ht="12.75" customHeight="1">
      <c r="A20" s="105" t="s">
        <v>338</v>
      </c>
      <c r="B20" s="313" t="s">
        <v>144</v>
      </c>
      <c r="C20" s="478" t="s">
        <v>144</v>
      </c>
      <c r="D20" s="501" t="s">
        <v>144</v>
      </c>
      <c r="E20" s="105" t="s">
        <v>610</v>
      </c>
      <c r="F20" s="311">
        <v>6</v>
      </c>
      <c r="G20" s="115">
        <v>0</v>
      </c>
      <c r="H20" s="204">
        <f t="shared" si="0"/>
        <v>6</v>
      </c>
      <c r="I20" s="266"/>
      <c r="J20" s="105" t="s">
        <v>347</v>
      </c>
      <c r="K20" s="311">
        <v>5.5</v>
      </c>
      <c r="L20" s="115">
        <v>0</v>
      </c>
      <c r="M20" s="204">
        <f t="shared" si="1"/>
        <v>5.5</v>
      </c>
      <c r="N20" s="105" t="s">
        <v>608</v>
      </c>
      <c r="O20" s="313" t="s">
        <v>144</v>
      </c>
      <c r="P20" s="478" t="s">
        <v>144</v>
      </c>
      <c r="Q20" s="201" t="s">
        <v>144</v>
      </c>
      <c r="S20" s="7"/>
      <c r="T20" s="7"/>
      <c r="U20" s="7"/>
      <c r="V20" s="7"/>
      <c r="W20" s="7"/>
      <c r="X20" s="7"/>
      <c r="Y20" s="7"/>
      <c r="Z20" s="7"/>
      <c r="AP20" s="44"/>
      <c r="AQ20" s="39"/>
    </row>
    <row r="21" spans="1:43" ht="12.75" customHeight="1">
      <c r="A21" s="105" t="s">
        <v>336</v>
      </c>
      <c r="B21" s="313">
        <v>6.5</v>
      </c>
      <c r="C21" s="478">
        <v>0</v>
      </c>
      <c r="D21" s="501">
        <f t="shared" si="3"/>
        <v>6.5</v>
      </c>
      <c r="E21" s="109" t="s">
        <v>314</v>
      </c>
      <c r="F21" s="311" t="s">
        <v>144</v>
      </c>
      <c r="G21" s="115" t="s">
        <v>144</v>
      </c>
      <c r="H21" s="204" t="s">
        <v>144</v>
      </c>
      <c r="I21" s="266"/>
      <c r="J21" s="107" t="s">
        <v>150</v>
      </c>
      <c r="K21" s="311">
        <v>4.5</v>
      </c>
      <c r="L21" s="115">
        <v>0</v>
      </c>
      <c r="M21" s="204">
        <f t="shared" si="1"/>
        <v>4.5</v>
      </c>
      <c r="N21" s="105" t="s">
        <v>655</v>
      </c>
      <c r="O21" s="313">
        <v>5.5</v>
      </c>
      <c r="P21" s="478">
        <v>0</v>
      </c>
      <c r="Q21" s="201">
        <f t="shared" si="2"/>
        <v>5.5</v>
      </c>
      <c r="S21" s="7"/>
      <c r="T21" s="7"/>
      <c r="U21" s="7"/>
      <c r="V21" s="7"/>
      <c r="W21" s="7"/>
      <c r="X21" s="7"/>
      <c r="Y21" s="7"/>
      <c r="Z21" s="7"/>
      <c r="AP21" s="44"/>
      <c r="AQ21" s="39"/>
    </row>
    <row r="22" spans="1:43" ht="12.75" customHeight="1">
      <c r="A22" s="102" t="s">
        <v>653</v>
      </c>
      <c r="B22" s="309">
        <v>6</v>
      </c>
      <c r="C22" s="471">
        <v>0</v>
      </c>
      <c r="D22" s="472">
        <f t="shared" si="3"/>
        <v>6</v>
      </c>
      <c r="E22" s="105" t="s">
        <v>641</v>
      </c>
      <c r="F22" s="311">
        <v>5.5</v>
      </c>
      <c r="G22" s="115">
        <v>0</v>
      </c>
      <c r="H22" s="204">
        <f t="shared" si="0"/>
        <v>5.5</v>
      </c>
      <c r="I22" s="266"/>
      <c r="J22" s="107" t="s">
        <v>160</v>
      </c>
      <c r="K22" s="311">
        <v>6</v>
      </c>
      <c r="L22" s="115">
        <v>0</v>
      </c>
      <c r="M22" s="204">
        <f t="shared" si="1"/>
        <v>6</v>
      </c>
      <c r="N22" s="105" t="s">
        <v>392</v>
      </c>
      <c r="O22" s="313">
        <v>6</v>
      </c>
      <c r="P22" s="478">
        <v>0</v>
      </c>
      <c r="Q22" s="201">
        <f t="shared" si="2"/>
        <v>6</v>
      </c>
      <c r="S22" s="7"/>
      <c r="T22" s="7"/>
      <c r="U22" s="7"/>
      <c r="V22" s="7"/>
      <c r="W22" s="7"/>
      <c r="X22" s="7"/>
      <c r="Y22" s="7"/>
      <c r="Z22" s="7"/>
      <c r="AP22" s="44"/>
      <c r="AQ22" s="39"/>
    </row>
    <row r="23" spans="1:43" ht="12.75" customHeight="1">
      <c r="A23" s="102" t="s">
        <v>465</v>
      </c>
      <c r="B23" s="309">
        <v>6</v>
      </c>
      <c r="C23" s="471">
        <v>0</v>
      </c>
      <c r="D23" s="472">
        <f t="shared" si="3"/>
        <v>6</v>
      </c>
      <c r="E23" s="109" t="s">
        <v>315</v>
      </c>
      <c r="F23" s="311">
        <v>6</v>
      </c>
      <c r="G23" s="115">
        <v>0</v>
      </c>
      <c r="H23" s="204">
        <f t="shared" si="0"/>
        <v>6</v>
      </c>
      <c r="I23" s="266"/>
      <c r="J23" s="105" t="s">
        <v>397</v>
      </c>
      <c r="K23" s="313" t="s">
        <v>356</v>
      </c>
      <c r="L23" s="114" t="s">
        <v>356</v>
      </c>
      <c r="M23" s="204" t="s">
        <v>356</v>
      </c>
      <c r="N23" s="105" t="s">
        <v>656</v>
      </c>
      <c r="O23" s="313">
        <v>5.5</v>
      </c>
      <c r="P23" s="478">
        <v>0</v>
      </c>
      <c r="Q23" s="201">
        <f t="shared" si="2"/>
        <v>5.5</v>
      </c>
      <c r="S23" s="7"/>
      <c r="T23" s="7"/>
      <c r="U23" s="7"/>
      <c r="V23" s="7"/>
      <c r="W23" s="7"/>
      <c r="X23" s="7"/>
      <c r="Y23" s="7"/>
      <c r="Z23" s="7"/>
      <c r="AP23" s="44"/>
      <c r="AQ23" s="39"/>
    </row>
    <row r="24" spans="1:43" ht="12.75" customHeight="1">
      <c r="A24" s="109" t="s">
        <v>325</v>
      </c>
      <c r="B24" s="311">
        <v>4</v>
      </c>
      <c r="C24" s="477">
        <v>-0.5</v>
      </c>
      <c r="D24" s="501">
        <f t="shared" si="3"/>
        <v>3.5</v>
      </c>
      <c r="E24" s="105" t="s">
        <v>318</v>
      </c>
      <c r="F24" s="313">
        <v>5.5</v>
      </c>
      <c r="G24" s="114">
        <v>-0.5</v>
      </c>
      <c r="H24" s="204">
        <f t="shared" si="0"/>
        <v>5</v>
      </c>
      <c r="I24" s="266"/>
      <c r="J24" s="105" t="s">
        <v>658</v>
      </c>
      <c r="K24" s="311">
        <v>5.5</v>
      </c>
      <c r="L24" s="115">
        <v>-0.5</v>
      </c>
      <c r="M24" s="204">
        <f t="shared" si="1"/>
        <v>5</v>
      </c>
      <c r="N24" s="105" t="s">
        <v>256</v>
      </c>
      <c r="O24" s="313">
        <v>6.5</v>
      </c>
      <c r="P24" s="478">
        <v>0</v>
      </c>
      <c r="Q24" s="201">
        <f t="shared" si="2"/>
        <v>6.5</v>
      </c>
      <c r="S24" s="7"/>
      <c r="T24" s="7"/>
      <c r="U24" s="7"/>
      <c r="V24" s="7"/>
      <c r="W24" s="7"/>
      <c r="X24" s="7"/>
      <c r="Y24" s="7"/>
      <c r="Z24" s="7"/>
      <c r="AP24" s="44"/>
      <c r="AQ24" s="39"/>
    </row>
    <row r="25" spans="1:43" ht="12.75" customHeight="1">
      <c r="A25" s="109" t="s">
        <v>341</v>
      </c>
      <c r="B25" s="311" t="s">
        <v>144</v>
      </c>
      <c r="C25" s="477" t="s">
        <v>144</v>
      </c>
      <c r="D25" s="501" t="s">
        <v>144</v>
      </c>
      <c r="E25" s="102" t="s">
        <v>460</v>
      </c>
      <c r="F25" s="309">
        <v>5</v>
      </c>
      <c r="G25" s="111">
        <v>-0.5</v>
      </c>
      <c r="H25" s="199">
        <f t="shared" si="0"/>
        <v>4.5</v>
      </c>
      <c r="I25" s="266"/>
      <c r="J25" s="109" t="s">
        <v>162</v>
      </c>
      <c r="K25" s="311">
        <v>5.5</v>
      </c>
      <c r="L25" s="115">
        <v>-0.5</v>
      </c>
      <c r="M25" s="204">
        <f t="shared" si="1"/>
        <v>5</v>
      </c>
      <c r="N25" s="105" t="s">
        <v>255</v>
      </c>
      <c r="O25" s="313">
        <v>5.5</v>
      </c>
      <c r="P25" s="478">
        <v>-0.5</v>
      </c>
      <c r="Q25" s="201">
        <f t="shared" si="2"/>
        <v>5</v>
      </c>
      <c r="S25" s="7"/>
      <c r="T25" s="7"/>
      <c r="U25" s="7"/>
      <c r="V25" s="7"/>
      <c r="W25" s="7"/>
      <c r="X25" s="7"/>
      <c r="Y25" s="7"/>
      <c r="Z25" s="7"/>
      <c r="AP25" s="44"/>
      <c r="AQ25" s="39"/>
    </row>
    <row r="26" spans="1:43" ht="12.75" customHeight="1">
      <c r="A26" s="105" t="s">
        <v>142</v>
      </c>
      <c r="B26" s="311" t="s">
        <v>144</v>
      </c>
      <c r="C26" s="477" t="s">
        <v>144</v>
      </c>
      <c r="D26" s="501" t="s">
        <v>144</v>
      </c>
      <c r="E26" s="109" t="s">
        <v>563</v>
      </c>
      <c r="F26" s="311" t="s">
        <v>144</v>
      </c>
      <c r="G26" s="115" t="s">
        <v>144</v>
      </c>
      <c r="H26" s="204" t="s">
        <v>144</v>
      </c>
      <c r="I26" s="266"/>
      <c r="J26" s="107" t="s">
        <v>424</v>
      </c>
      <c r="K26" s="314" t="s">
        <v>144</v>
      </c>
      <c r="L26" s="123" t="s">
        <v>144</v>
      </c>
      <c r="M26" s="203" t="s">
        <v>144</v>
      </c>
      <c r="N26" s="290" t="s">
        <v>488</v>
      </c>
      <c r="O26" s="479">
        <v>5.5</v>
      </c>
      <c r="P26" s="480">
        <v>0</v>
      </c>
      <c r="Q26" s="201">
        <f t="shared" si="2"/>
        <v>5.5</v>
      </c>
      <c r="S26" s="7"/>
      <c r="T26" s="7"/>
      <c r="U26" s="7"/>
      <c r="V26" s="7"/>
      <c r="W26" s="7"/>
      <c r="X26" s="7"/>
      <c r="Y26" s="7"/>
      <c r="Z26" s="7"/>
      <c r="AP26" s="44"/>
      <c r="AQ26" s="39"/>
    </row>
    <row r="27" spans="1:43" ht="12.75" customHeight="1">
      <c r="A27" s="105" t="s">
        <v>142</v>
      </c>
      <c r="B27" s="313" t="s">
        <v>144</v>
      </c>
      <c r="C27" s="478" t="s">
        <v>144</v>
      </c>
      <c r="D27" s="501" t="s">
        <v>144</v>
      </c>
      <c r="E27" s="105" t="s">
        <v>562</v>
      </c>
      <c r="F27" s="313" t="s">
        <v>356</v>
      </c>
      <c r="G27" s="114" t="s">
        <v>356</v>
      </c>
      <c r="H27" s="204" t="s">
        <v>356</v>
      </c>
      <c r="I27" s="266"/>
      <c r="J27" s="107" t="s">
        <v>618</v>
      </c>
      <c r="K27" s="314" t="s">
        <v>144</v>
      </c>
      <c r="L27" s="123" t="s">
        <v>144</v>
      </c>
      <c r="M27" s="203" t="s">
        <v>144</v>
      </c>
      <c r="N27" s="105" t="s">
        <v>142</v>
      </c>
      <c r="O27" s="313" t="s">
        <v>144</v>
      </c>
      <c r="P27" s="478" t="s">
        <v>144</v>
      </c>
      <c r="Q27" s="201" t="s">
        <v>144</v>
      </c>
      <c r="S27" s="7"/>
      <c r="T27" s="7"/>
      <c r="U27" s="7"/>
      <c r="V27" s="7"/>
      <c r="W27" s="7"/>
      <c r="X27" s="7"/>
      <c r="Y27" s="7"/>
      <c r="Z27" s="7"/>
      <c r="AP27" s="44"/>
      <c r="AQ27" s="39"/>
    </row>
    <row r="28" spans="1:43" ht="12.75" customHeight="1" thickBot="1">
      <c r="A28" s="106" t="s">
        <v>142</v>
      </c>
      <c r="B28" s="481" t="s">
        <v>144</v>
      </c>
      <c r="C28" s="482" t="s">
        <v>144</v>
      </c>
      <c r="D28" s="501" t="s">
        <v>144</v>
      </c>
      <c r="E28" s="106" t="s">
        <v>463</v>
      </c>
      <c r="F28" s="316">
        <v>6</v>
      </c>
      <c r="G28" s="116">
        <v>1</v>
      </c>
      <c r="H28" s="204">
        <f t="shared" si="0"/>
        <v>7</v>
      </c>
      <c r="I28" s="266"/>
      <c r="J28" s="125" t="s">
        <v>399</v>
      </c>
      <c r="K28" s="316">
        <v>5.5</v>
      </c>
      <c r="L28" s="116">
        <v>0</v>
      </c>
      <c r="M28" s="204">
        <f>K28+L28</f>
        <v>5.5</v>
      </c>
      <c r="N28" s="106" t="s">
        <v>142</v>
      </c>
      <c r="O28" s="481" t="s">
        <v>144</v>
      </c>
      <c r="P28" s="482" t="s">
        <v>144</v>
      </c>
      <c r="Q28" s="201" t="s">
        <v>144</v>
      </c>
      <c r="S28" s="7"/>
      <c r="T28" s="7"/>
      <c r="U28" s="7"/>
      <c r="V28" s="7"/>
      <c r="W28" s="7"/>
      <c r="X28" s="7"/>
      <c r="Y28" s="7"/>
      <c r="Z28" s="7"/>
      <c r="AP28" s="46"/>
      <c r="AQ28" s="39"/>
    </row>
    <row r="29" spans="1:65" ht="12.75" customHeight="1" thickBot="1">
      <c r="A29" s="103" t="s">
        <v>343</v>
      </c>
      <c r="B29" s="307">
        <v>0.5</v>
      </c>
      <c r="C29" s="473">
        <v>0</v>
      </c>
      <c r="D29" s="502">
        <f t="shared" si="3"/>
        <v>0.5</v>
      </c>
      <c r="E29" s="103" t="s">
        <v>321</v>
      </c>
      <c r="F29" s="307">
        <v>0.5</v>
      </c>
      <c r="G29" s="112">
        <v>0</v>
      </c>
      <c r="H29" s="445">
        <f t="shared" si="0"/>
        <v>0.5</v>
      </c>
      <c r="I29" s="264"/>
      <c r="J29" s="103" t="s">
        <v>165</v>
      </c>
      <c r="K29" s="307">
        <v>-0.5</v>
      </c>
      <c r="L29" s="117">
        <v>0</v>
      </c>
      <c r="M29" s="205">
        <f>K29+L29</f>
        <v>-0.5</v>
      </c>
      <c r="N29" s="103" t="s">
        <v>275</v>
      </c>
      <c r="O29" s="483">
        <v>1</v>
      </c>
      <c r="P29" s="484">
        <v>0</v>
      </c>
      <c r="Q29" s="205">
        <f t="shared" si="2"/>
        <v>1</v>
      </c>
      <c r="S29" s="7"/>
      <c r="T29" s="7"/>
      <c r="U29" s="7"/>
      <c r="V29" s="7"/>
      <c r="W29" s="7"/>
      <c r="X29" s="7"/>
      <c r="Y29" s="7"/>
      <c r="Z29" s="7"/>
      <c r="AM29" s="37"/>
      <c r="AN29" s="37"/>
      <c r="AO29" s="37"/>
      <c r="AP29" s="34"/>
      <c r="AQ29" s="4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</row>
    <row r="30" spans="1:65" ht="12.75" customHeight="1" thickBot="1">
      <c r="A30" s="389" t="s">
        <v>357</v>
      </c>
      <c r="B30" s="390">
        <f>18/3</f>
        <v>6</v>
      </c>
      <c r="C30" s="391">
        <v>0</v>
      </c>
      <c r="D30" s="205">
        <v>0</v>
      </c>
      <c r="E30" s="389" t="s">
        <v>357</v>
      </c>
      <c r="F30" s="390">
        <f>16.5/3</f>
        <v>5.5</v>
      </c>
      <c r="G30" s="391">
        <v>0</v>
      </c>
      <c r="H30" s="205">
        <v>0</v>
      </c>
      <c r="I30" s="392"/>
      <c r="J30" s="389" t="s">
        <v>357</v>
      </c>
      <c r="K30" s="390">
        <f>19.5/3</f>
        <v>6.5</v>
      </c>
      <c r="L30" s="391">
        <v>1</v>
      </c>
      <c r="M30" s="205">
        <v>0</v>
      </c>
      <c r="N30" s="389" t="s">
        <v>357</v>
      </c>
      <c r="O30" s="390">
        <f>18.5/3</f>
        <v>6.166666666666667</v>
      </c>
      <c r="P30" s="391">
        <v>0</v>
      </c>
      <c r="Q30" s="205">
        <v>0</v>
      </c>
      <c r="S30" s="7"/>
      <c r="T30" s="7"/>
      <c r="U30" s="7"/>
      <c r="V30" s="7"/>
      <c r="W30" s="7"/>
      <c r="X30" s="7"/>
      <c r="Y30" s="7"/>
      <c r="Z30" s="7"/>
      <c r="AM30" s="37"/>
      <c r="AN30" s="37"/>
      <c r="AO30" s="37"/>
      <c r="AP30" s="34"/>
      <c r="AQ30" s="4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</row>
    <row r="31" spans="1:43" ht="12.75" customHeight="1">
      <c r="A31" s="119"/>
      <c r="B31" s="118"/>
      <c r="C31" s="118"/>
      <c r="D31" s="206"/>
      <c r="E31" s="119"/>
      <c r="F31" s="118"/>
      <c r="G31" s="118"/>
      <c r="H31" s="206"/>
      <c r="I31" s="267"/>
      <c r="J31" s="119"/>
      <c r="K31" s="118"/>
      <c r="L31" s="118"/>
      <c r="M31" s="206"/>
      <c r="N31" s="119"/>
      <c r="O31" s="118"/>
      <c r="P31" s="118"/>
      <c r="Q31" s="206"/>
      <c r="S31" s="7"/>
      <c r="T31" s="7"/>
      <c r="U31" s="7"/>
      <c r="V31" s="7"/>
      <c r="W31" s="7"/>
      <c r="X31" s="7"/>
      <c r="Y31" s="7"/>
      <c r="Z31" s="7"/>
      <c r="AM31" s="40"/>
      <c r="AP31" s="48"/>
      <c r="AQ31" s="39"/>
    </row>
    <row r="32" spans="1:66" s="332" customFormat="1" ht="13.5" customHeight="1">
      <c r="A32" s="157"/>
      <c r="B32" s="547">
        <f>B5+B22+B7+B23+B9+B10+B11+B12+B13+B14+B15+B29</f>
        <v>69.5</v>
      </c>
      <c r="C32" s="548">
        <f>C4+C5+C22+C7+C23+C9+C10+C11+C12+C13+C14+C15+C29+C30</f>
        <v>11.5</v>
      </c>
      <c r="D32" s="549">
        <f>B32+C32</f>
        <v>81</v>
      </c>
      <c r="E32" s="157"/>
      <c r="F32" s="558">
        <f>F5+F6+F7+F25+F9+F10+F11+F12+F13+F14+F15+F29</f>
        <v>63.5</v>
      </c>
      <c r="G32" s="558">
        <f>G4+G5+G6+G7+G25+G9+G10+G11+G12+G13+G14+G15+G29+G30</f>
        <v>5.5</v>
      </c>
      <c r="H32" s="559">
        <f>F32+G32</f>
        <v>69</v>
      </c>
      <c r="I32" s="334"/>
      <c r="J32" s="157"/>
      <c r="K32" s="580">
        <f>K5+K6+K7+K8+K9+K10+K11+K12+K13+K14+K15+K29</f>
        <v>69.5</v>
      </c>
      <c r="L32" s="580">
        <f>L4+L5+L6+L7+L8+L9+L10+L11+L12+L13+L14+L15+L29+L30</f>
        <v>12</v>
      </c>
      <c r="M32" s="581">
        <f>K32+L32</f>
        <v>81.5</v>
      </c>
      <c r="N32" s="157"/>
      <c r="O32" s="573">
        <f>O5+O6+O7+O8+O9+O10+O11+O12+O13+O14+O15+O29</f>
        <v>69.5</v>
      </c>
      <c r="P32" s="574">
        <f>P4+P5+P6+P7+P8+P9+P10+P11+P12+P13+P14+P15+P29+P30</f>
        <v>3.5</v>
      </c>
      <c r="Q32" s="575">
        <f>O32+P32</f>
        <v>73</v>
      </c>
      <c r="R32" s="330"/>
      <c r="S32" s="330"/>
      <c r="T32" s="330"/>
      <c r="U32" s="330"/>
      <c r="V32" s="330"/>
      <c r="W32" s="330"/>
      <c r="X32" s="330"/>
      <c r="Y32" s="330"/>
      <c r="Z32" s="330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1"/>
      <c r="AP32" s="355"/>
      <c r="AQ32" s="353"/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31"/>
      <c r="BC32" s="331"/>
      <c r="BD32" s="331"/>
      <c r="BE32" s="331"/>
      <c r="BF32" s="331"/>
      <c r="BG32" s="331"/>
      <c r="BH32" s="331"/>
      <c r="BI32" s="331"/>
      <c r="BJ32" s="331"/>
      <c r="BK32" s="331"/>
      <c r="BL32" s="331"/>
      <c r="BM32" s="331"/>
      <c r="BN32" s="331"/>
    </row>
    <row r="33" spans="1:66" s="332" customFormat="1" ht="12.75" customHeight="1" thickBot="1">
      <c r="A33" s="325"/>
      <c r="B33" s="326"/>
      <c r="C33" s="326"/>
      <c r="D33" s="328"/>
      <c r="E33" s="326"/>
      <c r="F33" s="326"/>
      <c r="G33" s="326"/>
      <c r="H33" s="328"/>
      <c r="I33" s="356"/>
      <c r="J33" s="325"/>
      <c r="K33" s="326"/>
      <c r="L33" s="326"/>
      <c r="M33" s="328"/>
      <c r="N33" s="326"/>
      <c r="O33" s="326"/>
      <c r="P33" s="326"/>
      <c r="Q33" s="328"/>
      <c r="R33" s="330"/>
      <c r="S33" s="330"/>
      <c r="T33" s="330"/>
      <c r="U33" s="330"/>
      <c r="V33" s="330"/>
      <c r="W33" s="330"/>
      <c r="X33" s="330"/>
      <c r="Y33" s="330"/>
      <c r="Z33" s="330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57"/>
      <c r="AQ33" s="353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1"/>
      <c r="BF33" s="331"/>
      <c r="BG33" s="331"/>
      <c r="BH33" s="331"/>
      <c r="BI33" s="331"/>
      <c r="BJ33" s="331"/>
      <c r="BK33" s="331"/>
      <c r="BL33" s="331"/>
      <c r="BM33" s="331"/>
      <c r="BN33" s="331"/>
    </row>
    <row r="34" spans="1:66" s="332" customFormat="1" ht="18.75" thickBot="1">
      <c r="A34" s="657"/>
      <c r="B34" s="658"/>
      <c r="C34" s="659"/>
      <c r="D34" s="660">
        <v>4</v>
      </c>
      <c r="E34" s="644"/>
      <c r="F34" s="643"/>
      <c r="G34" s="644"/>
      <c r="H34" s="645">
        <v>1</v>
      </c>
      <c r="I34" s="329"/>
      <c r="J34" s="655"/>
      <c r="K34" s="651"/>
      <c r="L34" s="652"/>
      <c r="M34" s="656">
        <v>4</v>
      </c>
      <c r="N34" s="695"/>
      <c r="O34" s="694"/>
      <c r="P34" s="695"/>
      <c r="Q34" s="696">
        <v>2</v>
      </c>
      <c r="R34" s="330"/>
      <c r="S34" s="330"/>
      <c r="T34" s="330"/>
      <c r="U34" s="330"/>
      <c r="V34" s="330"/>
      <c r="W34" s="330"/>
      <c r="X34" s="330"/>
      <c r="Y34" s="330"/>
      <c r="Z34" s="330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353"/>
      <c r="AQ34" s="353"/>
      <c r="AR34" s="331"/>
      <c r="AS34" s="331"/>
      <c r="AT34" s="331"/>
      <c r="AU34" s="331"/>
      <c r="AV34" s="331"/>
      <c r="AW34" s="331"/>
      <c r="AX34" s="331"/>
      <c r="AY34" s="331"/>
      <c r="AZ34" s="331"/>
      <c r="BA34" s="331"/>
      <c r="BB34" s="331"/>
      <c r="BC34" s="331"/>
      <c r="BD34" s="331"/>
      <c r="BE34" s="331"/>
      <c r="BF34" s="331"/>
      <c r="BG34" s="331"/>
      <c r="BH34" s="331"/>
      <c r="BI34" s="331"/>
      <c r="BJ34" s="331"/>
      <c r="BK34" s="331"/>
      <c r="BL34" s="331"/>
      <c r="BM34" s="331"/>
      <c r="BN34" s="331"/>
    </row>
    <row r="35" spans="1:43" ht="15" thickBot="1">
      <c r="A35" s="958" t="s">
        <v>22</v>
      </c>
      <c r="B35" s="959"/>
      <c r="C35" s="959"/>
      <c r="D35" s="959"/>
      <c r="E35" s="960" t="s">
        <v>23</v>
      </c>
      <c r="F35" s="961"/>
      <c r="G35" s="961"/>
      <c r="H35" s="962"/>
      <c r="I35" s="241"/>
      <c r="J35" s="958" t="s">
        <v>22</v>
      </c>
      <c r="K35" s="959"/>
      <c r="L35" s="959"/>
      <c r="M35" s="959"/>
      <c r="N35" s="960" t="s">
        <v>23</v>
      </c>
      <c r="O35" s="961"/>
      <c r="P35" s="961"/>
      <c r="Q35" s="962"/>
      <c r="S35" s="7"/>
      <c r="T35" s="7"/>
      <c r="U35" s="7"/>
      <c r="V35" s="7"/>
      <c r="W35" s="7"/>
      <c r="X35" s="7"/>
      <c r="Y35" s="7"/>
      <c r="Z35" s="7"/>
      <c r="AP35" s="39"/>
      <c r="AQ35" s="39"/>
    </row>
    <row r="36" spans="1:43" ht="15" thickBot="1">
      <c r="A36" s="964" t="s">
        <v>88</v>
      </c>
      <c r="B36" s="965"/>
      <c r="C36" s="965"/>
      <c r="D36" s="966"/>
      <c r="E36" s="967" t="s">
        <v>81</v>
      </c>
      <c r="F36" s="968"/>
      <c r="G36" s="968"/>
      <c r="H36" s="969"/>
      <c r="I36" s="268"/>
      <c r="J36" s="937" t="s">
        <v>76</v>
      </c>
      <c r="K36" s="938"/>
      <c r="L36" s="938"/>
      <c r="M36" s="939"/>
      <c r="N36" s="940" t="s">
        <v>69</v>
      </c>
      <c r="O36" s="941"/>
      <c r="P36" s="941"/>
      <c r="Q36" s="942"/>
      <c r="S36" s="7"/>
      <c r="T36" s="7"/>
      <c r="U36" s="7"/>
      <c r="V36" s="7"/>
      <c r="W36" s="7"/>
      <c r="X36" s="7"/>
      <c r="Y36" s="7"/>
      <c r="Z36" s="7"/>
      <c r="AP36" s="39"/>
      <c r="AQ36" s="39"/>
    </row>
    <row r="37" spans="1:43" ht="6" customHeight="1" thickBot="1">
      <c r="A37" s="269"/>
      <c r="B37" s="270"/>
      <c r="C37" s="270"/>
      <c r="D37" s="270"/>
      <c r="E37" s="270"/>
      <c r="F37" s="270"/>
      <c r="G37" s="270"/>
      <c r="H37" s="270"/>
      <c r="I37" s="252"/>
      <c r="J37" s="270"/>
      <c r="K37" s="270"/>
      <c r="L37" s="270"/>
      <c r="M37" s="270"/>
      <c r="N37" s="270"/>
      <c r="O37" s="270"/>
      <c r="P37" s="270"/>
      <c r="Q37" s="271"/>
      <c r="S37" s="7"/>
      <c r="T37" s="7"/>
      <c r="U37" s="7"/>
      <c r="V37" s="7"/>
      <c r="W37" s="7"/>
      <c r="X37" s="7"/>
      <c r="Y37" s="7"/>
      <c r="Z37" s="7"/>
      <c r="AP37" s="39"/>
      <c r="AQ37" s="39"/>
    </row>
    <row r="38" spans="1:43" ht="13.5" thickBot="1">
      <c r="A38" s="963" t="s">
        <v>112</v>
      </c>
      <c r="B38" s="925"/>
      <c r="C38" s="925"/>
      <c r="D38" s="925"/>
      <c r="E38" s="925"/>
      <c r="F38" s="925"/>
      <c r="G38" s="925"/>
      <c r="H38" s="925"/>
      <c r="I38" s="925"/>
      <c r="J38" s="925"/>
      <c r="K38" s="925"/>
      <c r="L38" s="925"/>
      <c r="M38" s="925"/>
      <c r="N38" s="925"/>
      <c r="O38" s="925"/>
      <c r="P38" s="925"/>
      <c r="Q38" s="970"/>
      <c r="S38" s="7"/>
      <c r="T38" s="7"/>
      <c r="U38" s="7"/>
      <c r="V38" s="7"/>
      <c r="W38" s="7"/>
      <c r="X38" s="7"/>
      <c r="Y38" s="7"/>
      <c r="Z38" s="7"/>
      <c r="AP38" s="39"/>
      <c r="AQ38" s="39"/>
    </row>
    <row r="39" spans="1:43" ht="13.5" thickBot="1">
      <c r="A39" s="963" t="s">
        <v>16</v>
      </c>
      <c r="B39" s="925"/>
      <c r="C39" s="925"/>
      <c r="D39" s="925"/>
      <c r="E39" s="924"/>
      <c r="F39" s="924"/>
      <c r="G39" s="924"/>
      <c r="H39" s="926"/>
      <c r="I39" s="272"/>
      <c r="J39" s="923" t="s">
        <v>17</v>
      </c>
      <c r="K39" s="924"/>
      <c r="L39" s="924"/>
      <c r="M39" s="924"/>
      <c r="N39" s="924"/>
      <c r="O39" s="924"/>
      <c r="P39" s="924"/>
      <c r="Q39" s="926"/>
      <c r="S39" s="7"/>
      <c r="T39" s="7"/>
      <c r="U39" s="7"/>
      <c r="V39" s="7"/>
      <c r="W39" s="7"/>
      <c r="X39" s="7"/>
      <c r="Y39" s="7"/>
      <c r="Z39" s="7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</row>
    <row r="40" spans="1:66" s="332" customFormat="1" ht="15" customHeight="1" thickBot="1">
      <c r="A40" s="905" t="s">
        <v>501</v>
      </c>
      <c r="B40" s="906"/>
      <c r="C40" s="906"/>
      <c r="D40" s="907"/>
      <c r="E40" s="811" t="s">
        <v>86</v>
      </c>
      <c r="F40" s="918"/>
      <c r="G40" s="918"/>
      <c r="H40" s="812"/>
      <c r="I40" s="350"/>
      <c r="J40" s="803" t="s">
        <v>85</v>
      </c>
      <c r="K40" s="920"/>
      <c r="L40" s="920"/>
      <c r="M40" s="804"/>
      <c r="N40" s="919" t="s">
        <v>84</v>
      </c>
      <c r="O40" s="919"/>
      <c r="P40" s="919"/>
      <c r="Q40" s="814"/>
      <c r="R40" s="330"/>
      <c r="S40" s="330"/>
      <c r="T40" s="330"/>
      <c r="U40" s="330"/>
      <c r="V40" s="330"/>
      <c r="W40" s="330"/>
      <c r="X40" s="330"/>
      <c r="Y40" s="330"/>
      <c r="Z40" s="330"/>
      <c r="AA40" s="353"/>
      <c r="AB40" s="353"/>
      <c r="AC40" s="353"/>
      <c r="AD40" s="353"/>
      <c r="AE40" s="353"/>
      <c r="AF40" s="353"/>
      <c r="AG40" s="353"/>
      <c r="AH40" s="353"/>
      <c r="AI40" s="353"/>
      <c r="AJ40" s="353"/>
      <c r="AK40" s="353"/>
      <c r="AL40" s="353"/>
      <c r="AM40" s="353"/>
      <c r="AN40" s="353"/>
      <c r="AO40" s="353"/>
      <c r="AP40" s="353"/>
      <c r="AQ40" s="353"/>
      <c r="AR40" s="331"/>
      <c r="AS40" s="331"/>
      <c r="AT40" s="331"/>
      <c r="AU40" s="331"/>
      <c r="AV40" s="331"/>
      <c r="AW40" s="331"/>
      <c r="AX40" s="331"/>
      <c r="AY40" s="331"/>
      <c r="AZ40" s="331"/>
      <c r="BA40" s="331"/>
      <c r="BB40" s="331"/>
      <c r="BC40" s="331"/>
      <c r="BD40" s="331"/>
      <c r="BE40" s="331"/>
      <c r="BF40" s="331"/>
      <c r="BG40" s="331"/>
      <c r="BH40" s="331"/>
      <c r="BI40" s="331"/>
      <c r="BJ40" s="331"/>
      <c r="BK40" s="331"/>
      <c r="BL40" s="331"/>
      <c r="BM40" s="331"/>
      <c r="BN40" s="331"/>
    </row>
    <row r="41" spans="1:66" s="332" customFormat="1" ht="13.5" thickBot="1">
      <c r="A41" s="530" t="s">
        <v>3</v>
      </c>
      <c r="B41" s="531" t="s">
        <v>78</v>
      </c>
      <c r="C41" s="532">
        <v>3</v>
      </c>
      <c r="D41" s="533" t="s">
        <v>13</v>
      </c>
      <c r="E41" s="675" t="s">
        <v>3</v>
      </c>
      <c r="F41" s="669" t="s">
        <v>78</v>
      </c>
      <c r="G41" s="670">
        <v>-0.5</v>
      </c>
      <c r="H41" s="669" t="s">
        <v>13</v>
      </c>
      <c r="I41" s="354"/>
      <c r="J41" s="697" t="s">
        <v>3</v>
      </c>
      <c r="K41" s="678" t="s">
        <v>78</v>
      </c>
      <c r="L41" s="679">
        <v>3</v>
      </c>
      <c r="M41" s="678" t="s">
        <v>13</v>
      </c>
      <c r="N41" s="698" t="s">
        <v>3</v>
      </c>
      <c r="O41" s="680" t="s">
        <v>78</v>
      </c>
      <c r="P41" s="681">
        <v>0</v>
      </c>
      <c r="Q41" s="680" t="s">
        <v>13</v>
      </c>
      <c r="R41" s="330"/>
      <c r="S41" s="330"/>
      <c r="T41" s="330"/>
      <c r="U41" s="330"/>
      <c r="V41" s="330"/>
      <c r="W41" s="330"/>
      <c r="X41" s="330"/>
      <c r="Y41" s="330"/>
      <c r="Z41" s="330"/>
      <c r="AA41" s="353"/>
      <c r="AB41" s="353"/>
      <c r="AC41" s="353"/>
      <c r="AD41" s="353"/>
      <c r="AE41" s="353"/>
      <c r="AF41" s="353"/>
      <c r="AG41" s="353"/>
      <c r="AH41" s="353"/>
      <c r="AI41" s="353"/>
      <c r="AJ41" s="353"/>
      <c r="AK41" s="353"/>
      <c r="AL41" s="353"/>
      <c r="AM41" s="353"/>
      <c r="AN41" s="353"/>
      <c r="AO41" s="353"/>
      <c r="AP41" s="353"/>
      <c r="AQ41" s="353"/>
      <c r="AR41" s="331"/>
      <c r="AS41" s="331"/>
      <c r="AT41" s="331"/>
      <c r="AU41" s="331"/>
      <c r="AV41" s="331"/>
      <c r="AW41" s="331"/>
      <c r="AX41" s="331"/>
      <c r="AY41" s="331"/>
      <c r="AZ41" s="331"/>
      <c r="BA41" s="331"/>
      <c r="BB41" s="331"/>
      <c r="BC41" s="331"/>
      <c r="BD41" s="331"/>
      <c r="BE41" s="331"/>
      <c r="BF41" s="331"/>
      <c r="BG41" s="331"/>
      <c r="BH41" s="331"/>
      <c r="BI41" s="331"/>
      <c r="BJ41" s="331"/>
      <c r="BK41" s="331"/>
      <c r="BL41" s="331"/>
      <c r="BM41" s="331"/>
      <c r="BN41" s="331"/>
    </row>
    <row r="42" spans="1:43" ht="12.75" customHeight="1">
      <c r="A42" s="101" t="s">
        <v>187</v>
      </c>
      <c r="B42" s="306">
        <v>5.5</v>
      </c>
      <c r="C42" s="110">
        <v>-2</v>
      </c>
      <c r="D42" s="198">
        <f aca="true" t="shared" si="4" ref="D42:D51">B42+C42</f>
        <v>3.5</v>
      </c>
      <c r="E42" s="101" t="s">
        <v>654</v>
      </c>
      <c r="F42" s="306">
        <v>6</v>
      </c>
      <c r="G42" s="110">
        <v>-1</v>
      </c>
      <c r="H42" s="198">
        <f>F42+G42</f>
        <v>5</v>
      </c>
      <c r="I42" s="264"/>
      <c r="J42" s="101" t="s">
        <v>231</v>
      </c>
      <c r="K42" s="485">
        <v>6</v>
      </c>
      <c r="L42" s="486">
        <v>-1</v>
      </c>
      <c r="M42" s="470">
        <f>K42+L42</f>
        <v>5</v>
      </c>
      <c r="N42" s="101" t="s">
        <v>166</v>
      </c>
      <c r="O42" s="485">
        <v>6</v>
      </c>
      <c r="P42" s="486">
        <v>-3</v>
      </c>
      <c r="Q42" s="470">
        <f>O42+P42</f>
        <v>3</v>
      </c>
      <c r="S42" s="7"/>
      <c r="T42" s="7"/>
      <c r="U42" s="7"/>
      <c r="V42" s="7"/>
      <c r="W42" s="7"/>
      <c r="X42" s="7"/>
      <c r="Y42" s="7"/>
      <c r="Z42" s="7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</row>
    <row r="43" spans="1:43" ht="12.75" customHeight="1">
      <c r="A43" s="102" t="s">
        <v>204</v>
      </c>
      <c r="B43" s="309" t="s">
        <v>350</v>
      </c>
      <c r="C43" s="111" t="s">
        <v>350</v>
      </c>
      <c r="D43" s="199" t="s">
        <v>350</v>
      </c>
      <c r="E43" s="102" t="s">
        <v>227</v>
      </c>
      <c r="F43" s="309">
        <v>7</v>
      </c>
      <c r="G43" s="111">
        <v>0</v>
      </c>
      <c r="H43" s="199">
        <f aca="true" t="shared" si="5" ref="H43:H66">F43+G43</f>
        <v>7</v>
      </c>
      <c r="I43" s="264"/>
      <c r="J43" s="102" t="s">
        <v>232</v>
      </c>
      <c r="K43" s="487" t="s">
        <v>350</v>
      </c>
      <c r="L43" s="488" t="s">
        <v>350</v>
      </c>
      <c r="M43" s="472" t="s">
        <v>350</v>
      </c>
      <c r="N43" s="102" t="s">
        <v>167</v>
      </c>
      <c r="O43" s="487">
        <v>5.5</v>
      </c>
      <c r="P43" s="488">
        <v>0</v>
      </c>
      <c r="Q43" s="472">
        <f aca="true" t="shared" si="6" ref="Q43:Q66">O43+P43</f>
        <v>5.5</v>
      </c>
      <c r="S43" s="7"/>
      <c r="T43" s="7"/>
      <c r="U43" s="7"/>
      <c r="V43" s="7"/>
      <c r="W43" s="7"/>
      <c r="X43" s="7"/>
      <c r="Y43" s="7"/>
      <c r="Z43" s="7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</row>
    <row r="44" spans="1:43" ht="12.75" customHeight="1">
      <c r="A44" s="102" t="s">
        <v>205</v>
      </c>
      <c r="B44" s="309">
        <v>6.5</v>
      </c>
      <c r="C44" s="111">
        <v>3</v>
      </c>
      <c r="D44" s="199">
        <f t="shared" si="4"/>
        <v>9.5</v>
      </c>
      <c r="E44" s="102" t="s">
        <v>384</v>
      </c>
      <c r="F44" s="309">
        <v>6</v>
      </c>
      <c r="G44" s="111">
        <v>0</v>
      </c>
      <c r="H44" s="199">
        <f t="shared" si="5"/>
        <v>6</v>
      </c>
      <c r="I44" s="264"/>
      <c r="J44" s="102" t="s">
        <v>250</v>
      </c>
      <c r="K44" s="487">
        <v>6</v>
      </c>
      <c r="L44" s="488">
        <v>0</v>
      </c>
      <c r="M44" s="472">
        <f aca="true" t="shared" si="7" ref="M44:M66">K44+L44</f>
        <v>6</v>
      </c>
      <c r="N44" s="102" t="s">
        <v>184</v>
      </c>
      <c r="O44" s="487">
        <v>5.5</v>
      </c>
      <c r="P44" s="488">
        <v>0</v>
      </c>
      <c r="Q44" s="472">
        <f t="shared" si="6"/>
        <v>5.5</v>
      </c>
      <c r="S44" s="7"/>
      <c r="T44" s="7"/>
      <c r="U44" s="7"/>
      <c r="V44" s="7"/>
      <c r="W44" s="7"/>
      <c r="X44" s="7"/>
      <c r="Y44" s="7"/>
      <c r="Z44" s="7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</row>
    <row r="45" spans="1:26" ht="12.75" customHeight="1">
      <c r="A45" s="102" t="s">
        <v>190</v>
      </c>
      <c r="B45" s="309">
        <v>6</v>
      </c>
      <c r="C45" s="111">
        <v>-0.5</v>
      </c>
      <c r="D45" s="199">
        <f t="shared" si="4"/>
        <v>5.5</v>
      </c>
      <c r="E45" s="291" t="s">
        <v>229</v>
      </c>
      <c r="F45" s="465">
        <v>7.5</v>
      </c>
      <c r="G45" s="466">
        <v>3</v>
      </c>
      <c r="H45" s="467">
        <f t="shared" si="5"/>
        <v>10.5</v>
      </c>
      <c r="I45" s="264"/>
      <c r="J45" s="102" t="s">
        <v>251</v>
      </c>
      <c r="K45" s="487">
        <v>6</v>
      </c>
      <c r="L45" s="488">
        <v>0</v>
      </c>
      <c r="M45" s="472">
        <f t="shared" si="7"/>
        <v>6</v>
      </c>
      <c r="N45" s="102" t="s">
        <v>169</v>
      </c>
      <c r="O45" s="487" t="s">
        <v>350</v>
      </c>
      <c r="P45" s="488" t="s">
        <v>350</v>
      </c>
      <c r="Q45" s="472" t="s">
        <v>350</v>
      </c>
      <c r="S45" s="7"/>
      <c r="T45" s="7"/>
      <c r="U45" s="7"/>
      <c r="V45" s="7"/>
      <c r="W45" s="7"/>
      <c r="X45" s="7"/>
      <c r="Y45" s="7"/>
      <c r="Z45" s="7"/>
    </row>
    <row r="46" spans="1:26" ht="12.75" customHeight="1">
      <c r="A46" s="102" t="s">
        <v>191</v>
      </c>
      <c r="B46" s="309">
        <v>5.5</v>
      </c>
      <c r="C46" s="111">
        <v>0</v>
      </c>
      <c r="D46" s="199">
        <f t="shared" si="4"/>
        <v>5.5</v>
      </c>
      <c r="E46" s="102" t="s">
        <v>211</v>
      </c>
      <c r="F46" s="309">
        <v>5.5</v>
      </c>
      <c r="G46" s="111">
        <v>0</v>
      </c>
      <c r="H46" s="199">
        <f t="shared" si="5"/>
        <v>5.5</v>
      </c>
      <c r="I46" s="265"/>
      <c r="J46" s="102" t="s">
        <v>248</v>
      </c>
      <c r="K46" s="487">
        <v>6.5</v>
      </c>
      <c r="L46" s="488">
        <v>0</v>
      </c>
      <c r="M46" s="472">
        <f t="shared" si="7"/>
        <v>6.5</v>
      </c>
      <c r="N46" s="102" t="s">
        <v>180</v>
      </c>
      <c r="O46" s="487">
        <v>5.5</v>
      </c>
      <c r="P46" s="488">
        <v>0</v>
      </c>
      <c r="Q46" s="472">
        <f t="shared" si="6"/>
        <v>5.5</v>
      </c>
      <c r="S46" s="7"/>
      <c r="T46" s="7"/>
      <c r="U46" s="7"/>
      <c r="V46" s="7"/>
      <c r="W46" s="7"/>
      <c r="X46" s="7"/>
      <c r="Y46" s="7"/>
      <c r="Z46" s="7"/>
    </row>
    <row r="47" spans="1:26" ht="12.75" customHeight="1">
      <c r="A47" s="102" t="s">
        <v>202</v>
      </c>
      <c r="B47" s="309">
        <v>6</v>
      </c>
      <c r="C47" s="111">
        <v>0</v>
      </c>
      <c r="D47" s="199">
        <f t="shared" si="4"/>
        <v>6</v>
      </c>
      <c r="E47" s="102" t="s">
        <v>503</v>
      </c>
      <c r="F47" s="309">
        <v>5</v>
      </c>
      <c r="G47" s="111">
        <v>0</v>
      </c>
      <c r="H47" s="199">
        <f t="shared" si="5"/>
        <v>5</v>
      </c>
      <c r="I47" s="264"/>
      <c r="J47" s="102" t="s">
        <v>236</v>
      </c>
      <c r="K47" s="487">
        <v>5</v>
      </c>
      <c r="L47" s="488">
        <v>0</v>
      </c>
      <c r="M47" s="472">
        <f t="shared" si="7"/>
        <v>5</v>
      </c>
      <c r="N47" s="102" t="s">
        <v>603</v>
      </c>
      <c r="O47" s="487">
        <v>5.5</v>
      </c>
      <c r="P47" s="488">
        <v>0</v>
      </c>
      <c r="Q47" s="472">
        <f t="shared" si="6"/>
        <v>5.5</v>
      </c>
      <c r="S47" s="7"/>
      <c r="T47" s="7"/>
      <c r="U47" s="7"/>
      <c r="V47" s="7"/>
      <c r="W47" s="7"/>
      <c r="X47" s="7"/>
      <c r="Y47" s="7"/>
      <c r="Z47" s="7"/>
    </row>
    <row r="48" spans="1:26" ht="12.75" customHeight="1">
      <c r="A48" s="102" t="s">
        <v>193</v>
      </c>
      <c r="B48" s="309">
        <v>6</v>
      </c>
      <c r="C48" s="111">
        <v>0</v>
      </c>
      <c r="D48" s="199">
        <f t="shared" si="4"/>
        <v>6</v>
      </c>
      <c r="E48" s="102" t="s">
        <v>450</v>
      </c>
      <c r="F48" s="309">
        <v>6.5</v>
      </c>
      <c r="G48" s="111">
        <v>0</v>
      </c>
      <c r="H48" s="199">
        <f t="shared" si="5"/>
        <v>6.5</v>
      </c>
      <c r="I48" s="264"/>
      <c r="J48" s="102" t="s">
        <v>247</v>
      </c>
      <c r="K48" s="487">
        <v>5.5</v>
      </c>
      <c r="L48" s="488">
        <v>0</v>
      </c>
      <c r="M48" s="472">
        <f t="shared" si="7"/>
        <v>5.5</v>
      </c>
      <c r="N48" s="102" t="s">
        <v>172</v>
      </c>
      <c r="O48" s="487">
        <v>5</v>
      </c>
      <c r="P48" s="488">
        <v>0</v>
      </c>
      <c r="Q48" s="472">
        <f t="shared" si="6"/>
        <v>5</v>
      </c>
      <c r="S48" s="7"/>
      <c r="T48" s="7"/>
      <c r="U48" s="7"/>
      <c r="V48" s="7"/>
      <c r="W48" s="7"/>
      <c r="X48" s="7"/>
      <c r="Y48" s="7"/>
      <c r="Z48" s="7"/>
    </row>
    <row r="49" spans="1:26" ht="12.75" customHeight="1">
      <c r="A49" s="102" t="s">
        <v>194</v>
      </c>
      <c r="B49" s="309">
        <v>6</v>
      </c>
      <c r="C49" s="111">
        <v>1</v>
      </c>
      <c r="D49" s="199">
        <f t="shared" si="4"/>
        <v>7</v>
      </c>
      <c r="E49" s="102" t="s">
        <v>223</v>
      </c>
      <c r="F49" s="309">
        <v>5</v>
      </c>
      <c r="G49" s="111">
        <v>-0.5</v>
      </c>
      <c r="H49" s="199">
        <f t="shared" si="5"/>
        <v>4.5</v>
      </c>
      <c r="I49" s="264"/>
      <c r="J49" s="102" t="s">
        <v>238</v>
      </c>
      <c r="K49" s="487" t="s">
        <v>351</v>
      </c>
      <c r="L49" s="488" t="s">
        <v>351</v>
      </c>
      <c r="M49" s="472" t="s">
        <v>351</v>
      </c>
      <c r="N49" s="102" t="s">
        <v>406</v>
      </c>
      <c r="O49" s="487">
        <v>7</v>
      </c>
      <c r="P49" s="488">
        <v>1</v>
      </c>
      <c r="Q49" s="472">
        <f t="shared" si="6"/>
        <v>8</v>
      </c>
      <c r="S49" s="7"/>
      <c r="T49" s="7"/>
      <c r="U49" s="7"/>
      <c r="V49" s="7"/>
      <c r="W49" s="7"/>
      <c r="X49" s="7"/>
      <c r="Y49" s="7"/>
      <c r="Z49" s="7"/>
    </row>
    <row r="50" spans="1:26" ht="12.75" customHeight="1">
      <c r="A50" s="102" t="s">
        <v>195</v>
      </c>
      <c r="B50" s="309">
        <v>5.5</v>
      </c>
      <c r="C50" s="111">
        <v>0</v>
      </c>
      <c r="D50" s="199">
        <f t="shared" si="4"/>
        <v>5.5</v>
      </c>
      <c r="E50" s="102" t="s">
        <v>215</v>
      </c>
      <c r="F50" s="309">
        <v>6.5</v>
      </c>
      <c r="G50" s="111">
        <v>0</v>
      </c>
      <c r="H50" s="199">
        <f t="shared" si="5"/>
        <v>6.5</v>
      </c>
      <c r="I50" s="264"/>
      <c r="J50" s="102" t="s">
        <v>457</v>
      </c>
      <c r="K50" s="487">
        <v>5</v>
      </c>
      <c r="L50" s="488">
        <v>-0.5</v>
      </c>
      <c r="M50" s="472">
        <f t="shared" si="7"/>
        <v>4.5</v>
      </c>
      <c r="N50" s="102" t="s">
        <v>407</v>
      </c>
      <c r="O50" s="487">
        <v>6</v>
      </c>
      <c r="P50" s="488">
        <v>0</v>
      </c>
      <c r="Q50" s="472">
        <f t="shared" si="6"/>
        <v>6</v>
      </c>
      <c r="S50" s="7"/>
      <c r="T50" s="7"/>
      <c r="U50" s="7"/>
      <c r="V50" s="7"/>
      <c r="W50" s="7"/>
      <c r="X50" s="7"/>
      <c r="Y50" s="7"/>
      <c r="Z50" s="7"/>
    </row>
    <row r="51" spans="1:26" ht="12.75" customHeight="1">
      <c r="A51" s="102" t="s">
        <v>197</v>
      </c>
      <c r="B51" s="309">
        <v>5</v>
      </c>
      <c r="C51" s="111">
        <v>0</v>
      </c>
      <c r="D51" s="199">
        <f t="shared" si="4"/>
        <v>5</v>
      </c>
      <c r="E51" s="102" t="s">
        <v>220</v>
      </c>
      <c r="F51" s="309">
        <v>7</v>
      </c>
      <c r="G51" s="111">
        <v>3</v>
      </c>
      <c r="H51" s="199">
        <f t="shared" si="5"/>
        <v>10</v>
      </c>
      <c r="I51" s="264"/>
      <c r="J51" s="102" t="s">
        <v>239</v>
      </c>
      <c r="K51" s="487">
        <v>5.5</v>
      </c>
      <c r="L51" s="488">
        <v>0</v>
      </c>
      <c r="M51" s="472">
        <f t="shared" si="7"/>
        <v>5.5</v>
      </c>
      <c r="N51" s="102" t="s">
        <v>173</v>
      </c>
      <c r="O51" s="487">
        <v>7</v>
      </c>
      <c r="P51" s="488">
        <v>1</v>
      </c>
      <c r="Q51" s="472">
        <f t="shared" si="6"/>
        <v>8</v>
      </c>
      <c r="S51" s="7"/>
      <c r="T51" s="7"/>
      <c r="U51" s="7"/>
      <c r="V51" s="7"/>
      <c r="W51" s="7"/>
      <c r="X51" s="7"/>
      <c r="Y51" s="7"/>
      <c r="Z51" s="7"/>
    </row>
    <row r="52" spans="1:26" ht="12.75" customHeight="1" thickBot="1">
      <c r="A52" s="103" t="s">
        <v>613</v>
      </c>
      <c r="B52" s="307" t="s">
        <v>350</v>
      </c>
      <c r="C52" s="112" t="s">
        <v>350</v>
      </c>
      <c r="D52" s="200" t="s">
        <v>350</v>
      </c>
      <c r="E52" s="103" t="s">
        <v>557</v>
      </c>
      <c r="F52" s="307">
        <v>7</v>
      </c>
      <c r="G52" s="112">
        <v>2</v>
      </c>
      <c r="H52" s="200">
        <f t="shared" si="5"/>
        <v>9</v>
      </c>
      <c r="I52" s="264"/>
      <c r="J52" s="103" t="s">
        <v>241</v>
      </c>
      <c r="K52" s="483" t="s">
        <v>351</v>
      </c>
      <c r="L52" s="489" t="s">
        <v>351</v>
      </c>
      <c r="M52" s="474" t="s">
        <v>351</v>
      </c>
      <c r="N52" s="103" t="s">
        <v>349</v>
      </c>
      <c r="O52" s="483">
        <v>5.5</v>
      </c>
      <c r="P52" s="489">
        <v>0</v>
      </c>
      <c r="Q52" s="490">
        <f t="shared" si="6"/>
        <v>5.5</v>
      </c>
      <c r="S52" s="7"/>
      <c r="T52" s="7"/>
      <c r="U52" s="7"/>
      <c r="V52" s="7"/>
      <c r="W52" s="7"/>
      <c r="X52" s="7"/>
      <c r="Y52" s="7"/>
      <c r="Z52" s="7"/>
    </row>
    <row r="53" spans="1:26" ht="12.75" customHeight="1" thickBot="1">
      <c r="A53" s="85"/>
      <c r="B53" s="444"/>
      <c r="C53" s="108"/>
      <c r="D53" s="201"/>
      <c r="E53" s="85"/>
      <c r="F53" s="444"/>
      <c r="G53" s="108"/>
      <c r="H53" s="201"/>
      <c r="I53" s="266"/>
      <c r="J53" s="85"/>
      <c r="K53" s="444"/>
      <c r="L53" s="113"/>
      <c r="M53" s="201"/>
      <c r="N53" s="85"/>
      <c r="O53" s="444"/>
      <c r="P53" s="113"/>
      <c r="Q53" s="201"/>
      <c r="S53" s="7"/>
      <c r="T53" s="7"/>
      <c r="U53" s="7"/>
      <c r="V53" s="7"/>
      <c r="W53" s="7"/>
      <c r="X53" s="7"/>
      <c r="Y53" s="7"/>
      <c r="Z53" s="7"/>
    </row>
    <row r="54" spans="1:26" ht="12.75" customHeight="1">
      <c r="A54" s="104" t="s">
        <v>198</v>
      </c>
      <c r="B54" s="310" t="s">
        <v>144</v>
      </c>
      <c r="C54" s="120" t="s">
        <v>144</v>
      </c>
      <c r="D54" s="202" t="s">
        <v>144</v>
      </c>
      <c r="E54" s="302" t="s">
        <v>387</v>
      </c>
      <c r="F54" s="556" t="s">
        <v>144</v>
      </c>
      <c r="G54" s="557" t="s">
        <v>144</v>
      </c>
      <c r="H54" s="468" t="s">
        <v>144</v>
      </c>
      <c r="I54" s="266"/>
      <c r="J54" s="104" t="s">
        <v>242</v>
      </c>
      <c r="K54" s="491" t="s">
        <v>144</v>
      </c>
      <c r="L54" s="492" t="s">
        <v>144</v>
      </c>
      <c r="M54" s="476" t="s">
        <v>144</v>
      </c>
      <c r="N54" s="104" t="s">
        <v>175</v>
      </c>
      <c r="O54" s="491" t="s">
        <v>144</v>
      </c>
      <c r="P54" s="492" t="s">
        <v>144</v>
      </c>
      <c r="Q54" s="476" t="s">
        <v>144</v>
      </c>
      <c r="S54" s="7"/>
      <c r="T54" s="7"/>
      <c r="U54" s="7"/>
      <c r="V54" s="7"/>
      <c r="W54" s="7"/>
      <c r="X54" s="7"/>
      <c r="Y54" s="7"/>
      <c r="Z54" s="7"/>
    </row>
    <row r="55" spans="1:26" ht="12.75" customHeight="1">
      <c r="A55" s="109" t="s">
        <v>196</v>
      </c>
      <c r="B55" s="311" t="s">
        <v>144</v>
      </c>
      <c r="C55" s="115" t="s">
        <v>144</v>
      </c>
      <c r="D55" s="204" t="s">
        <v>144</v>
      </c>
      <c r="E55" s="105" t="s">
        <v>216</v>
      </c>
      <c r="F55" s="313">
        <v>7</v>
      </c>
      <c r="G55" s="114">
        <v>3</v>
      </c>
      <c r="H55" s="204">
        <f t="shared" si="5"/>
        <v>10</v>
      </c>
      <c r="I55" s="266"/>
      <c r="J55" s="102" t="s">
        <v>240</v>
      </c>
      <c r="K55" s="487">
        <v>5.5</v>
      </c>
      <c r="L55" s="488">
        <v>0</v>
      </c>
      <c r="M55" s="472">
        <f t="shared" si="7"/>
        <v>5.5</v>
      </c>
      <c r="N55" s="105" t="s">
        <v>176</v>
      </c>
      <c r="O55" s="495">
        <v>5.5</v>
      </c>
      <c r="P55" s="496">
        <v>0</v>
      </c>
      <c r="Q55" s="201">
        <f t="shared" si="6"/>
        <v>5.5</v>
      </c>
      <c r="S55" s="7"/>
      <c r="T55" s="7"/>
      <c r="U55" s="7"/>
      <c r="V55" s="7"/>
      <c r="W55" s="7"/>
      <c r="X55" s="7"/>
      <c r="Y55" s="7"/>
      <c r="Z55" s="7"/>
    </row>
    <row r="56" spans="1:26" ht="12.75" customHeight="1">
      <c r="A56" s="105" t="s">
        <v>525</v>
      </c>
      <c r="B56" s="313" t="s">
        <v>144</v>
      </c>
      <c r="C56" s="114" t="s">
        <v>144</v>
      </c>
      <c r="D56" s="464" t="s">
        <v>144</v>
      </c>
      <c r="E56" s="105" t="s">
        <v>221</v>
      </c>
      <c r="F56" s="313" t="s">
        <v>356</v>
      </c>
      <c r="G56" s="114" t="s">
        <v>356</v>
      </c>
      <c r="H56" s="204" t="s">
        <v>356</v>
      </c>
      <c r="I56" s="266"/>
      <c r="J56" s="105" t="s">
        <v>243</v>
      </c>
      <c r="K56" s="495" t="s">
        <v>144</v>
      </c>
      <c r="L56" s="496" t="s">
        <v>144</v>
      </c>
      <c r="M56" s="201" t="s">
        <v>144</v>
      </c>
      <c r="N56" s="105" t="s">
        <v>583</v>
      </c>
      <c r="O56" s="493" t="s">
        <v>356</v>
      </c>
      <c r="P56" s="494" t="s">
        <v>356</v>
      </c>
      <c r="Q56" s="201" t="s">
        <v>356</v>
      </c>
      <c r="S56" s="7"/>
      <c r="T56" s="7"/>
      <c r="U56" s="7"/>
      <c r="V56" s="7"/>
      <c r="W56" s="7"/>
      <c r="X56" s="7"/>
      <c r="Y56" s="7"/>
      <c r="Z56" s="7"/>
    </row>
    <row r="57" spans="1:26" ht="12.75" customHeight="1">
      <c r="A57" s="105" t="s">
        <v>200</v>
      </c>
      <c r="B57" s="313" t="s">
        <v>144</v>
      </c>
      <c r="C57" s="114" t="s">
        <v>144</v>
      </c>
      <c r="D57" s="464" t="s">
        <v>144</v>
      </c>
      <c r="E57" s="105" t="s">
        <v>217</v>
      </c>
      <c r="F57" s="313">
        <v>6</v>
      </c>
      <c r="G57" s="114">
        <v>0</v>
      </c>
      <c r="H57" s="204">
        <f t="shared" si="5"/>
        <v>6</v>
      </c>
      <c r="I57" s="266"/>
      <c r="J57" s="102" t="s">
        <v>237</v>
      </c>
      <c r="K57" s="487">
        <v>6.5</v>
      </c>
      <c r="L57" s="488">
        <v>0</v>
      </c>
      <c r="M57" s="472">
        <f t="shared" si="7"/>
        <v>6.5</v>
      </c>
      <c r="N57" s="105" t="s">
        <v>640</v>
      </c>
      <c r="O57" s="493">
        <v>7.5</v>
      </c>
      <c r="P57" s="494">
        <v>6</v>
      </c>
      <c r="Q57" s="201">
        <f t="shared" si="6"/>
        <v>13.5</v>
      </c>
      <c r="S57" s="7"/>
      <c r="T57" s="7"/>
      <c r="U57" s="7"/>
      <c r="V57" s="7"/>
      <c r="W57" s="7"/>
      <c r="X57" s="7"/>
      <c r="Y57" s="7"/>
      <c r="Z57" s="7"/>
    </row>
    <row r="58" spans="1:26" ht="12.75" customHeight="1">
      <c r="A58" s="105" t="s">
        <v>498</v>
      </c>
      <c r="B58" s="313" t="s">
        <v>144</v>
      </c>
      <c r="C58" s="114" t="s">
        <v>144</v>
      </c>
      <c r="D58" s="464" t="s">
        <v>144</v>
      </c>
      <c r="E58" s="105" t="s">
        <v>212</v>
      </c>
      <c r="F58" s="313">
        <v>6</v>
      </c>
      <c r="G58" s="114">
        <v>-0.5</v>
      </c>
      <c r="H58" s="204">
        <f t="shared" si="5"/>
        <v>5.5</v>
      </c>
      <c r="I58" s="266"/>
      <c r="J58" s="105" t="s">
        <v>235</v>
      </c>
      <c r="K58" s="495">
        <v>6</v>
      </c>
      <c r="L58" s="496">
        <v>0</v>
      </c>
      <c r="M58" s="201">
        <f t="shared" si="7"/>
        <v>6</v>
      </c>
      <c r="N58" s="105" t="s">
        <v>408</v>
      </c>
      <c r="O58" s="493">
        <v>5</v>
      </c>
      <c r="P58" s="494">
        <v>0</v>
      </c>
      <c r="Q58" s="201">
        <f t="shared" si="6"/>
        <v>5</v>
      </c>
      <c r="S58" s="7"/>
      <c r="T58" s="7"/>
      <c r="U58" s="7"/>
      <c r="V58" s="7"/>
      <c r="W58" s="7"/>
      <c r="X58" s="7"/>
      <c r="Y58" s="7"/>
      <c r="Z58" s="7"/>
    </row>
    <row r="59" spans="1:26" ht="12.75" customHeight="1">
      <c r="A59" s="105" t="s">
        <v>612</v>
      </c>
      <c r="B59" s="313" t="s">
        <v>144</v>
      </c>
      <c r="C59" s="114" t="s">
        <v>144</v>
      </c>
      <c r="D59" s="464" t="s">
        <v>144</v>
      </c>
      <c r="E59" s="105" t="s">
        <v>385</v>
      </c>
      <c r="F59" s="313" t="s">
        <v>144</v>
      </c>
      <c r="G59" s="114" t="s">
        <v>144</v>
      </c>
      <c r="H59" s="204" t="s">
        <v>144</v>
      </c>
      <c r="I59" s="266"/>
      <c r="J59" s="105" t="s">
        <v>245</v>
      </c>
      <c r="K59" s="495">
        <v>5.5</v>
      </c>
      <c r="L59" s="496">
        <v>0</v>
      </c>
      <c r="M59" s="201">
        <f t="shared" si="7"/>
        <v>5.5</v>
      </c>
      <c r="N59" s="105" t="s">
        <v>604</v>
      </c>
      <c r="O59" s="493">
        <v>7</v>
      </c>
      <c r="P59" s="494">
        <v>2.5</v>
      </c>
      <c r="Q59" s="201">
        <f t="shared" si="6"/>
        <v>9.5</v>
      </c>
      <c r="S59" s="7"/>
      <c r="T59" s="7"/>
      <c r="U59" s="7"/>
      <c r="V59" s="7"/>
      <c r="W59" s="7"/>
      <c r="X59" s="7"/>
      <c r="Y59" s="7"/>
      <c r="Z59" s="7"/>
    </row>
    <row r="60" spans="1:26" ht="12.75" customHeight="1">
      <c r="A60" s="102" t="s">
        <v>419</v>
      </c>
      <c r="B60" s="309">
        <v>6</v>
      </c>
      <c r="C60" s="111">
        <v>0</v>
      </c>
      <c r="D60" s="199">
        <f>B60+C60</f>
        <v>6</v>
      </c>
      <c r="E60" s="105" t="s">
        <v>508</v>
      </c>
      <c r="F60" s="311">
        <v>5.5</v>
      </c>
      <c r="G60" s="115">
        <v>0</v>
      </c>
      <c r="H60" s="204">
        <f t="shared" si="5"/>
        <v>5.5</v>
      </c>
      <c r="I60" s="266"/>
      <c r="J60" s="105" t="s">
        <v>249</v>
      </c>
      <c r="K60" s="493">
        <v>6.5</v>
      </c>
      <c r="L60" s="494">
        <v>-0.5</v>
      </c>
      <c r="M60" s="201">
        <f t="shared" si="7"/>
        <v>6</v>
      </c>
      <c r="N60" s="109" t="s">
        <v>409</v>
      </c>
      <c r="O60" s="493">
        <v>5.5</v>
      </c>
      <c r="P60" s="494">
        <v>0</v>
      </c>
      <c r="Q60" s="201">
        <f t="shared" si="6"/>
        <v>5.5</v>
      </c>
      <c r="S60" s="7"/>
      <c r="T60" s="7"/>
      <c r="U60" s="7"/>
      <c r="V60" s="7"/>
      <c r="W60" s="7"/>
      <c r="X60" s="7"/>
      <c r="Y60" s="7"/>
      <c r="Z60" s="7"/>
    </row>
    <row r="61" spans="1:26" ht="12.75" customHeight="1">
      <c r="A61" s="105" t="s">
        <v>614</v>
      </c>
      <c r="B61" s="311" t="s">
        <v>144</v>
      </c>
      <c r="C61" s="115" t="s">
        <v>144</v>
      </c>
      <c r="D61" s="464" t="s">
        <v>144</v>
      </c>
      <c r="E61" s="105" t="s">
        <v>214</v>
      </c>
      <c r="F61" s="313" t="s">
        <v>144</v>
      </c>
      <c r="G61" s="114" t="s">
        <v>144</v>
      </c>
      <c r="H61" s="204" t="s">
        <v>144</v>
      </c>
      <c r="I61" s="266"/>
      <c r="J61" s="105" t="s">
        <v>401</v>
      </c>
      <c r="K61" s="493">
        <v>6</v>
      </c>
      <c r="L61" s="494">
        <v>0</v>
      </c>
      <c r="M61" s="201">
        <f t="shared" si="7"/>
        <v>6</v>
      </c>
      <c r="N61" s="102" t="s">
        <v>584</v>
      </c>
      <c r="O61" s="487">
        <v>6</v>
      </c>
      <c r="P61" s="488">
        <v>0</v>
      </c>
      <c r="Q61" s="472">
        <f t="shared" si="6"/>
        <v>6</v>
      </c>
      <c r="S61" s="7"/>
      <c r="T61" s="7"/>
      <c r="U61" s="7"/>
      <c r="V61" s="7"/>
      <c r="W61" s="7"/>
      <c r="X61" s="7"/>
      <c r="Y61" s="7"/>
      <c r="Z61" s="7"/>
    </row>
    <row r="62" spans="1:26" ht="12.75" customHeight="1">
      <c r="A62" s="102" t="s">
        <v>188</v>
      </c>
      <c r="B62" s="309">
        <v>6.5</v>
      </c>
      <c r="C62" s="111">
        <v>0</v>
      </c>
      <c r="D62" s="199">
        <f>B62+C62</f>
        <v>6.5</v>
      </c>
      <c r="E62" s="105" t="s">
        <v>226</v>
      </c>
      <c r="F62" s="313">
        <v>6</v>
      </c>
      <c r="G62" s="114">
        <v>0</v>
      </c>
      <c r="H62" s="204">
        <f t="shared" si="5"/>
        <v>6</v>
      </c>
      <c r="I62" s="266"/>
      <c r="J62" s="102" t="s">
        <v>526</v>
      </c>
      <c r="K62" s="487">
        <v>6.5</v>
      </c>
      <c r="L62" s="488">
        <v>0</v>
      </c>
      <c r="M62" s="472">
        <f t="shared" si="7"/>
        <v>6.5</v>
      </c>
      <c r="N62" s="105" t="s">
        <v>657</v>
      </c>
      <c r="O62" s="493" t="s">
        <v>144</v>
      </c>
      <c r="P62" s="494" t="s">
        <v>144</v>
      </c>
      <c r="Q62" s="201" t="s">
        <v>144</v>
      </c>
      <c r="S62" s="7"/>
      <c r="T62" s="7"/>
      <c r="U62" s="7"/>
      <c r="V62" s="7"/>
      <c r="W62" s="7"/>
      <c r="X62" s="7"/>
      <c r="Y62" s="7"/>
      <c r="Z62" s="7"/>
    </row>
    <row r="63" spans="1:26" ht="12.75" customHeight="1">
      <c r="A63" s="109" t="s">
        <v>639</v>
      </c>
      <c r="B63" s="311" t="s">
        <v>356</v>
      </c>
      <c r="C63" s="115" t="s">
        <v>356</v>
      </c>
      <c r="D63" s="464" t="s">
        <v>356</v>
      </c>
      <c r="E63" s="105" t="s">
        <v>228</v>
      </c>
      <c r="F63" s="313">
        <v>7</v>
      </c>
      <c r="G63" s="114">
        <v>1</v>
      </c>
      <c r="H63" s="204">
        <f t="shared" si="5"/>
        <v>8</v>
      </c>
      <c r="I63" s="266"/>
      <c r="J63" s="105" t="s">
        <v>233</v>
      </c>
      <c r="K63" s="493">
        <v>5</v>
      </c>
      <c r="L63" s="494">
        <v>-1.5</v>
      </c>
      <c r="M63" s="201">
        <f t="shared" si="7"/>
        <v>3.5</v>
      </c>
      <c r="N63" s="105" t="s">
        <v>182</v>
      </c>
      <c r="O63" s="495">
        <v>4.5</v>
      </c>
      <c r="P63" s="496">
        <v>0</v>
      </c>
      <c r="Q63" s="201">
        <f t="shared" si="6"/>
        <v>4.5</v>
      </c>
      <c r="S63" s="7"/>
      <c r="T63" s="7"/>
      <c r="U63" s="7"/>
      <c r="V63" s="7"/>
      <c r="W63" s="7"/>
      <c r="X63" s="7"/>
      <c r="Y63" s="7"/>
      <c r="Z63" s="7"/>
    </row>
    <row r="64" spans="1:26" ht="12.75" customHeight="1">
      <c r="A64" s="109" t="s">
        <v>142</v>
      </c>
      <c r="B64" s="311" t="s">
        <v>144</v>
      </c>
      <c r="C64" s="115" t="s">
        <v>144</v>
      </c>
      <c r="D64" s="464" t="s">
        <v>144</v>
      </c>
      <c r="E64" s="105" t="s">
        <v>209</v>
      </c>
      <c r="F64" s="313">
        <v>6</v>
      </c>
      <c r="G64" s="114">
        <v>0</v>
      </c>
      <c r="H64" s="204">
        <f t="shared" si="5"/>
        <v>6</v>
      </c>
      <c r="I64" s="266"/>
      <c r="J64" s="105" t="s">
        <v>234</v>
      </c>
      <c r="K64" s="495" t="s">
        <v>144</v>
      </c>
      <c r="L64" s="496" t="s">
        <v>144</v>
      </c>
      <c r="M64" s="201" t="s">
        <v>144</v>
      </c>
      <c r="N64" s="105" t="s">
        <v>185</v>
      </c>
      <c r="O64" s="495">
        <v>6</v>
      </c>
      <c r="P64" s="496">
        <v>-0.5</v>
      </c>
      <c r="Q64" s="201">
        <f t="shared" si="6"/>
        <v>5.5</v>
      </c>
      <c r="S64" s="7"/>
      <c r="T64" s="7"/>
      <c r="U64" s="7"/>
      <c r="V64" s="7"/>
      <c r="W64" s="7"/>
      <c r="X64" s="7"/>
      <c r="Y64" s="7"/>
      <c r="Z64" s="7"/>
    </row>
    <row r="65" spans="1:26" ht="12.75" customHeight="1" thickBot="1">
      <c r="A65" s="106" t="s">
        <v>142</v>
      </c>
      <c r="B65" s="312" t="s">
        <v>144</v>
      </c>
      <c r="C65" s="121" t="s">
        <v>144</v>
      </c>
      <c r="D65" s="464" t="s">
        <v>144</v>
      </c>
      <c r="E65" s="106" t="s">
        <v>543</v>
      </c>
      <c r="F65" s="316">
        <v>6</v>
      </c>
      <c r="G65" s="116">
        <v>0</v>
      </c>
      <c r="H65" s="204">
        <f t="shared" si="5"/>
        <v>6</v>
      </c>
      <c r="I65" s="266"/>
      <c r="J65" s="106" t="s">
        <v>459</v>
      </c>
      <c r="K65" s="499">
        <v>6.5</v>
      </c>
      <c r="L65" s="500">
        <v>0</v>
      </c>
      <c r="M65" s="201">
        <f t="shared" si="7"/>
        <v>6.5</v>
      </c>
      <c r="N65" s="106" t="s">
        <v>183</v>
      </c>
      <c r="O65" s="497">
        <v>6</v>
      </c>
      <c r="P65" s="498">
        <v>-0.5</v>
      </c>
      <c r="Q65" s="201">
        <f t="shared" si="6"/>
        <v>5.5</v>
      </c>
      <c r="S65" s="7"/>
      <c r="T65" s="7"/>
      <c r="U65" s="7"/>
      <c r="V65" s="7"/>
      <c r="W65" s="7"/>
      <c r="X65" s="7"/>
      <c r="Y65" s="7"/>
      <c r="Z65" s="7"/>
    </row>
    <row r="66" spans="1:26" ht="12.75" customHeight="1" thickBot="1">
      <c r="A66" s="103" t="s">
        <v>500</v>
      </c>
      <c r="B66" s="307">
        <v>-1</v>
      </c>
      <c r="C66" s="112">
        <v>0</v>
      </c>
      <c r="D66" s="445">
        <f>B66+C66</f>
        <v>-1</v>
      </c>
      <c r="E66" s="103" t="s">
        <v>230</v>
      </c>
      <c r="F66" s="307">
        <v>-0.5</v>
      </c>
      <c r="G66" s="112">
        <v>0</v>
      </c>
      <c r="H66" s="445">
        <f t="shared" si="5"/>
        <v>-0.5</v>
      </c>
      <c r="I66" s="264"/>
      <c r="J66" s="102" t="s">
        <v>253</v>
      </c>
      <c r="K66" s="483">
        <v>0</v>
      </c>
      <c r="L66" s="489">
        <v>0</v>
      </c>
      <c r="M66" s="470">
        <f t="shared" si="7"/>
        <v>0</v>
      </c>
      <c r="N66" s="103" t="s">
        <v>186</v>
      </c>
      <c r="O66" s="483">
        <v>0</v>
      </c>
      <c r="P66" s="489">
        <v>0</v>
      </c>
      <c r="Q66" s="391">
        <f t="shared" si="6"/>
        <v>0</v>
      </c>
      <c r="S66" s="7"/>
      <c r="T66" s="7"/>
      <c r="U66" s="7"/>
      <c r="V66" s="7"/>
      <c r="W66" s="7"/>
      <c r="X66" s="7"/>
      <c r="Y66" s="7"/>
      <c r="Z66" s="7"/>
    </row>
    <row r="67" spans="1:26" ht="12.75" customHeight="1" thickBot="1">
      <c r="A67" s="389" t="s">
        <v>357</v>
      </c>
      <c r="B67" s="390">
        <f>19/3</f>
        <v>6.333333333333333</v>
      </c>
      <c r="C67" s="391">
        <v>0.5</v>
      </c>
      <c r="D67" s="205">
        <v>0</v>
      </c>
      <c r="E67" s="389" t="s">
        <v>357</v>
      </c>
      <c r="F67" s="390">
        <f>20.5/3</f>
        <v>6.833333333333333</v>
      </c>
      <c r="G67" s="391">
        <v>1.5</v>
      </c>
      <c r="H67" s="205">
        <v>0</v>
      </c>
      <c r="I67" s="392"/>
      <c r="J67" s="389" t="s">
        <v>357</v>
      </c>
      <c r="K67" s="390">
        <f>18.5/3</f>
        <v>6.166666666666667</v>
      </c>
      <c r="L67" s="391">
        <v>0</v>
      </c>
      <c r="M67" s="205">
        <v>0</v>
      </c>
      <c r="N67" s="389" t="s">
        <v>357</v>
      </c>
      <c r="O67" s="390">
        <f>17/3</f>
        <v>5.666666666666667</v>
      </c>
      <c r="P67" s="391">
        <v>0</v>
      </c>
      <c r="Q67" s="205">
        <v>0</v>
      </c>
      <c r="S67" s="7"/>
      <c r="T67" s="7"/>
      <c r="U67" s="7"/>
      <c r="V67" s="7"/>
      <c r="W67" s="7"/>
      <c r="X67" s="7"/>
      <c r="Y67" s="7"/>
      <c r="Z67" s="7"/>
    </row>
    <row r="68" spans="1:26" ht="12.75" customHeight="1">
      <c r="A68" s="119"/>
      <c r="B68" s="118"/>
      <c r="C68" s="118"/>
      <c r="D68" s="206"/>
      <c r="E68" s="119"/>
      <c r="F68" s="118"/>
      <c r="G68" s="118"/>
      <c r="H68" s="206"/>
      <c r="I68" s="267"/>
      <c r="J68" s="119"/>
      <c r="K68" s="118"/>
      <c r="L68" s="118"/>
      <c r="M68" s="206"/>
      <c r="N68" s="119"/>
      <c r="O68" s="118"/>
      <c r="P68" s="118"/>
      <c r="Q68" s="206"/>
      <c r="S68" s="7"/>
      <c r="T68" s="7"/>
      <c r="U68" s="7"/>
      <c r="V68" s="7"/>
      <c r="W68" s="7"/>
      <c r="X68" s="7"/>
      <c r="Y68" s="7"/>
      <c r="Z68" s="7"/>
    </row>
    <row r="69" spans="1:66" s="332" customFormat="1" ht="13.5" customHeight="1">
      <c r="A69" s="157"/>
      <c r="B69" s="534">
        <f>B42+B62+B44+B45+B46+B47+B48+B49+B50+B51+B60+B66</f>
        <v>63.5</v>
      </c>
      <c r="C69" s="534">
        <f>C41+C42+C62+C44+C45+C46+C47+C48+C49+C50+C51+C60+C66+C67</f>
        <v>5</v>
      </c>
      <c r="D69" s="535">
        <f>B69+C69</f>
        <v>68.5</v>
      </c>
      <c r="E69" s="157"/>
      <c r="F69" s="540">
        <f>F42+F43+F44+F45+F46+F47+F48+F49+F50+F51+F52+F66</f>
        <v>68.5</v>
      </c>
      <c r="G69" s="540">
        <f>G41+G42+G43+G44+G45+G46+G47+G48+G49+G50+G51+G52+G66+G67</f>
        <v>7.5</v>
      </c>
      <c r="H69" s="541">
        <f>F69+G69</f>
        <v>76</v>
      </c>
      <c r="I69" s="334"/>
      <c r="J69" s="157"/>
      <c r="K69" s="528">
        <f>K42+K62+K44+K45+K46+K47+K48+K57+K50+K51+K55+K66</f>
        <v>64</v>
      </c>
      <c r="L69" s="528">
        <f>L41+L42+L62+L44+L45+L46+L47+L48+L57+L50+L51+L55+L66+L67</f>
        <v>1.5</v>
      </c>
      <c r="M69" s="529">
        <f>K69+L69</f>
        <v>65.5</v>
      </c>
      <c r="N69" s="157"/>
      <c r="O69" s="566">
        <f>O42+O43+O44+O61+O46+O47+O48+O49+O50+O51+O52+O66</f>
        <v>64.5</v>
      </c>
      <c r="P69" s="566">
        <f>P41+P42+P43+P44+P61+P46+P47+P48+P49+P50+P51+P52+P66+P67</f>
        <v>-1</v>
      </c>
      <c r="Q69" s="567">
        <f>O69+P69</f>
        <v>63.5</v>
      </c>
      <c r="R69" s="330"/>
      <c r="S69" s="330"/>
      <c r="T69" s="330"/>
      <c r="U69" s="330"/>
      <c r="V69" s="330"/>
      <c r="W69" s="330"/>
      <c r="X69" s="330"/>
      <c r="Y69" s="330"/>
      <c r="Z69" s="330"/>
      <c r="AA69" s="331"/>
      <c r="AB69" s="331"/>
      <c r="AC69" s="331"/>
      <c r="AD69" s="331"/>
      <c r="AE69" s="331"/>
      <c r="AF69" s="331"/>
      <c r="AG69" s="331"/>
      <c r="AH69" s="331"/>
      <c r="AI69" s="331"/>
      <c r="AJ69" s="331"/>
      <c r="AK69" s="331"/>
      <c r="AL69" s="331"/>
      <c r="AM69" s="331"/>
      <c r="AN69" s="331"/>
      <c r="AO69" s="331"/>
      <c r="AP69" s="331"/>
      <c r="AQ69" s="331"/>
      <c r="AR69" s="331"/>
      <c r="AS69" s="331"/>
      <c r="AT69" s="331"/>
      <c r="AU69" s="331"/>
      <c r="AV69" s="331"/>
      <c r="AW69" s="331"/>
      <c r="AX69" s="331"/>
      <c r="AY69" s="331"/>
      <c r="AZ69" s="331"/>
      <c r="BA69" s="331"/>
      <c r="BB69" s="331"/>
      <c r="BC69" s="331"/>
      <c r="BD69" s="331"/>
      <c r="BE69" s="331"/>
      <c r="BF69" s="331"/>
      <c r="BG69" s="331"/>
      <c r="BH69" s="331"/>
      <c r="BI69" s="331"/>
      <c r="BJ69" s="331"/>
      <c r="BK69" s="331"/>
      <c r="BL69" s="331"/>
      <c r="BM69" s="331"/>
      <c r="BN69" s="331"/>
    </row>
    <row r="70" spans="1:66" s="332" customFormat="1" ht="12.75" customHeight="1" thickBot="1">
      <c r="A70" s="157"/>
      <c r="B70" s="122"/>
      <c r="C70" s="122"/>
      <c r="D70" s="736"/>
      <c r="E70" s="326"/>
      <c r="F70" s="326"/>
      <c r="G70" s="326"/>
      <c r="H70" s="327"/>
      <c r="I70" s="356"/>
      <c r="J70" s="325"/>
      <c r="K70" s="326"/>
      <c r="L70" s="326"/>
      <c r="M70" s="328"/>
      <c r="N70" s="326"/>
      <c r="O70" s="326"/>
      <c r="P70" s="326"/>
      <c r="Q70" s="327"/>
      <c r="R70" s="330"/>
      <c r="S70" s="330"/>
      <c r="T70" s="330"/>
      <c r="U70" s="330"/>
      <c r="V70" s="330"/>
      <c r="W70" s="330"/>
      <c r="X70" s="330"/>
      <c r="Y70" s="330"/>
      <c r="Z70" s="330"/>
      <c r="AA70" s="331"/>
      <c r="AB70" s="331"/>
      <c r="AC70" s="331"/>
      <c r="AD70" s="331"/>
      <c r="AE70" s="331"/>
      <c r="AF70" s="331"/>
      <c r="AG70" s="331"/>
      <c r="AH70" s="331"/>
      <c r="AI70" s="331"/>
      <c r="AJ70" s="331"/>
      <c r="AK70" s="331"/>
      <c r="AL70" s="331"/>
      <c r="AM70" s="331"/>
      <c r="AN70" s="331"/>
      <c r="AO70" s="331"/>
      <c r="AP70" s="331"/>
      <c r="AQ70" s="331"/>
      <c r="AR70" s="331"/>
      <c r="AS70" s="331"/>
      <c r="AT70" s="331"/>
      <c r="AU70" s="331"/>
      <c r="AV70" s="331"/>
      <c r="AW70" s="331"/>
      <c r="AX70" s="331"/>
      <c r="AY70" s="331"/>
      <c r="AZ70" s="331"/>
      <c r="BA70" s="331"/>
      <c r="BB70" s="331"/>
      <c r="BC70" s="331"/>
      <c r="BD70" s="331"/>
      <c r="BE70" s="331"/>
      <c r="BF70" s="331"/>
      <c r="BG70" s="331"/>
      <c r="BH70" s="331"/>
      <c r="BI70" s="331"/>
      <c r="BJ70" s="331"/>
      <c r="BK70" s="331"/>
      <c r="BL70" s="331"/>
      <c r="BM70" s="331"/>
      <c r="BN70" s="331"/>
    </row>
    <row r="71" spans="1:66" s="332" customFormat="1" ht="18.75" thickBot="1">
      <c r="A71" s="737"/>
      <c r="B71" s="738"/>
      <c r="C71" s="739"/>
      <c r="D71" s="740">
        <v>1</v>
      </c>
      <c r="E71" s="673"/>
      <c r="F71" s="672"/>
      <c r="G71" s="673"/>
      <c r="H71" s="674">
        <v>3</v>
      </c>
      <c r="I71" s="329"/>
      <c r="J71" s="699"/>
      <c r="K71" s="688"/>
      <c r="L71" s="687"/>
      <c r="M71" s="689">
        <v>0</v>
      </c>
      <c r="N71" s="685"/>
      <c r="O71" s="684"/>
      <c r="P71" s="685"/>
      <c r="Q71" s="686">
        <v>0</v>
      </c>
      <c r="R71" s="330"/>
      <c r="S71" s="330"/>
      <c r="T71" s="330"/>
      <c r="U71" s="330"/>
      <c r="V71" s="330"/>
      <c r="W71" s="330"/>
      <c r="X71" s="330"/>
      <c r="Y71" s="330"/>
      <c r="Z71" s="330"/>
      <c r="AA71" s="331"/>
      <c r="AB71" s="331"/>
      <c r="AC71" s="331"/>
      <c r="AD71" s="331"/>
      <c r="AE71" s="331"/>
      <c r="AF71" s="331"/>
      <c r="AG71" s="331"/>
      <c r="AH71" s="331"/>
      <c r="AI71" s="331"/>
      <c r="AJ71" s="331"/>
      <c r="AK71" s="331"/>
      <c r="AL71" s="331"/>
      <c r="AM71" s="331"/>
      <c r="AN71" s="331"/>
      <c r="AO71" s="331"/>
      <c r="AP71" s="331"/>
      <c r="AQ71" s="331"/>
      <c r="AR71" s="331"/>
      <c r="AS71" s="331"/>
      <c r="AT71" s="331"/>
      <c r="AU71" s="331"/>
      <c r="AV71" s="331"/>
      <c r="AW71" s="331"/>
      <c r="AX71" s="331"/>
      <c r="AY71" s="331"/>
      <c r="AZ71" s="331"/>
      <c r="BA71" s="331"/>
      <c r="BB71" s="331"/>
      <c r="BC71" s="331"/>
      <c r="BD71" s="331"/>
      <c r="BE71" s="331"/>
      <c r="BF71" s="331"/>
      <c r="BG71" s="331"/>
      <c r="BH71" s="331"/>
      <c r="BI71" s="331"/>
      <c r="BJ71" s="331"/>
      <c r="BK71" s="331"/>
      <c r="BL71" s="331"/>
      <c r="BM71" s="331"/>
      <c r="BN71" s="331"/>
    </row>
    <row r="72" spans="1:26" ht="13.5" thickBot="1">
      <c r="A72" s="955" t="s">
        <v>24</v>
      </c>
      <c r="B72" s="956"/>
      <c r="C72" s="956"/>
      <c r="D72" s="956"/>
      <c r="E72" s="955" t="s">
        <v>25</v>
      </c>
      <c r="F72" s="956"/>
      <c r="G72" s="956"/>
      <c r="H72" s="957"/>
      <c r="I72" s="272"/>
      <c r="J72" s="955" t="s">
        <v>24</v>
      </c>
      <c r="K72" s="956"/>
      <c r="L72" s="956"/>
      <c r="M72" s="956"/>
      <c r="N72" s="955" t="s">
        <v>25</v>
      </c>
      <c r="O72" s="956"/>
      <c r="P72" s="956"/>
      <c r="Q72" s="957"/>
      <c r="S72" s="7"/>
      <c r="T72" s="7"/>
      <c r="U72" s="7"/>
      <c r="V72" s="7"/>
      <c r="W72" s="7"/>
      <c r="X72" s="7"/>
      <c r="Y72" s="7"/>
      <c r="Z72" s="7"/>
    </row>
    <row r="73" spans="1:66" s="332" customFormat="1" ht="13.5" thickBot="1">
      <c r="A73" s="943" t="s">
        <v>87</v>
      </c>
      <c r="B73" s="944"/>
      <c r="C73" s="944"/>
      <c r="D73" s="945"/>
      <c r="E73" s="946" t="s">
        <v>80</v>
      </c>
      <c r="F73" s="947"/>
      <c r="G73" s="947"/>
      <c r="H73" s="948"/>
      <c r="I73" s="333"/>
      <c r="J73" s="949" t="s">
        <v>79</v>
      </c>
      <c r="K73" s="950"/>
      <c r="L73" s="950"/>
      <c r="M73" s="951"/>
      <c r="N73" s="952" t="s">
        <v>82</v>
      </c>
      <c r="O73" s="953"/>
      <c r="P73" s="953"/>
      <c r="Q73" s="954"/>
      <c r="R73" s="330"/>
      <c r="S73" s="330"/>
      <c r="T73" s="330"/>
      <c r="U73" s="330"/>
      <c r="V73" s="330"/>
      <c r="W73" s="330"/>
      <c r="X73" s="330"/>
      <c r="Y73" s="330"/>
      <c r="Z73" s="330"/>
      <c r="AA73" s="331"/>
      <c r="AB73" s="331"/>
      <c r="AC73" s="331"/>
      <c r="AD73" s="331"/>
      <c r="AE73" s="331"/>
      <c r="AF73" s="331"/>
      <c r="AG73" s="331"/>
      <c r="AH73" s="331"/>
      <c r="AI73" s="331"/>
      <c r="AJ73" s="331"/>
      <c r="AK73" s="331"/>
      <c r="AL73" s="331"/>
      <c r="AM73" s="331"/>
      <c r="AN73" s="331"/>
      <c r="AO73" s="331"/>
      <c r="AP73" s="331"/>
      <c r="AQ73" s="331"/>
      <c r="AR73" s="331"/>
      <c r="AS73" s="331"/>
      <c r="AT73" s="331"/>
      <c r="AU73" s="331"/>
      <c r="AV73" s="331"/>
      <c r="AW73" s="331"/>
      <c r="AX73" s="331"/>
      <c r="AY73" s="331"/>
      <c r="AZ73" s="331"/>
      <c r="BA73" s="331"/>
      <c r="BB73" s="331"/>
      <c r="BC73" s="331"/>
      <c r="BD73" s="331"/>
      <c r="BE73" s="331"/>
      <c r="BF73" s="331"/>
      <c r="BG73" s="331"/>
      <c r="BH73" s="331"/>
      <c r="BI73" s="331"/>
      <c r="BJ73" s="331"/>
      <c r="BK73" s="331"/>
      <c r="BL73" s="331"/>
      <c r="BM73" s="331"/>
      <c r="BN73" s="331"/>
    </row>
    <row r="74" spans="1:26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S74" s="7"/>
      <c r="T74" s="7"/>
      <c r="U74" s="7"/>
      <c r="V74" s="7"/>
      <c r="W74" s="7"/>
      <c r="X74" s="7"/>
      <c r="Y74" s="7"/>
      <c r="Z74" s="7"/>
    </row>
    <row r="75" spans="1:26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S75" s="7"/>
      <c r="T75" s="7"/>
      <c r="U75" s="7"/>
      <c r="V75" s="7"/>
      <c r="W75" s="7"/>
      <c r="X75" s="7"/>
      <c r="Y75" s="7"/>
      <c r="Z75" s="7"/>
    </row>
    <row r="76" spans="1:26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S76" s="7"/>
      <c r="T76" s="7"/>
      <c r="U76" s="7"/>
      <c r="V76" s="7"/>
      <c r="W76" s="7"/>
      <c r="X76" s="7"/>
      <c r="Y76" s="7"/>
      <c r="Z76" s="7"/>
    </row>
    <row r="77" spans="1:26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S77" s="7"/>
      <c r="T77" s="7"/>
      <c r="U77" s="7"/>
      <c r="V77" s="7"/>
      <c r="W77" s="7"/>
      <c r="X77" s="7"/>
      <c r="Y77" s="7"/>
      <c r="Z77" s="7"/>
    </row>
    <row r="78" spans="1:26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S78" s="7"/>
      <c r="T78" s="7"/>
      <c r="U78" s="7"/>
      <c r="V78" s="7"/>
      <c r="W78" s="7"/>
      <c r="X78" s="7"/>
      <c r="Y78" s="7"/>
      <c r="Z78" s="7"/>
    </row>
    <row r="79" spans="1:26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S79" s="7"/>
      <c r="T79" s="7"/>
      <c r="U79" s="7"/>
      <c r="V79" s="7"/>
      <c r="W79" s="7"/>
      <c r="X79" s="7"/>
      <c r="Y79" s="7"/>
      <c r="Z79" s="7"/>
    </row>
    <row r="80" spans="1:26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S80" s="7"/>
      <c r="T80" s="7"/>
      <c r="U80" s="7"/>
      <c r="V80" s="7"/>
      <c r="W80" s="7"/>
      <c r="X80" s="7"/>
      <c r="Y80" s="7"/>
      <c r="Z80" s="7"/>
    </row>
    <row r="81" spans="1:26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S81" s="7"/>
      <c r="T81" s="7"/>
      <c r="U81" s="7"/>
      <c r="V81" s="7"/>
      <c r="W81" s="7"/>
      <c r="X81" s="7"/>
      <c r="Y81" s="7"/>
      <c r="Z81" s="7"/>
    </row>
    <row r="82" spans="1:26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S82" s="7"/>
      <c r="T82" s="7"/>
      <c r="U82" s="7"/>
      <c r="V82" s="7"/>
      <c r="W82" s="7"/>
      <c r="X82" s="7"/>
      <c r="Y82" s="7"/>
      <c r="Z82" s="7"/>
    </row>
    <row r="83" spans="1:26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S83" s="7"/>
      <c r="T83" s="7"/>
      <c r="U83" s="7"/>
      <c r="V83" s="7"/>
      <c r="W83" s="7"/>
      <c r="X83" s="7"/>
      <c r="Y83" s="7"/>
      <c r="Z83" s="7"/>
    </row>
    <row r="84" spans="1:26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S84" s="7"/>
      <c r="T84" s="7"/>
      <c r="U84" s="7"/>
      <c r="V84" s="7"/>
      <c r="W84" s="7"/>
      <c r="X84" s="7"/>
      <c r="Y84" s="7"/>
      <c r="Z84" s="7"/>
    </row>
    <row r="85" spans="1:26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S85" s="7"/>
      <c r="T85" s="7"/>
      <c r="U85" s="7"/>
      <c r="V85" s="7"/>
      <c r="W85" s="7"/>
      <c r="X85" s="7"/>
      <c r="Y85" s="7"/>
      <c r="Z85" s="7"/>
    </row>
    <row r="86" spans="1:26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S86" s="7"/>
      <c r="T86" s="7"/>
      <c r="U86" s="7"/>
      <c r="V86" s="7"/>
      <c r="W86" s="7"/>
      <c r="X86" s="7"/>
      <c r="Y86" s="7"/>
      <c r="Z86" s="7"/>
    </row>
    <row r="87" spans="1:26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S87" s="7"/>
      <c r="T87" s="7"/>
      <c r="U87" s="7"/>
      <c r="V87" s="7"/>
      <c r="W87" s="7"/>
      <c r="X87" s="7"/>
      <c r="Y87" s="7"/>
      <c r="Z87" s="7"/>
    </row>
    <row r="88" spans="1:26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S88" s="7"/>
      <c r="T88" s="7"/>
      <c r="U88" s="7"/>
      <c r="V88" s="7"/>
      <c r="W88" s="7"/>
      <c r="X88" s="7"/>
      <c r="Y88" s="7"/>
      <c r="Z88" s="7"/>
    </row>
    <row r="89" spans="1:26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S89" s="7"/>
      <c r="T89" s="7"/>
      <c r="U89" s="7"/>
      <c r="V89" s="7"/>
      <c r="W89" s="7"/>
      <c r="X89" s="7"/>
      <c r="Y89" s="7"/>
      <c r="Z89" s="7"/>
    </row>
    <row r="90" spans="1:26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S90" s="7"/>
      <c r="T90" s="7"/>
      <c r="U90" s="7"/>
      <c r="V90" s="7"/>
      <c r="W90" s="7"/>
      <c r="X90" s="7"/>
      <c r="Y90" s="7"/>
      <c r="Z90" s="7"/>
    </row>
    <row r="91" spans="1:26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S91" s="7"/>
      <c r="T91" s="7"/>
      <c r="U91" s="7"/>
      <c r="V91" s="7"/>
      <c r="W91" s="7"/>
      <c r="X91" s="7"/>
      <c r="Y91" s="7"/>
      <c r="Z91" s="7"/>
    </row>
    <row r="92" spans="1:26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S92" s="7"/>
      <c r="T92" s="7"/>
      <c r="U92" s="7"/>
      <c r="V92" s="7"/>
      <c r="W92" s="7"/>
      <c r="X92" s="7"/>
      <c r="Y92" s="7"/>
      <c r="Z92" s="7"/>
    </row>
    <row r="93" spans="1:26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S93" s="7"/>
      <c r="T93" s="7"/>
      <c r="U93" s="7"/>
      <c r="V93" s="7"/>
      <c r="W93" s="7"/>
      <c r="X93" s="7"/>
      <c r="Y93" s="7"/>
      <c r="Z93" s="7"/>
    </row>
    <row r="94" spans="1:26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S94" s="7"/>
      <c r="T94" s="7"/>
      <c r="U94" s="7"/>
      <c r="V94" s="7"/>
      <c r="W94" s="7"/>
      <c r="X94" s="7"/>
      <c r="Y94" s="7"/>
      <c r="Z94" s="7"/>
    </row>
    <row r="95" spans="1:26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S95" s="7"/>
      <c r="T95" s="7"/>
      <c r="U95" s="7"/>
      <c r="V95" s="7"/>
      <c r="W95" s="7"/>
      <c r="X95" s="7"/>
      <c r="Y95" s="7"/>
      <c r="Z95" s="7"/>
    </row>
    <row r="96" spans="1:26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S96" s="7"/>
      <c r="T96" s="7"/>
      <c r="U96" s="7"/>
      <c r="V96" s="7"/>
      <c r="W96" s="7"/>
      <c r="X96" s="7"/>
      <c r="Y96" s="7"/>
      <c r="Z96" s="7"/>
    </row>
    <row r="97" spans="1:26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S97" s="7"/>
      <c r="T97" s="7"/>
      <c r="U97" s="7"/>
      <c r="V97" s="7"/>
      <c r="W97" s="7"/>
      <c r="X97" s="7"/>
      <c r="Y97" s="7"/>
      <c r="Z97" s="7"/>
    </row>
    <row r="98" spans="1:26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S98" s="7"/>
      <c r="T98" s="7"/>
      <c r="U98" s="7"/>
      <c r="V98" s="7"/>
      <c r="W98" s="7"/>
      <c r="X98" s="7"/>
      <c r="Y98" s="7"/>
      <c r="Z98" s="7"/>
    </row>
    <row r="99" spans="1:26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S99" s="7"/>
      <c r="T99" s="7"/>
      <c r="U99" s="7"/>
      <c r="V99" s="7"/>
      <c r="W99" s="7"/>
      <c r="X99" s="7"/>
      <c r="Y99" s="7"/>
      <c r="Z99" s="7"/>
    </row>
    <row r="100" spans="1:26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S100" s="7"/>
      <c r="T100" s="7"/>
      <c r="U100" s="7"/>
      <c r="V100" s="7"/>
      <c r="W100" s="7"/>
      <c r="X100" s="7"/>
      <c r="Y100" s="7"/>
      <c r="Z100" s="7"/>
    </row>
    <row r="101" spans="1:26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S101" s="7"/>
      <c r="T101" s="7"/>
      <c r="U101" s="7"/>
      <c r="V101" s="7"/>
      <c r="W101" s="7"/>
      <c r="X101" s="7"/>
      <c r="Y101" s="7"/>
      <c r="Z101" s="7"/>
    </row>
    <row r="102" spans="1:26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S102" s="7"/>
      <c r="T102" s="7"/>
      <c r="U102" s="7"/>
      <c r="V102" s="7"/>
      <c r="W102" s="7"/>
      <c r="X102" s="7"/>
      <c r="Y102" s="7"/>
      <c r="Z102" s="7"/>
    </row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pans="1:23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</row>
    <row r="109" spans="1:23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</row>
    <row r="110" spans="1:23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</row>
    <row r="111" spans="1:23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</row>
    <row r="112" spans="1:23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</row>
    <row r="113" spans="1:23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</row>
  </sheetData>
  <sheetProtection/>
  <mergeCells count="30">
    <mergeCell ref="A1:Q1"/>
    <mergeCell ref="A38:Q38"/>
    <mergeCell ref="A2:H2"/>
    <mergeCell ref="J2:Q2"/>
    <mergeCell ref="A3:D3"/>
    <mergeCell ref="E3:H3"/>
    <mergeCell ref="N3:Q3"/>
    <mergeCell ref="J3:M3"/>
    <mergeCell ref="A35:D35"/>
    <mergeCell ref="E35:H35"/>
    <mergeCell ref="J35:M35"/>
    <mergeCell ref="N35:Q35"/>
    <mergeCell ref="A40:D40"/>
    <mergeCell ref="E40:H40"/>
    <mergeCell ref="J40:M40"/>
    <mergeCell ref="N40:Q40"/>
    <mergeCell ref="A39:H39"/>
    <mergeCell ref="J39:Q39"/>
    <mergeCell ref="A36:D36"/>
    <mergeCell ref="E36:H36"/>
    <mergeCell ref="J36:M36"/>
    <mergeCell ref="N36:Q36"/>
    <mergeCell ref="A73:D73"/>
    <mergeCell ref="E73:H73"/>
    <mergeCell ref="J73:M73"/>
    <mergeCell ref="N73:Q73"/>
    <mergeCell ref="J72:M72"/>
    <mergeCell ref="N72:Q72"/>
    <mergeCell ref="A72:D72"/>
    <mergeCell ref="E72:H72"/>
  </mergeCells>
  <printOptions/>
  <pageMargins left="0.17" right="0.17" top="1" bottom="1.75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O153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7.00390625" style="0" customWidth="1"/>
    <col min="2" max="3" width="4.8515625" style="0" customWidth="1"/>
    <col min="4" max="4" width="5.57421875" style="0" customWidth="1"/>
    <col min="5" max="5" width="17.00390625" style="0" customWidth="1"/>
    <col min="6" max="7" width="4.8515625" style="0" customWidth="1"/>
    <col min="8" max="8" width="5.57421875" style="0" customWidth="1"/>
    <col min="9" max="9" width="1.28515625" style="0" customWidth="1"/>
    <col min="10" max="10" width="17.00390625" style="0" customWidth="1"/>
    <col min="11" max="12" width="4.8515625" style="0" customWidth="1"/>
    <col min="13" max="13" width="5.57421875" style="0" customWidth="1"/>
    <col min="14" max="14" width="17.00390625" style="0" customWidth="1"/>
    <col min="15" max="16" width="4.8515625" style="0" customWidth="1"/>
    <col min="17" max="17" width="5.57421875" style="0" customWidth="1"/>
    <col min="27" max="60" width="9.140625" style="16" customWidth="1"/>
  </cols>
  <sheetData>
    <row r="1" spans="1:67" ht="15.75" thickBot="1">
      <c r="A1" s="797" t="s">
        <v>107</v>
      </c>
      <c r="B1" s="798"/>
      <c r="C1" s="798"/>
      <c r="D1" s="798"/>
      <c r="E1" s="798"/>
      <c r="F1" s="798"/>
      <c r="G1" s="798"/>
      <c r="H1" s="798"/>
      <c r="I1" s="971"/>
      <c r="J1" s="798"/>
      <c r="K1" s="798"/>
      <c r="L1" s="798"/>
      <c r="M1" s="798"/>
      <c r="N1" s="798"/>
      <c r="O1" s="798"/>
      <c r="P1" s="798"/>
      <c r="Q1" s="799"/>
      <c r="R1" s="7"/>
      <c r="S1" s="7"/>
      <c r="T1" s="7"/>
      <c r="U1" s="7"/>
      <c r="V1" s="7"/>
      <c r="W1" s="7"/>
      <c r="X1" s="7"/>
      <c r="Y1" s="7"/>
      <c r="Z1" s="7"/>
      <c r="BI1" s="16"/>
      <c r="BJ1" s="16"/>
      <c r="BK1" s="16"/>
      <c r="BL1" s="16"/>
      <c r="BM1" s="16"/>
      <c r="BN1" s="16"/>
      <c r="BO1" s="16"/>
    </row>
    <row r="2" spans="1:67" ht="15.75" thickBot="1">
      <c r="A2" s="797" t="s">
        <v>20</v>
      </c>
      <c r="B2" s="798"/>
      <c r="C2" s="798"/>
      <c r="D2" s="798"/>
      <c r="E2" s="798"/>
      <c r="F2" s="798"/>
      <c r="G2" s="798"/>
      <c r="H2" s="799"/>
      <c r="I2" s="241"/>
      <c r="J2" s="848" t="s">
        <v>21</v>
      </c>
      <c r="K2" s="849"/>
      <c r="L2" s="849"/>
      <c r="M2" s="849"/>
      <c r="N2" s="849"/>
      <c r="O2" s="849"/>
      <c r="P2" s="849"/>
      <c r="Q2" s="850"/>
      <c r="R2" s="7"/>
      <c r="S2" s="7"/>
      <c r="T2" s="7"/>
      <c r="U2" s="7"/>
      <c r="V2" s="7"/>
      <c r="W2" s="7"/>
      <c r="X2" s="7"/>
      <c r="Y2" s="7"/>
      <c r="Z2" s="7"/>
      <c r="BI2" s="16"/>
      <c r="BJ2" s="16"/>
      <c r="BK2" s="16"/>
      <c r="BL2" s="16"/>
      <c r="BM2" s="16"/>
      <c r="BN2" s="16"/>
      <c r="BO2" s="16"/>
    </row>
    <row r="3" spans="1:67" ht="15" customHeight="1" thickBot="1">
      <c r="A3" s="832" t="s">
        <v>90</v>
      </c>
      <c r="B3" s="930"/>
      <c r="C3" s="930"/>
      <c r="D3" s="833"/>
      <c r="E3" s="932" t="s">
        <v>77</v>
      </c>
      <c r="F3" s="932"/>
      <c r="G3" s="932"/>
      <c r="H3" s="933"/>
      <c r="I3" s="242"/>
      <c r="J3" s="927" t="s">
        <v>468</v>
      </c>
      <c r="K3" s="928"/>
      <c r="L3" s="928"/>
      <c r="M3" s="929"/>
      <c r="N3" s="935" t="s">
        <v>73</v>
      </c>
      <c r="O3" s="935"/>
      <c r="P3" s="935"/>
      <c r="Q3" s="936"/>
      <c r="R3" s="7"/>
      <c r="S3" s="7"/>
      <c r="T3" s="7"/>
      <c r="U3" s="7"/>
      <c r="V3" s="7"/>
      <c r="W3" s="7"/>
      <c r="X3" s="7"/>
      <c r="Y3" s="7"/>
      <c r="Z3" s="7"/>
      <c r="BI3" s="16"/>
      <c r="BJ3" s="16"/>
      <c r="BK3" s="16"/>
      <c r="BL3" s="16"/>
      <c r="BM3" s="16"/>
      <c r="BN3" s="16"/>
      <c r="BO3" s="16"/>
    </row>
    <row r="4" spans="1:67" ht="13.5" thickBot="1">
      <c r="A4" s="661" t="s">
        <v>3</v>
      </c>
      <c r="B4" s="662" t="s">
        <v>78</v>
      </c>
      <c r="C4" s="663">
        <v>0</v>
      </c>
      <c r="D4" s="662" t="s">
        <v>13</v>
      </c>
      <c r="E4" s="648" t="s">
        <v>3</v>
      </c>
      <c r="F4" s="649" t="s">
        <v>78</v>
      </c>
      <c r="G4" s="650">
        <v>0</v>
      </c>
      <c r="H4" s="649" t="s">
        <v>13</v>
      </c>
      <c r="I4" s="242"/>
      <c r="J4" s="639" t="s">
        <v>3</v>
      </c>
      <c r="K4" s="640" t="s">
        <v>78</v>
      </c>
      <c r="L4" s="641">
        <v>0</v>
      </c>
      <c r="M4" s="640" t="s">
        <v>13</v>
      </c>
      <c r="N4" s="741" t="s">
        <v>3</v>
      </c>
      <c r="O4" s="691" t="s">
        <v>78</v>
      </c>
      <c r="P4" s="692">
        <v>-0.5</v>
      </c>
      <c r="Q4" s="691" t="s">
        <v>13</v>
      </c>
      <c r="R4" s="7"/>
      <c r="S4" s="7"/>
      <c r="T4" s="7"/>
      <c r="U4" s="7"/>
      <c r="V4" s="7"/>
      <c r="W4" s="7"/>
      <c r="X4" s="7"/>
      <c r="Y4" s="7"/>
      <c r="Z4" s="7"/>
      <c r="BI4" s="16"/>
      <c r="BJ4" s="16"/>
      <c r="BK4" s="16"/>
      <c r="BL4" s="16"/>
      <c r="BM4" s="16"/>
      <c r="BN4" s="16"/>
      <c r="BO4" s="16"/>
    </row>
    <row r="5" spans="1:67" ht="12.75">
      <c r="A5" s="101" t="s">
        <v>333</v>
      </c>
      <c r="B5" s="306">
        <v>6.5</v>
      </c>
      <c r="C5" s="469">
        <v>-2</v>
      </c>
      <c r="D5" s="470">
        <f>B5+C5</f>
        <v>4.5</v>
      </c>
      <c r="E5" s="101" t="s">
        <v>145</v>
      </c>
      <c r="F5" s="306">
        <v>6</v>
      </c>
      <c r="G5" s="110">
        <v>-2</v>
      </c>
      <c r="H5" s="198">
        <f>F5+G5</f>
        <v>4</v>
      </c>
      <c r="I5" s="243"/>
      <c r="J5" s="101" t="s">
        <v>298</v>
      </c>
      <c r="K5" s="305">
        <v>5</v>
      </c>
      <c r="L5" s="110">
        <v>-1</v>
      </c>
      <c r="M5" s="198">
        <f>K5+L5</f>
        <v>4</v>
      </c>
      <c r="N5" s="101" t="s">
        <v>254</v>
      </c>
      <c r="O5" s="306">
        <v>6</v>
      </c>
      <c r="P5" s="469">
        <v>-1</v>
      </c>
      <c r="Q5" s="470">
        <f>O5+P5</f>
        <v>5</v>
      </c>
      <c r="R5" s="7"/>
      <c r="S5" s="7"/>
      <c r="T5" s="7"/>
      <c r="U5" s="7"/>
      <c r="V5" s="7"/>
      <c r="W5" s="7"/>
      <c r="X5" s="7"/>
      <c r="Y5" s="7"/>
      <c r="Z5" s="7"/>
      <c r="BI5" s="16"/>
      <c r="BJ5" s="16"/>
      <c r="BK5" s="16"/>
      <c r="BL5" s="16"/>
      <c r="BM5" s="16"/>
      <c r="BN5" s="16"/>
      <c r="BO5" s="16"/>
    </row>
    <row r="6" spans="1:67" ht="12.75">
      <c r="A6" s="102" t="s">
        <v>323</v>
      </c>
      <c r="B6" s="309" t="s">
        <v>350</v>
      </c>
      <c r="C6" s="471" t="s">
        <v>350</v>
      </c>
      <c r="D6" s="472" t="s">
        <v>350</v>
      </c>
      <c r="E6" s="102" t="s">
        <v>148</v>
      </c>
      <c r="F6" s="309">
        <v>7.5</v>
      </c>
      <c r="G6" s="111">
        <v>3</v>
      </c>
      <c r="H6" s="199">
        <f aca="true" t="shared" si="0" ref="H6:H28">F6+G6</f>
        <v>10.5</v>
      </c>
      <c r="I6" s="244"/>
      <c r="J6" s="102" t="s">
        <v>299</v>
      </c>
      <c r="K6" s="309">
        <v>6</v>
      </c>
      <c r="L6" s="111">
        <v>0</v>
      </c>
      <c r="M6" s="199">
        <f aca="true" t="shared" si="1" ref="M6:M29">K6+L6</f>
        <v>6</v>
      </c>
      <c r="N6" s="102" t="s">
        <v>389</v>
      </c>
      <c r="O6" s="309">
        <v>5.5</v>
      </c>
      <c r="P6" s="471">
        <v>0</v>
      </c>
      <c r="Q6" s="472">
        <f aca="true" t="shared" si="2" ref="Q6:Q29">O6+P6</f>
        <v>5.5</v>
      </c>
      <c r="R6" s="7"/>
      <c r="S6" s="7"/>
      <c r="T6" s="7"/>
      <c r="U6" s="7"/>
      <c r="V6" s="7"/>
      <c r="W6" s="7"/>
      <c r="X6" s="7"/>
      <c r="Y6" s="7"/>
      <c r="Z6" s="7"/>
      <c r="BI6" s="16"/>
      <c r="BJ6" s="16"/>
      <c r="BK6" s="16"/>
      <c r="BL6" s="16"/>
      <c r="BM6" s="16"/>
      <c r="BN6" s="16"/>
      <c r="BO6" s="16"/>
    </row>
    <row r="7" spans="1:67" ht="12.75">
      <c r="A7" s="102" t="s">
        <v>324</v>
      </c>
      <c r="B7" s="309">
        <v>6</v>
      </c>
      <c r="C7" s="471">
        <v>0</v>
      </c>
      <c r="D7" s="472">
        <f aca="true" t="shared" si="3" ref="D7:D29">B7+C7</f>
        <v>6</v>
      </c>
      <c r="E7" s="102" t="s">
        <v>161</v>
      </c>
      <c r="F7" s="309" t="s">
        <v>350</v>
      </c>
      <c r="G7" s="111" t="s">
        <v>350</v>
      </c>
      <c r="H7" s="199" t="s">
        <v>350</v>
      </c>
      <c r="I7" s="244"/>
      <c r="J7" s="102" t="s">
        <v>300</v>
      </c>
      <c r="K7" s="309">
        <v>5.5</v>
      </c>
      <c r="L7" s="111">
        <v>0</v>
      </c>
      <c r="M7" s="199">
        <f t="shared" si="1"/>
        <v>5.5</v>
      </c>
      <c r="N7" s="102" t="s">
        <v>488</v>
      </c>
      <c r="O7" s="309">
        <v>6.5</v>
      </c>
      <c r="P7" s="471">
        <v>0</v>
      </c>
      <c r="Q7" s="472">
        <f t="shared" si="2"/>
        <v>6.5</v>
      </c>
      <c r="R7" s="7"/>
      <c r="S7" s="7"/>
      <c r="T7" s="7"/>
      <c r="U7" s="7"/>
      <c r="V7" s="7"/>
      <c r="W7" s="7"/>
      <c r="X7" s="7"/>
      <c r="Y7" s="7"/>
      <c r="Z7" s="7"/>
      <c r="BI7" s="16"/>
      <c r="BJ7" s="16"/>
      <c r="BK7" s="16"/>
      <c r="BL7" s="16"/>
      <c r="BM7" s="16"/>
      <c r="BN7" s="16"/>
      <c r="BO7" s="16"/>
    </row>
    <row r="8" spans="1:67" ht="12.75">
      <c r="A8" s="102" t="s">
        <v>413</v>
      </c>
      <c r="B8" s="309" t="s">
        <v>350</v>
      </c>
      <c r="C8" s="471" t="s">
        <v>350</v>
      </c>
      <c r="D8" s="472" t="s">
        <v>350</v>
      </c>
      <c r="E8" s="102" t="s">
        <v>454</v>
      </c>
      <c r="F8" s="309">
        <v>6.5</v>
      </c>
      <c r="G8" s="111">
        <v>0</v>
      </c>
      <c r="H8" s="199">
        <f t="shared" si="0"/>
        <v>6.5</v>
      </c>
      <c r="I8" s="244"/>
      <c r="J8" s="102" t="s">
        <v>278</v>
      </c>
      <c r="K8" s="309" t="s">
        <v>350</v>
      </c>
      <c r="L8" s="111" t="s">
        <v>350</v>
      </c>
      <c r="M8" s="199" t="s">
        <v>350</v>
      </c>
      <c r="N8" s="102" t="s">
        <v>391</v>
      </c>
      <c r="O8" s="309">
        <v>5.5</v>
      </c>
      <c r="P8" s="471">
        <v>0</v>
      </c>
      <c r="Q8" s="472">
        <f t="shared" si="2"/>
        <v>5.5</v>
      </c>
      <c r="R8" s="7"/>
      <c r="S8" s="7"/>
      <c r="T8" s="7"/>
      <c r="U8" s="7"/>
      <c r="V8" s="7"/>
      <c r="W8" s="7"/>
      <c r="X8" s="7"/>
      <c r="Y8" s="7"/>
      <c r="Z8" s="7"/>
      <c r="BI8" s="16"/>
      <c r="BJ8" s="16"/>
      <c r="BK8" s="16"/>
      <c r="BL8" s="16"/>
      <c r="BM8" s="16"/>
      <c r="BN8" s="16"/>
      <c r="BO8" s="16"/>
    </row>
    <row r="9" spans="1:67" ht="12.75">
      <c r="A9" s="102" t="s">
        <v>326</v>
      </c>
      <c r="B9" s="309">
        <v>6</v>
      </c>
      <c r="C9" s="471">
        <v>0</v>
      </c>
      <c r="D9" s="472">
        <f t="shared" si="3"/>
        <v>6</v>
      </c>
      <c r="E9" s="102" t="s">
        <v>149</v>
      </c>
      <c r="F9" s="309">
        <v>7</v>
      </c>
      <c r="G9" s="111">
        <v>3</v>
      </c>
      <c r="H9" s="199">
        <f t="shared" si="0"/>
        <v>10</v>
      </c>
      <c r="I9" s="244"/>
      <c r="J9" s="102" t="s">
        <v>315</v>
      </c>
      <c r="K9" s="309">
        <v>5</v>
      </c>
      <c r="L9" s="111">
        <v>0</v>
      </c>
      <c r="M9" s="199">
        <f t="shared" si="1"/>
        <v>5</v>
      </c>
      <c r="N9" s="102" t="s">
        <v>258</v>
      </c>
      <c r="O9" s="309">
        <v>5</v>
      </c>
      <c r="P9" s="471">
        <v>0</v>
      </c>
      <c r="Q9" s="472">
        <f t="shared" si="2"/>
        <v>5</v>
      </c>
      <c r="R9" s="7"/>
      <c r="S9" s="7"/>
      <c r="T9" s="7"/>
      <c r="U9" s="7"/>
      <c r="V9" s="7"/>
      <c r="W9" s="7"/>
      <c r="X9" s="7"/>
      <c r="Y9" s="7"/>
      <c r="Z9" s="7"/>
      <c r="BI9" s="16"/>
      <c r="BJ9" s="16"/>
      <c r="BK9" s="16"/>
      <c r="BL9" s="16"/>
      <c r="BM9" s="16"/>
      <c r="BN9" s="16"/>
      <c r="BO9" s="16"/>
    </row>
    <row r="10" spans="1:67" ht="12.75">
      <c r="A10" s="102" t="s">
        <v>329</v>
      </c>
      <c r="B10" s="309">
        <v>5.5</v>
      </c>
      <c r="C10" s="471">
        <v>-0.5</v>
      </c>
      <c r="D10" s="472">
        <f t="shared" si="3"/>
        <v>5</v>
      </c>
      <c r="E10" s="102" t="s">
        <v>160</v>
      </c>
      <c r="F10" s="309" t="s">
        <v>350</v>
      </c>
      <c r="G10" s="111" t="s">
        <v>350</v>
      </c>
      <c r="H10" s="199" t="s">
        <v>350</v>
      </c>
      <c r="I10" s="244"/>
      <c r="J10" s="102" t="s">
        <v>303</v>
      </c>
      <c r="K10" s="309">
        <v>6.5</v>
      </c>
      <c r="L10" s="111">
        <v>0</v>
      </c>
      <c r="M10" s="199">
        <f t="shared" si="1"/>
        <v>6.5</v>
      </c>
      <c r="N10" s="102" t="s">
        <v>269</v>
      </c>
      <c r="O10" s="309">
        <v>4.5</v>
      </c>
      <c r="P10" s="471">
        <v>0</v>
      </c>
      <c r="Q10" s="472">
        <f t="shared" si="2"/>
        <v>4.5</v>
      </c>
      <c r="R10" s="7"/>
      <c r="S10" s="7"/>
      <c r="T10" s="7"/>
      <c r="U10" s="7"/>
      <c r="V10" s="7"/>
      <c r="W10" s="7"/>
      <c r="X10" s="7"/>
      <c r="Y10" s="7"/>
      <c r="Z10" s="7"/>
      <c r="BI10" s="16"/>
      <c r="BJ10" s="16"/>
      <c r="BK10" s="16"/>
      <c r="BL10" s="16"/>
      <c r="BM10" s="16"/>
      <c r="BN10" s="16"/>
      <c r="BO10" s="16"/>
    </row>
    <row r="11" spans="1:67" ht="12.75">
      <c r="A11" s="102" t="s">
        <v>412</v>
      </c>
      <c r="B11" s="309" t="s">
        <v>350</v>
      </c>
      <c r="C11" s="471" t="s">
        <v>350</v>
      </c>
      <c r="D11" s="472" t="s">
        <v>350</v>
      </c>
      <c r="E11" s="102" t="s">
        <v>489</v>
      </c>
      <c r="F11" s="309">
        <v>7</v>
      </c>
      <c r="G11" s="111">
        <v>3</v>
      </c>
      <c r="H11" s="199">
        <f t="shared" si="0"/>
        <v>10</v>
      </c>
      <c r="I11" s="244"/>
      <c r="J11" s="102" t="s">
        <v>304</v>
      </c>
      <c r="K11" s="309">
        <v>7</v>
      </c>
      <c r="L11" s="111">
        <v>1</v>
      </c>
      <c r="M11" s="199">
        <f t="shared" si="1"/>
        <v>8</v>
      </c>
      <c r="N11" s="102" t="s">
        <v>260</v>
      </c>
      <c r="O11" s="309">
        <v>6</v>
      </c>
      <c r="P11" s="471">
        <v>0</v>
      </c>
      <c r="Q11" s="472">
        <f t="shared" si="2"/>
        <v>6</v>
      </c>
      <c r="R11" s="7"/>
      <c r="S11" s="7"/>
      <c r="T11" s="7"/>
      <c r="U11" s="7"/>
      <c r="V11" s="7"/>
      <c r="W11" s="7"/>
      <c r="X11" s="7"/>
      <c r="Y11" s="7"/>
      <c r="Z11" s="7"/>
      <c r="BI11" s="16"/>
      <c r="BJ11" s="16"/>
      <c r="BK11" s="16"/>
      <c r="BL11" s="16"/>
      <c r="BM11" s="16"/>
      <c r="BN11" s="16"/>
      <c r="BO11" s="16"/>
    </row>
    <row r="12" spans="1:67" ht="12.75">
      <c r="A12" s="102" t="s">
        <v>337</v>
      </c>
      <c r="B12" s="309">
        <v>5</v>
      </c>
      <c r="C12" s="471">
        <v>0</v>
      </c>
      <c r="D12" s="472">
        <f t="shared" si="3"/>
        <v>5</v>
      </c>
      <c r="E12" s="102" t="s">
        <v>541</v>
      </c>
      <c r="F12" s="309">
        <v>8</v>
      </c>
      <c r="G12" s="111">
        <v>6</v>
      </c>
      <c r="H12" s="199">
        <f t="shared" si="0"/>
        <v>14</v>
      </c>
      <c r="I12" s="244"/>
      <c r="J12" s="102" t="s">
        <v>305</v>
      </c>
      <c r="K12" s="309">
        <v>5</v>
      </c>
      <c r="L12" s="111">
        <v>0</v>
      </c>
      <c r="M12" s="199">
        <f t="shared" si="1"/>
        <v>5</v>
      </c>
      <c r="N12" s="102" t="s">
        <v>392</v>
      </c>
      <c r="O12" s="309" t="s">
        <v>351</v>
      </c>
      <c r="P12" s="471" t="s">
        <v>351</v>
      </c>
      <c r="Q12" s="472" t="s">
        <v>351</v>
      </c>
      <c r="R12" s="7"/>
      <c r="S12" s="7"/>
      <c r="T12" s="7"/>
      <c r="U12" s="7"/>
      <c r="V12" s="7"/>
      <c r="W12" s="7"/>
      <c r="X12" s="7"/>
      <c r="Y12" s="7"/>
      <c r="Z12" s="7"/>
      <c r="BI12" s="16"/>
      <c r="BJ12" s="16"/>
      <c r="BK12" s="16"/>
      <c r="BL12" s="16"/>
      <c r="BM12" s="16"/>
      <c r="BN12" s="16"/>
      <c r="BO12" s="16"/>
    </row>
    <row r="13" spans="1:67" ht="12.75">
      <c r="A13" s="102" t="s">
        <v>330</v>
      </c>
      <c r="B13" s="309">
        <v>5.5</v>
      </c>
      <c r="C13" s="471">
        <v>0</v>
      </c>
      <c r="D13" s="472">
        <f t="shared" si="3"/>
        <v>5.5</v>
      </c>
      <c r="E13" s="102" t="s">
        <v>347</v>
      </c>
      <c r="F13" s="309">
        <v>5.5</v>
      </c>
      <c r="G13" s="111">
        <v>0</v>
      </c>
      <c r="H13" s="199">
        <f t="shared" si="0"/>
        <v>5.5</v>
      </c>
      <c r="I13" s="244"/>
      <c r="J13" s="102" t="s">
        <v>302</v>
      </c>
      <c r="K13" s="309">
        <v>5.5</v>
      </c>
      <c r="L13" s="111">
        <v>0</v>
      </c>
      <c r="M13" s="199">
        <f t="shared" si="1"/>
        <v>5.5</v>
      </c>
      <c r="N13" s="102" t="s">
        <v>262</v>
      </c>
      <c r="O13" s="309">
        <v>7</v>
      </c>
      <c r="P13" s="471">
        <v>3</v>
      </c>
      <c r="Q13" s="472">
        <f t="shared" si="2"/>
        <v>10</v>
      </c>
      <c r="R13" s="7"/>
      <c r="S13" s="7"/>
      <c r="T13" s="7"/>
      <c r="U13" s="7"/>
      <c r="V13" s="7"/>
      <c r="W13" s="7"/>
      <c r="X13" s="7"/>
      <c r="Y13" s="7"/>
      <c r="Z13" s="7"/>
      <c r="BI13" s="16"/>
      <c r="BJ13" s="16"/>
      <c r="BK13" s="16"/>
      <c r="BL13" s="16"/>
      <c r="BM13" s="16"/>
      <c r="BN13" s="16"/>
      <c r="BO13" s="16"/>
    </row>
    <row r="14" spans="1:67" ht="12.75">
      <c r="A14" s="102" t="s">
        <v>331</v>
      </c>
      <c r="B14" s="309">
        <v>6.5</v>
      </c>
      <c r="C14" s="471">
        <v>0</v>
      </c>
      <c r="D14" s="472">
        <f t="shared" si="3"/>
        <v>6.5</v>
      </c>
      <c r="E14" s="102" t="s">
        <v>154</v>
      </c>
      <c r="F14" s="309">
        <v>7</v>
      </c>
      <c r="G14" s="111">
        <v>3</v>
      </c>
      <c r="H14" s="199">
        <f t="shared" si="0"/>
        <v>10</v>
      </c>
      <c r="I14" s="244"/>
      <c r="J14" s="102" t="s">
        <v>307</v>
      </c>
      <c r="K14" s="309">
        <v>7</v>
      </c>
      <c r="L14" s="111">
        <v>3</v>
      </c>
      <c r="M14" s="199">
        <f t="shared" si="1"/>
        <v>10</v>
      </c>
      <c r="N14" s="102" t="s">
        <v>263</v>
      </c>
      <c r="O14" s="309">
        <v>5.5</v>
      </c>
      <c r="P14" s="471">
        <v>-0.5</v>
      </c>
      <c r="Q14" s="472">
        <f t="shared" si="2"/>
        <v>5</v>
      </c>
      <c r="R14" s="7"/>
      <c r="S14" s="7"/>
      <c r="T14" s="7"/>
      <c r="U14" s="7"/>
      <c r="V14" s="7"/>
      <c r="W14" s="7"/>
      <c r="X14" s="7"/>
      <c r="Y14" s="7"/>
      <c r="Z14" s="7"/>
      <c r="BI14" s="16"/>
      <c r="BJ14" s="16"/>
      <c r="BK14" s="16"/>
      <c r="BL14" s="16"/>
      <c r="BM14" s="16"/>
      <c r="BN14" s="16"/>
      <c r="BO14" s="16"/>
    </row>
    <row r="15" spans="1:67" ht="13.5" thickBot="1">
      <c r="A15" s="103" t="s">
        <v>335</v>
      </c>
      <c r="B15" s="307">
        <v>5</v>
      </c>
      <c r="C15" s="473">
        <v>0</v>
      </c>
      <c r="D15" s="474">
        <f t="shared" si="3"/>
        <v>5</v>
      </c>
      <c r="E15" s="103" t="s">
        <v>153</v>
      </c>
      <c r="F15" s="307">
        <v>5.5</v>
      </c>
      <c r="G15" s="112">
        <v>0</v>
      </c>
      <c r="H15" s="200">
        <f t="shared" si="0"/>
        <v>5.5</v>
      </c>
      <c r="I15" s="245"/>
      <c r="J15" s="103" t="s">
        <v>306</v>
      </c>
      <c r="K15" s="307">
        <v>7</v>
      </c>
      <c r="L15" s="112">
        <v>3</v>
      </c>
      <c r="M15" s="200">
        <f t="shared" si="1"/>
        <v>10</v>
      </c>
      <c r="N15" s="103" t="s">
        <v>266</v>
      </c>
      <c r="O15" s="307">
        <v>6</v>
      </c>
      <c r="P15" s="473">
        <v>0</v>
      </c>
      <c r="Q15" s="474">
        <f t="shared" si="2"/>
        <v>6</v>
      </c>
      <c r="R15" s="7"/>
      <c r="S15" s="7"/>
      <c r="T15" s="7"/>
      <c r="U15" s="7"/>
      <c r="V15" s="7"/>
      <c r="W15" s="7"/>
      <c r="X15" s="7"/>
      <c r="Y15" s="7"/>
      <c r="Z15" s="7"/>
      <c r="BI15" s="16"/>
      <c r="BJ15" s="16"/>
      <c r="BK15" s="16"/>
      <c r="BL15" s="16"/>
      <c r="BM15" s="16"/>
      <c r="BN15" s="16"/>
      <c r="BO15" s="16"/>
    </row>
    <row r="16" spans="1:67" ht="13.5" thickBot="1">
      <c r="A16" s="85"/>
      <c r="B16" s="444"/>
      <c r="C16" s="113"/>
      <c r="D16" s="201"/>
      <c r="E16" s="85"/>
      <c r="F16" s="444"/>
      <c r="G16" s="108"/>
      <c r="H16" s="201"/>
      <c r="I16" s="244"/>
      <c r="J16" s="85"/>
      <c r="K16" s="444"/>
      <c r="L16" s="108"/>
      <c r="M16" s="201"/>
      <c r="N16" s="85"/>
      <c r="O16" s="444"/>
      <c r="P16" s="113"/>
      <c r="Q16" s="201"/>
      <c r="R16" s="7"/>
      <c r="S16" s="7"/>
      <c r="T16" s="7"/>
      <c r="U16" s="7"/>
      <c r="V16" s="7"/>
      <c r="W16" s="7"/>
      <c r="X16" s="7"/>
      <c r="Y16" s="7"/>
      <c r="Z16" s="7"/>
      <c r="BI16" s="16"/>
      <c r="BJ16" s="16"/>
      <c r="BK16" s="16"/>
      <c r="BL16" s="16"/>
      <c r="BM16" s="16"/>
      <c r="BN16" s="16"/>
      <c r="BO16" s="16"/>
    </row>
    <row r="17" spans="1:67" ht="12.75">
      <c r="A17" s="104" t="s">
        <v>576</v>
      </c>
      <c r="B17" s="310" t="s">
        <v>144</v>
      </c>
      <c r="C17" s="475" t="s">
        <v>144</v>
      </c>
      <c r="D17" s="476" t="s">
        <v>144</v>
      </c>
      <c r="E17" s="104" t="s">
        <v>309</v>
      </c>
      <c r="F17" s="310" t="s">
        <v>144</v>
      </c>
      <c r="G17" s="120" t="s">
        <v>144</v>
      </c>
      <c r="H17" s="202" t="s">
        <v>144</v>
      </c>
      <c r="I17" s="246"/>
      <c r="J17" s="104" t="s">
        <v>461</v>
      </c>
      <c r="K17" s="310" t="s">
        <v>144</v>
      </c>
      <c r="L17" s="120" t="s">
        <v>144</v>
      </c>
      <c r="M17" s="202" t="s">
        <v>144</v>
      </c>
      <c r="N17" s="104" t="s">
        <v>265</v>
      </c>
      <c r="O17" s="310" t="s">
        <v>144</v>
      </c>
      <c r="P17" s="475" t="s">
        <v>144</v>
      </c>
      <c r="Q17" s="476" t="s">
        <v>144</v>
      </c>
      <c r="R17" s="7"/>
      <c r="S17" s="7"/>
      <c r="T17" s="7"/>
      <c r="U17" s="7"/>
      <c r="V17" s="7"/>
      <c r="W17" s="7"/>
      <c r="X17" s="7"/>
      <c r="Y17" s="7"/>
      <c r="Z17" s="7"/>
      <c r="BI17" s="16"/>
      <c r="BJ17" s="16"/>
      <c r="BK17" s="16"/>
      <c r="BL17" s="16"/>
      <c r="BM17" s="16"/>
      <c r="BN17" s="16"/>
      <c r="BO17" s="16"/>
    </row>
    <row r="18" spans="1:67" ht="12.75">
      <c r="A18" s="105" t="s">
        <v>411</v>
      </c>
      <c r="B18" s="313">
        <v>7</v>
      </c>
      <c r="C18" s="478">
        <v>3</v>
      </c>
      <c r="D18" s="501">
        <f t="shared" si="3"/>
        <v>10</v>
      </c>
      <c r="E18" s="105" t="s">
        <v>395</v>
      </c>
      <c r="F18" s="311" t="s">
        <v>144</v>
      </c>
      <c r="G18" s="115" t="s">
        <v>144</v>
      </c>
      <c r="H18" s="204" t="s">
        <v>144</v>
      </c>
      <c r="I18" s="246"/>
      <c r="J18" s="105" t="s">
        <v>581</v>
      </c>
      <c r="K18" s="311">
        <v>5</v>
      </c>
      <c r="L18" s="115">
        <v>0</v>
      </c>
      <c r="M18" s="204">
        <f t="shared" si="1"/>
        <v>5</v>
      </c>
      <c r="N18" s="105" t="s">
        <v>267</v>
      </c>
      <c r="O18" s="311">
        <v>6</v>
      </c>
      <c r="P18" s="477">
        <v>0</v>
      </c>
      <c r="Q18" s="201">
        <f t="shared" si="2"/>
        <v>6</v>
      </c>
      <c r="R18" s="7"/>
      <c r="S18" s="7"/>
      <c r="T18" s="7"/>
      <c r="U18" s="7"/>
      <c r="V18" s="7"/>
      <c r="W18" s="7"/>
      <c r="X18" s="7"/>
      <c r="Y18" s="7"/>
      <c r="Z18" s="7"/>
      <c r="BI18" s="16"/>
      <c r="BJ18" s="16"/>
      <c r="BK18" s="16"/>
      <c r="BL18" s="16"/>
      <c r="BM18" s="16"/>
      <c r="BN18" s="16"/>
      <c r="BO18" s="16"/>
    </row>
    <row r="19" spans="1:67" ht="12.75">
      <c r="A19" s="102" t="s">
        <v>486</v>
      </c>
      <c r="B19" s="309">
        <v>6</v>
      </c>
      <c r="C19" s="471">
        <v>0</v>
      </c>
      <c r="D19" s="472">
        <f t="shared" si="3"/>
        <v>6</v>
      </c>
      <c r="E19" s="107" t="s">
        <v>504</v>
      </c>
      <c r="F19" s="311">
        <v>6.5</v>
      </c>
      <c r="G19" s="115">
        <v>0</v>
      </c>
      <c r="H19" s="204">
        <f t="shared" si="0"/>
        <v>6.5</v>
      </c>
      <c r="I19" s="247"/>
      <c r="J19" s="105" t="s">
        <v>610</v>
      </c>
      <c r="K19" s="313">
        <v>6.5</v>
      </c>
      <c r="L19" s="114">
        <v>0</v>
      </c>
      <c r="M19" s="204">
        <f t="shared" si="1"/>
        <v>6.5</v>
      </c>
      <c r="N19" s="105" t="s">
        <v>388</v>
      </c>
      <c r="O19" s="313" t="s">
        <v>356</v>
      </c>
      <c r="P19" s="478" t="s">
        <v>356</v>
      </c>
      <c r="Q19" s="201" t="s">
        <v>356</v>
      </c>
      <c r="R19" s="7"/>
      <c r="S19" s="7"/>
      <c r="T19" s="7"/>
      <c r="U19" s="7"/>
      <c r="V19" s="7"/>
      <c r="W19" s="7"/>
      <c r="X19" s="7"/>
      <c r="Y19" s="7"/>
      <c r="Z19" s="7"/>
      <c r="BI19" s="16"/>
      <c r="BJ19" s="16"/>
      <c r="BK19" s="16"/>
      <c r="BL19" s="16"/>
      <c r="BM19" s="16"/>
      <c r="BN19" s="16"/>
      <c r="BO19" s="16"/>
    </row>
    <row r="20" spans="1:67" ht="12.75">
      <c r="A20" s="105" t="s">
        <v>328</v>
      </c>
      <c r="B20" s="313">
        <v>5</v>
      </c>
      <c r="C20" s="478">
        <v>0</v>
      </c>
      <c r="D20" s="501">
        <f t="shared" si="3"/>
        <v>5</v>
      </c>
      <c r="E20" s="102" t="s">
        <v>151</v>
      </c>
      <c r="F20" s="309">
        <v>5</v>
      </c>
      <c r="G20" s="111">
        <v>-0.5</v>
      </c>
      <c r="H20" s="199">
        <f t="shared" si="0"/>
        <v>4.5</v>
      </c>
      <c r="I20" s="247"/>
      <c r="J20" s="105" t="s">
        <v>314</v>
      </c>
      <c r="K20" s="311" t="s">
        <v>356</v>
      </c>
      <c r="L20" s="115" t="s">
        <v>356</v>
      </c>
      <c r="M20" s="204" t="s">
        <v>356</v>
      </c>
      <c r="N20" s="105" t="s">
        <v>608</v>
      </c>
      <c r="O20" s="313" t="s">
        <v>144</v>
      </c>
      <c r="P20" s="478" t="s">
        <v>144</v>
      </c>
      <c r="Q20" s="201" t="s">
        <v>144</v>
      </c>
      <c r="R20" s="7"/>
      <c r="S20" s="7"/>
      <c r="T20" s="7"/>
      <c r="U20" s="7"/>
      <c r="V20" s="7"/>
      <c r="W20" s="7"/>
      <c r="X20" s="7"/>
      <c r="Y20" s="7"/>
      <c r="Z20" s="7"/>
      <c r="BI20" s="16"/>
      <c r="BJ20" s="16"/>
      <c r="BK20" s="16"/>
      <c r="BL20" s="16"/>
      <c r="BM20" s="16"/>
      <c r="BN20" s="16"/>
      <c r="BO20" s="16"/>
    </row>
    <row r="21" spans="1:67" ht="12.75">
      <c r="A21" s="105" t="s">
        <v>338</v>
      </c>
      <c r="B21" s="313">
        <v>5.5</v>
      </c>
      <c r="C21" s="478">
        <v>0</v>
      </c>
      <c r="D21" s="501">
        <f t="shared" si="3"/>
        <v>5.5</v>
      </c>
      <c r="E21" s="105" t="s">
        <v>152</v>
      </c>
      <c r="F21" s="311" t="s">
        <v>356</v>
      </c>
      <c r="G21" s="115" t="s">
        <v>356</v>
      </c>
      <c r="H21" s="204" t="s">
        <v>356</v>
      </c>
      <c r="I21" s="247"/>
      <c r="J21" s="109" t="s">
        <v>317</v>
      </c>
      <c r="K21" s="311">
        <v>6.5</v>
      </c>
      <c r="L21" s="115">
        <v>0</v>
      </c>
      <c r="M21" s="204">
        <f t="shared" si="1"/>
        <v>6.5</v>
      </c>
      <c r="N21" s="102" t="s">
        <v>609</v>
      </c>
      <c r="O21" s="309">
        <v>6</v>
      </c>
      <c r="P21" s="471">
        <v>0</v>
      </c>
      <c r="Q21" s="472">
        <f t="shared" si="2"/>
        <v>6</v>
      </c>
      <c r="R21" s="7"/>
      <c r="S21" s="7"/>
      <c r="T21" s="7"/>
      <c r="U21" s="7"/>
      <c r="V21" s="7"/>
      <c r="W21" s="7"/>
      <c r="X21" s="7"/>
      <c r="Y21" s="7"/>
      <c r="Z21" s="7"/>
      <c r="BI21" s="16"/>
      <c r="BJ21" s="16"/>
      <c r="BK21" s="16"/>
      <c r="BL21" s="16"/>
      <c r="BM21" s="16"/>
      <c r="BN21" s="16"/>
      <c r="BO21" s="16"/>
    </row>
    <row r="22" spans="1:67" ht="12.75">
      <c r="A22" s="105" t="s">
        <v>336</v>
      </c>
      <c r="B22" s="313">
        <v>5.5</v>
      </c>
      <c r="C22" s="478">
        <v>0</v>
      </c>
      <c r="D22" s="501">
        <f t="shared" si="3"/>
        <v>5.5</v>
      </c>
      <c r="E22" s="105" t="s">
        <v>150</v>
      </c>
      <c r="F22" s="311">
        <v>6.5</v>
      </c>
      <c r="G22" s="115">
        <v>1</v>
      </c>
      <c r="H22" s="204">
        <f t="shared" si="0"/>
        <v>7.5</v>
      </c>
      <c r="I22" s="247"/>
      <c r="J22" s="105" t="s">
        <v>318</v>
      </c>
      <c r="K22" s="311">
        <v>5.5</v>
      </c>
      <c r="L22" s="115">
        <v>0</v>
      </c>
      <c r="M22" s="204">
        <f t="shared" si="1"/>
        <v>5.5</v>
      </c>
      <c r="N22" s="105" t="s">
        <v>259</v>
      </c>
      <c r="O22" s="313">
        <v>6</v>
      </c>
      <c r="P22" s="478">
        <v>-0.5</v>
      </c>
      <c r="Q22" s="201">
        <f t="shared" si="2"/>
        <v>5.5</v>
      </c>
      <c r="R22" s="7"/>
      <c r="S22" s="7"/>
      <c r="T22" s="7"/>
      <c r="U22" s="7"/>
      <c r="V22" s="7"/>
      <c r="W22" s="7"/>
      <c r="X22" s="7"/>
      <c r="Y22" s="7"/>
      <c r="Z22" s="7"/>
      <c r="BI22" s="16"/>
      <c r="BJ22" s="16"/>
      <c r="BK22" s="16"/>
      <c r="BL22" s="16"/>
      <c r="BM22" s="16"/>
      <c r="BN22" s="16"/>
      <c r="BO22" s="16"/>
    </row>
    <row r="23" spans="1:67" ht="12.75">
      <c r="A23" s="109" t="s">
        <v>564</v>
      </c>
      <c r="B23" s="311" t="s">
        <v>144</v>
      </c>
      <c r="C23" s="477" t="s">
        <v>144</v>
      </c>
      <c r="D23" s="501" t="s">
        <v>144</v>
      </c>
      <c r="E23" s="107" t="s">
        <v>426</v>
      </c>
      <c r="F23" s="313">
        <v>5.5</v>
      </c>
      <c r="G23" s="114">
        <v>0</v>
      </c>
      <c r="H23" s="204">
        <f>F23+G23</f>
        <v>5.5</v>
      </c>
      <c r="I23" s="247"/>
      <c r="J23" s="109" t="s">
        <v>316</v>
      </c>
      <c r="K23" s="311">
        <v>4.5</v>
      </c>
      <c r="L23" s="115">
        <v>0</v>
      </c>
      <c r="M23" s="204">
        <f t="shared" si="1"/>
        <v>4.5</v>
      </c>
      <c r="N23" s="105" t="s">
        <v>261</v>
      </c>
      <c r="O23" s="313">
        <v>6.5</v>
      </c>
      <c r="P23" s="478">
        <v>0</v>
      </c>
      <c r="Q23" s="201">
        <f t="shared" si="2"/>
        <v>6.5</v>
      </c>
      <c r="R23" s="7"/>
      <c r="S23" s="7"/>
      <c r="T23" s="7"/>
      <c r="U23" s="7"/>
      <c r="V23" s="7"/>
      <c r="W23" s="7"/>
      <c r="X23" s="7"/>
      <c r="Y23" s="7"/>
      <c r="Z23" s="7"/>
      <c r="BI23" s="16"/>
      <c r="BJ23" s="16"/>
      <c r="BK23" s="16"/>
      <c r="BL23" s="16"/>
      <c r="BM23" s="16"/>
      <c r="BN23" s="16"/>
      <c r="BO23" s="16"/>
    </row>
    <row r="24" spans="1:67" ht="12.75">
      <c r="A24" s="102" t="s">
        <v>465</v>
      </c>
      <c r="B24" s="309">
        <v>6</v>
      </c>
      <c r="C24" s="471">
        <v>0</v>
      </c>
      <c r="D24" s="472">
        <f t="shared" si="3"/>
        <v>6</v>
      </c>
      <c r="E24" s="105" t="s">
        <v>397</v>
      </c>
      <c r="F24" s="311">
        <v>6</v>
      </c>
      <c r="G24" s="115">
        <v>0</v>
      </c>
      <c r="H24" s="204">
        <f t="shared" si="0"/>
        <v>6</v>
      </c>
      <c r="I24" s="247"/>
      <c r="J24" s="102" t="s">
        <v>463</v>
      </c>
      <c r="K24" s="309">
        <v>5.5</v>
      </c>
      <c r="L24" s="111">
        <v>-0.5</v>
      </c>
      <c r="M24" s="199">
        <f t="shared" si="1"/>
        <v>5</v>
      </c>
      <c r="N24" s="105" t="s">
        <v>256</v>
      </c>
      <c r="O24" s="313">
        <v>6.5</v>
      </c>
      <c r="P24" s="478">
        <v>0</v>
      </c>
      <c r="Q24" s="201">
        <f t="shared" si="2"/>
        <v>6.5</v>
      </c>
      <c r="R24" s="7"/>
      <c r="S24" s="7"/>
      <c r="T24" s="7"/>
      <c r="U24" s="7"/>
      <c r="V24" s="7"/>
      <c r="W24" s="7"/>
      <c r="X24" s="7"/>
      <c r="Y24" s="7"/>
      <c r="Z24" s="7"/>
      <c r="BI24" s="16"/>
      <c r="BJ24" s="16"/>
      <c r="BK24" s="16"/>
      <c r="BL24" s="16"/>
      <c r="BM24" s="16"/>
      <c r="BN24" s="16"/>
      <c r="BO24" s="16"/>
    </row>
    <row r="25" spans="1:67" ht="12.75">
      <c r="A25" s="109" t="s">
        <v>341</v>
      </c>
      <c r="B25" s="311" t="s">
        <v>144</v>
      </c>
      <c r="C25" s="477" t="s">
        <v>144</v>
      </c>
      <c r="D25" s="501" t="s">
        <v>144</v>
      </c>
      <c r="E25" s="107" t="s">
        <v>163</v>
      </c>
      <c r="F25" s="311" t="s">
        <v>144</v>
      </c>
      <c r="G25" s="115" t="s">
        <v>144</v>
      </c>
      <c r="H25" s="204" t="s">
        <v>144</v>
      </c>
      <c r="I25" s="246"/>
      <c r="J25" s="105" t="s">
        <v>320</v>
      </c>
      <c r="K25" s="311">
        <v>5.5</v>
      </c>
      <c r="L25" s="115">
        <v>0</v>
      </c>
      <c r="M25" s="204">
        <f t="shared" si="1"/>
        <v>5.5</v>
      </c>
      <c r="N25" s="105" t="s">
        <v>272</v>
      </c>
      <c r="O25" s="313" t="s">
        <v>144</v>
      </c>
      <c r="P25" s="478" t="s">
        <v>144</v>
      </c>
      <c r="Q25" s="201" t="s">
        <v>144</v>
      </c>
      <c r="R25" s="7"/>
      <c r="S25" s="7"/>
      <c r="T25" s="7"/>
      <c r="U25" s="7"/>
      <c r="V25" s="7"/>
      <c r="W25" s="7"/>
      <c r="X25" s="7"/>
      <c r="Y25" s="7"/>
      <c r="Z25" s="7"/>
      <c r="BI25" s="16"/>
      <c r="BJ25" s="16"/>
      <c r="BK25" s="16"/>
      <c r="BL25" s="16"/>
      <c r="BM25" s="16"/>
      <c r="BN25" s="16"/>
      <c r="BO25" s="16"/>
    </row>
    <row r="26" spans="1:67" ht="12.75">
      <c r="A26" s="102" t="s">
        <v>342</v>
      </c>
      <c r="B26" s="309">
        <v>6.5</v>
      </c>
      <c r="C26" s="471">
        <v>0</v>
      </c>
      <c r="D26" s="472">
        <f t="shared" si="3"/>
        <v>6.5</v>
      </c>
      <c r="E26" s="102" t="s">
        <v>616</v>
      </c>
      <c r="F26" s="309">
        <v>6</v>
      </c>
      <c r="G26" s="111">
        <v>0</v>
      </c>
      <c r="H26" s="199">
        <f t="shared" si="0"/>
        <v>6</v>
      </c>
      <c r="I26" s="247"/>
      <c r="J26" s="109" t="s">
        <v>562</v>
      </c>
      <c r="K26" s="311" t="s">
        <v>144</v>
      </c>
      <c r="L26" s="115" t="s">
        <v>144</v>
      </c>
      <c r="M26" s="204" t="s">
        <v>144</v>
      </c>
      <c r="N26" s="290" t="s">
        <v>255</v>
      </c>
      <c r="O26" s="479">
        <v>6.5</v>
      </c>
      <c r="P26" s="480">
        <v>0</v>
      </c>
      <c r="Q26" s="201">
        <f t="shared" si="2"/>
        <v>6.5</v>
      </c>
      <c r="R26" s="7"/>
      <c r="S26" s="7"/>
      <c r="T26" s="7"/>
      <c r="U26" s="7"/>
      <c r="V26" s="7"/>
      <c r="W26" s="7"/>
      <c r="X26" s="7"/>
      <c r="Y26" s="7"/>
      <c r="Z26" s="7"/>
      <c r="BI26" s="16"/>
      <c r="BJ26" s="16"/>
      <c r="BK26" s="16"/>
      <c r="BL26" s="16"/>
      <c r="BM26" s="16"/>
      <c r="BN26" s="16"/>
      <c r="BO26" s="16"/>
    </row>
    <row r="27" spans="1:67" ht="12.75">
      <c r="A27" s="105" t="s">
        <v>142</v>
      </c>
      <c r="B27" s="313" t="s">
        <v>144</v>
      </c>
      <c r="C27" s="478" t="s">
        <v>144</v>
      </c>
      <c r="D27" s="501" t="s">
        <v>144</v>
      </c>
      <c r="E27" s="107" t="s">
        <v>162</v>
      </c>
      <c r="F27" s="313">
        <v>5</v>
      </c>
      <c r="G27" s="114">
        <v>0</v>
      </c>
      <c r="H27" s="204">
        <f t="shared" si="0"/>
        <v>5</v>
      </c>
      <c r="I27" s="247"/>
      <c r="J27" s="105" t="s">
        <v>405</v>
      </c>
      <c r="K27" s="313">
        <v>6.5</v>
      </c>
      <c r="L27" s="114">
        <v>0</v>
      </c>
      <c r="M27" s="204">
        <f t="shared" si="1"/>
        <v>6.5</v>
      </c>
      <c r="N27" s="105" t="s">
        <v>142</v>
      </c>
      <c r="O27" s="313" t="s">
        <v>144</v>
      </c>
      <c r="P27" s="478" t="s">
        <v>144</v>
      </c>
      <c r="Q27" s="201" t="s">
        <v>144</v>
      </c>
      <c r="R27" s="7"/>
      <c r="S27" s="7"/>
      <c r="T27" s="7"/>
      <c r="U27" s="7"/>
      <c r="V27" s="7"/>
      <c r="W27" s="7"/>
      <c r="X27" s="7"/>
      <c r="Y27" s="7"/>
      <c r="Z27" s="7"/>
      <c r="BI27" s="16"/>
      <c r="BJ27" s="16"/>
      <c r="BK27" s="16"/>
      <c r="BL27" s="16"/>
      <c r="BM27" s="16"/>
      <c r="BN27" s="16"/>
      <c r="BO27" s="16"/>
    </row>
    <row r="28" spans="1:67" ht="13.5" thickBot="1">
      <c r="A28" s="106" t="s">
        <v>142</v>
      </c>
      <c r="B28" s="481" t="s">
        <v>144</v>
      </c>
      <c r="C28" s="482" t="s">
        <v>144</v>
      </c>
      <c r="D28" s="501" t="s">
        <v>144</v>
      </c>
      <c r="E28" s="106" t="s">
        <v>164</v>
      </c>
      <c r="F28" s="316">
        <v>6</v>
      </c>
      <c r="G28" s="116">
        <v>0</v>
      </c>
      <c r="H28" s="204">
        <f t="shared" si="0"/>
        <v>6</v>
      </c>
      <c r="I28" s="248"/>
      <c r="J28" s="106" t="s">
        <v>142</v>
      </c>
      <c r="K28" s="316" t="s">
        <v>144</v>
      </c>
      <c r="L28" s="116" t="s">
        <v>144</v>
      </c>
      <c r="M28" s="204" t="s">
        <v>144</v>
      </c>
      <c r="N28" s="106" t="s">
        <v>142</v>
      </c>
      <c r="O28" s="481" t="s">
        <v>144</v>
      </c>
      <c r="P28" s="482" t="s">
        <v>144</v>
      </c>
      <c r="Q28" s="201" t="s">
        <v>144</v>
      </c>
      <c r="R28" s="7"/>
      <c r="S28" s="7"/>
      <c r="T28" s="7"/>
      <c r="U28" s="7"/>
      <c r="V28" s="7"/>
      <c r="W28" s="7"/>
      <c r="X28" s="7"/>
      <c r="Y28" s="7"/>
      <c r="Z28" s="7"/>
      <c r="BI28" s="16"/>
      <c r="BJ28" s="16"/>
      <c r="BK28" s="16"/>
      <c r="BL28" s="16"/>
      <c r="BM28" s="16"/>
      <c r="BN28" s="16"/>
      <c r="BO28" s="16"/>
    </row>
    <row r="29" spans="1:67" ht="13.5" thickBot="1">
      <c r="A29" s="103" t="s">
        <v>343</v>
      </c>
      <c r="B29" s="307">
        <v>1</v>
      </c>
      <c r="C29" s="473">
        <v>0</v>
      </c>
      <c r="D29" s="502">
        <f t="shared" si="3"/>
        <v>1</v>
      </c>
      <c r="E29" s="103" t="s">
        <v>165</v>
      </c>
      <c r="F29" s="307">
        <v>1</v>
      </c>
      <c r="G29" s="117">
        <v>0</v>
      </c>
      <c r="H29" s="205">
        <f>F29+G29</f>
        <v>1</v>
      </c>
      <c r="I29" s="248"/>
      <c r="J29" s="103" t="s">
        <v>321</v>
      </c>
      <c r="K29" s="307">
        <v>-1</v>
      </c>
      <c r="L29" s="112">
        <v>0</v>
      </c>
      <c r="M29" s="445">
        <f t="shared" si="1"/>
        <v>-1</v>
      </c>
      <c r="N29" s="103" t="s">
        <v>275</v>
      </c>
      <c r="O29" s="483">
        <v>0.5</v>
      </c>
      <c r="P29" s="484">
        <v>0</v>
      </c>
      <c r="Q29" s="205">
        <f t="shared" si="2"/>
        <v>0.5</v>
      </c>
      <c r="R29" s="7"/>
      <c r="S29" s="7"/>
      <c r="T29" s="7"/>
      <c r="U29" s="7"/>
      <c r="V29" s="7"/>
      <c r="W29" s="7"/>
      <c r="X29" s="7"/>
      <c r="Y29" s="7"/>
      <c r="Z29" s="7"/>
      <c r="BI29" s="16"/>
      <c r="BJ29" s="16"/>
      <c r="BK29" s="16"/>
      <c r="BL29" s="16"/>
      <c r="BM29" s="16"/>
      <c r="BN29" s="16"/>
      <c r="BO29" s="16"/>
    </row>
    <row r="30" spans="1:67" ht="13.5" thickBot="1">
      <c r="A30" s="389" t="s">
        <v>357</v>
      </c>
      <c r="B30" s="390">
        <f>18.5/3</f>
        <v>6.166666666666667</v>
      </c>
      <c r="C30" s="391">
        <v>0</v>
      </c>
      <c r="D30" s="205">
        <v>0</v>
      </c>
      <c r="E30" s="389" t="s">
        <v>357</v>
      </c>
      <c r="F30" s="390">
        <f>20/3</f>
        <v>6.666666666666667</v>
      </c>
      <c r="G30" s="391">
        <v>1</v>
      </c>
      <c r="H30" s="205">
        <v>0</v>
      </c>
      <c r="I30" s="392"/>
      <c r="J30" s="389" t="s">
        <v>357</v>
      </c>
      <c r="K30" s="390">
        <f>17/3</f>
        <v>5.666666666666667</v>
      </c>
      <c r="L30" s="391">
        <v>0</v>
      </c>
      <c r="M30" s="205">
        <v>0</v>
      </c>
      <c r="N30" s="389" t="s">
        <v>357</v>
      </c>
      <c r="O30" s="390">
        <f>17.5/3</f>
        <v>5.833333333333333</v>
      </c>
      <c r="P30" s="391">
        <v>0</v>
      </c>
      <c r="Q30" s="205">
        <v>0</v>
      </c>
      <c r="R30" s="7"/>
      <c r="S30" s="7"/>
      <c r="T30" s="7"/>
      <c r="U30" s="7"/>
      <c r="V30" s="7"/>
      <c r="W30" s="7"/>
      <c r="X30" s="7"/>
      <c r="Y30" s="7"/>
      <c r="Z30" s="7"/>
      <c r="BI30" s="16"/>
      <c r="BJ30" s="16"/>
      <c r="BK30" s="16"/>
      <c r="BL30" s="16"/>
      <c r="BM30" s="16"/>
      <c r="BN30" s="16"/>
      <c r="BO30" s="16"/>
    </row>
    <row r="31" spans="1:67" ht="12.75">
      <c r="A31" s="119"/>
      <c r="B31" s="118"/>
      <c r="C31" s="118"/>
      <c r="D31" s="206"/>
      <c r="E31" s="119"/>
      <c r="F31" s="118"/>
      <c r="G31" s="118"/>
      <c r="H31" s="206"/>
      <c r="I31" s="247"/>
      <c r="J31" s="119"/>
      <c r="K31" s="118"/>
      <c r="L31" s="118"/>
      <c r="M31" s="206"/>
      <c r="N31" s="119"/>
      <c r="O31" s="118"/>
      <c r="P31" s="118"/>
      <c r="Q31" s="206"/>
      <c r="R31" s="7"/>
      <c r="S31" s="7"/>
      <c r="T31" s="7"/>
      <c r="U31" s="7"/>
      <c r="V31" s="7"/>
      <c r="W31" s="7"/>
      <c r="X31" s="7"/>
      <c r="Y31" s="7"/>
      <c r="Z31" s="7"/>
      <c r="BI31" s="16"/>
      <c r="BJ31" s="16"/>
      <c r="BK31" s="16"/>
      <c r="BL31" s="16"/>
      <c r="BM31" s="16"/>
      <c r="BN31" s="16"/>
      <c r="BO31" s="16"/>
    </row>
    <row r="32" spans="1:67" ht="13.5" customHeight="1">
      <c r="A32" s="157"/>
      <c r="B32" s="547">
        <f>B5+B24+B7+B26+B9+B10+B19+B12+B13+B14+B15+B29</f>
        <v>65.5</v>
      </c>
      <c r="C32" s="548">
        <f>C4+C5+C24+C7+C26+C9+C10+C19+C12+C13+C14+C15+C29+C30</f>
        <v>-2.5</v>
      </c>
      <c r="D32" s="549">
        <f>B32+C32</f>
        <v>63</v>
      </c>
      <c r="E32" s="157"/>
      <c r="F32" s="580">
        <f>F5+F6+F26+F8+F9+F20+F11+F12+F13+F14+F15+F29</f>
        <v>72</v>
      </c>
      <c r="G32" s="580">
        <f>G4+G5+G6+G26+G8+G9+G20+G11+G12+G13+G14+G15+G29+G30</f>
        <v>16.5</v>
      </c>
      <c r="H32" s="581">
        <f>F32+G32</f>
        <v>88.5</v>
      </c>
      <c r="I32" s="249"/>
      <c r="J32" s="157"/>
      <c r="K32" s="558">
        <f>K5+K6+K7+K24+K9+K10+K11+K12+K13+K14+K15+K29</f>
        <v>64</v>
      </c>
      <c r="L32" s="558">
        <f>L4+L5+L6+L7+L24+L9+L10+L11+L12+L13+L14+L15+L29+L30</f>
        <v>5.5</v>
      </c>
      <c r="M32" s="559">
        <f>K32+L32</f>
        <v>69.5</v>
      </c>
      <c r="N32" s="157"/>
      <c r="O32" s="573">
        <f>O5+O6+O7+O8+O9+O10+O11+O21+O13+O14+O15+O29</f>
        <v>64</v>
      </c>
      <c r="P32" s="574">
        <f>P4+P5+P6+P7+P8+P9+P10+P11+P21+P13+P14+P15+P29+P30</f>
        <v>1</v>
      </c>
      <c r="Q32" s="575">
        <f>O32+P32</f>
        <v>65</v>
      </c>
      <c r="R32" s="7"/>
      <c r="S32" s="7"/>
      <c r="T32" s="7"/>
      <c r="U32" s="7"/>
      <c r="V32" s="7"/>
      <c r="W32" s="7"/>
      <c r="X32" s="7"/>
      <c r="Y32" s="7"/>
      <c r="Z32" s="7"/>
      <c r="BI32" s="16"/>
      <c r="BJ32" s="16"/>
      <c r="BK32" s="16"/>
      <c r="BL32" s="16"/>
      <c r="BM32" s="16"/>
      <c r="BN32" s="16"/>
      <c r="BO32" s="16"/>
    </row>
    <row r="33" spans="1:67" ht="13.5" thickBot="1">
      <c r="A33" s="94"/>
      <c r="B33" s="93"/>
      <c r="C33" s="93"/>
      <c r="D33" s="92"/>
      <c r="E33" s="93"/>
      <c r="F33" s="93"/>
      <c r="G33" s="93"/>
      <c r="H33" s="92"/>
      <c r="I33" s="250"/>
      <c r="J33" s="94"/>
      <c r="K33" s="93"/>
      <c r="L33" s="93"/>
      <c r="M33" s="207"/>
      <c r="N33" s="93"/>
      <c r="O33" s="93"/>
      <c r="P33" s="93"/>
      <c r="Q33" s="92"/>
      <c r="R33" s="7"/>
      <c r="S33" s="7"/>
      <c r="T33" s="7"/>
      <c r="U33" s="7"/>
      <c r="V33" s="7"/>
      <c r="W33" s="7"/>
      <c r="X33" s="7"/>
      <c r="Y33" s="7"/>
      <c r="Z33" s="7"/>
      <c r="BI33" s="16"/>
      <c r="BJ33" s="16"/>
      <c r="BK33" s="16"/>
      <c r="BL33" s="16"/>
      <c r="BM33" s="16"/>
      <c r="BN33" s="16"/>
      <c r="BO33" s="16"/>
    </row>
    <row r="34" spans="1:67" ht="18" customHeight="1" thickBot="1">
      <c r="A34" s="657"/>
      <c r="B34" s="658"/>
      <c r="C34" s="743"/>
      <c r="D34" s="660">
        <v>0</v>
      </c>
      <c r="E34" s="744"/>
      <c r="F34" s="745"/>
      <c r="G34" s="744"/>
      <c r="H34" s="746">
        <v>5</v>
      </c>
      <c r="I34" s="251"/>
      <c r="J34" s="642"/>
      <c r="K34" s="643"/>
      <c r="L34" s="644"/>
      <c r="M34" s="645">
        <v>1</v>
      </c>
      <c r="N34" s="695"/>
      <c r="O34" s="694"/>
      <c r="P34" s="695"/>
      <c r="Q34" s="696">
        <v>0</v>
      </c>
      <c r="R34" s="7"/>
      <c r="S34" s="7"/>
      <c r="T34" s="7"/>
      <c r="U34" s="7"/>
      <c r="V34" s="7"/>
      <c r="W34" s="7"/>
      <c r="X34" s="7"/>
      <c r="Y34" s="7"/>
      <c r="Z34" s="7"/>
      <c r="BI34" s="16"/>
      <c r="BJ34" s="16"/>
      <c r="BK34" s="16"/>
      <c r="BL34" s="16"/>
      <c r="BM34" s="16"/>
      <c r="BN34" s="16"/>
      <c r="BO34" s="16"/>
    </row>
    <row r="35" spans="1:67" ht="15.75" thickBot="1">
      <c r="A35" s="972" t="s">
        <v>26</v>
      </c>
      <c r="B35" s="973"/>
      <c r="C35" s="973"/>
      <c r="D35" s="974"/>
      <c r="E35" s="960" t="s">
        <v>27</v>
      </c>
      <c r="F35" s="961"/>
      <c r="G35" s="961"/>
      <c r="H35" s="850"/>
      <c r="I35" s="241"/>
      <c r="J35" s="960" t="s">
        <v>28</v>
      </c>
      <c r="K35" s="961"/>
      <c r="L35" s="961"/>
      <c r="M35" s="849"/>
      <c r="N35" s="960" t="s">
        <v>29</v>
      </c>
      <c r="O35" s="961"/>
      <c r="P35" s="961"/>
      <c r="Q35" s="850"/>
      <c r="R35" s="7"/>
      <c r="S35" s="7"/>
      <c r="T35" s="7"/>
      <c r="U35" s="7"/>
      <c r="V35" s="7"/>
      <c r="W35" s="7"/>
      <c r="X35" s="7"/>
      <c r="Y35" s="7"/>
      <c r="Z35" s="7"/>
      <c r="BI35" s="16"/>
      <c r="BJ35" s="16"/>
      <c r="BK35" s="16"/>
      <c r="BL35" s="16"/>
      <c r="BM35" s="16"/>
      <c r="BN35" s="16"/>
      <c r="BO35" s="16"/>
    </row>
    <row r="36" spans="1:67" ht="21" thickBot="1">
      <c r="A36" s="975" t="s">
        <v>76</v>
      </c>
      <c r="B36" s="976"/>
      <c r="C36" s="976"/>
      <c r="D36" s="976"/>
      <c r="E36" s="988" t="s">
        <v>88</v>
      </c>
      <c r="F36" s="989"/>
      <c r="G36" s="989"/>
      <c r="H36" s="990"/>
      <c r="I36" s="241"/>
      <c r="J36" s="980" t="s">
        <v>81</v>
      </c>
      <c r="K36" s="981"/>
      <c r="L36" s="981"/>
      <c r="M36" s="981"/>
      <c r="N36" s="982" t="s">
        <v>69</v>
      </c>
      <c r="O36" s="983"/>
      <c r="P36" s="983"/>
      <c r="Q36" s="984"/>
      <c r="R36" s="7"/>
      <c r="S36" s="7"/>
      <c r="T36" s="7"/>
      <c r="U36" s="7"/>
      <c r="V36" s="7"/>
      <c r="W36" s="7"/>
      <c r="X36" s="7"/>
      <c r="Y36" s="7"/>
      <c r="Z36" s="7"/>
      <c r="BI36" s="16"/>
      <c r="BJ36" s="16"/>
      <c r="BK36" s="16"/>
      <c r="BL36" s="16"/>
      <c r="BM36" s="16"/>
      <c r="BN36" s="16"/>
      <c r="BO36" s="16"/>
    </row>
    <row r="37" spans="1:67" ht="6" customHeight="1" thickBot="1">
      <c r="A37" s="253"/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4"/>
      <c r="R37" s="7"/>
      <c r="S37" s="7"/>
      <c r="T37" s="7"/>
      <c r="U37" s="7"/>
      <c r="V37" s="7"/>
      <c r="W37" s="7"/>
      <c r="X37" s="7"/>
      <c r="Y37" s="7"/>
      <c r="Z37" s="7"/>
      <c r="AP37" s="39"/>
      <c r="AQ37" s="39"/>
      <c r="AR37" s="39"/>
      <c r="AS37" s="39"/>
      <c r="BI37" s="16"/>
      <c r="BJ37" s="16"/>
      <c r="BK37" s="16"/>
      <c r="BL37" s="16"/>
      <c r="BM37" s="16"/>
      <c r="BN37" s="16"/>
      <c r="BO37" s="16"/>
    </row>
    <row r="38" spans="1:67" ht="15" customHeight="1" thickBot="1">
      <c r="A38" s="848" t="s">
        <v>108</v>
      </c>
      <c r="B38" s="849"/>
      <c r="C38" s="849"/>
      <c r="D38" s="849"/>
      <c r="E38" s="849"/>
      <c r="F38" s="849"/>
      <c r="G38" s="849"/>
      <c r="H38" s="849"/>
      <c r="I38" s="869"/>
      <c r="J38" s="849"/>
      <c r="K38" s="849"/>
      <c r="L38" s="849"/>
      <c r="M38" s="849"/>
      <c r="N38" s="849"/>
      <c r="O38" s="849"/>
      <c r="P38" s="849"/>
      <c r="Q38" s="850"/>
      <c r="R38" s="7"/>
      <c r="S38" s="7"/>
      <c r="T38" s="7"/>
      <c r="U38" s="7"/>
      <c r="V38" s="7"/>
      <c r="W38" s="7"/>
      <c r="X38" s="7"/>
      <c r="Y38" s="7"/>
      <c r="Z38" s="7"/>
      <c r="AP38" s="39"/>
      <c r="AQ38" s="39"/>
      <c r="AR38" s="39"/>
      <c r="AS38" s="39"/>
      <c r="BI38" s="16"/>
      <c r="BJ38" s="16"/>
      <c r="BK38" s="16"/>
      <c r="BL38" s="16"/>
      <c r="BM38" s="16"/>
      <c r="BN38" s="16"/>
      <c r="BO38" s="16"/>
    </row>
    <row r="39" spans="1:67" ht="15" thickBot="1">
      <c r="A39" s="848" t="s">
        <v>18</v>
      </c>
      <c r="B39" s="849"/>
      <c r="C39" s="849"/>
      <c r="D39" s="849"/>
      <c r="E39" s="849"/>
      <c r="F39" s="849"/>
      <c r="G39" s="849"/>
      <c r="H39" s="850"/>
      <c r="I39" s="241"/>
      <c r="J39" s="848" t="s">
        <v>19</v>
      </c>
      <c r="K39" s="849"/>
      <c r="L39" s="849"/>
      <c r="M39" s="849"/>
      <c r="N39" s="849"/>
      <c r="O39" s="849"/>
      <c r="P39" s="849"/>
      <c r="Q39" s="850"/>
      <c r="R39" s="7"/>
      <c r="S39" s="7"/>
      <c r="T39" s="7"/>
      <c r="U39" s="7"/>
      <c r="V39" s="7"/>
      <c r="W39" s="7"/>
      <c r="X39" s="7"/>
      <c r="Y39" s="7"/>
      <c r="Z39" s="7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BI39" s="16"/>
      <c r="BJ39" s="16"/>
      <c r="BK39" s="16"/>
      <c r="BL39" s="16"/>
      <c r="BM39" s="16"/>
      <c r="BN39" s="16"/>
      <c r="BO39" s="16"/>
    </row>
    <row r="40" spans="1:67" ht="15" customHeight="1" thickBot="1">
      <c r="A40" s="809" t="s">
        <v>89</v>
      </c>
      <c r="B40" s="873"/>
      <c r="C40" s="873"/>
      <c r="D40" s="810"/>
      <c r="E40" s="920" t="s">
        <v>674</v>
      </c>
      <c r="F40" s="920"/>
      <c r="G40" s="920"/>
      <c r="H40" s="804"/>
      <c r="I40" s="350"/>
      <c r="J40" s="811" t="s">
        <v>86</v>
      </c>
      <c r="K40" s="918"/>
      <c r="L40" s="918"/>
      <c r="M40" s="812"/>
      <c r="N40" s="919" t="s">
        <v>84</v>
      </c>
      <c r="O40" s="919"/>
      <c r="P40" s="919"/>
      <c r="Q40" s="814"/>
      <c r="R40" s="7"/>
      <c r="S40" s="7"/>
      <c r="T40" s="7"/>
      <c r="U40" s="7"/>
      <c r="V40" s="7"/>
      <c r="W40" s="7"/>
      <c r="X40" s="7"/>
      <c r="Y40" s="7"/>
      <c r="Z40" s="7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BI40" s="16"/>
      <c r="BJ40" s="16"/>
      <c r="BK40" s="16"/>
      <c r="BL40" s="16"/>
      <c r="BM40" s="16"/>
      <c r="BN40" s="16"/>
      <c r="BO40" s="16"/>
    </row>
    <row r="41" spans="1:67" ht="13.5" thickBot="1">
      <c r="A41" s="373" t="s">
        <v>3</v>
      </c>
      <c r="B41" s="371" t="s">
        <v>78</v>
      </c>
      <c r="C41" s="372">
        <v>-1</v>
      </c>
      <c r="D41" s="371" t="s">
        <v>13</v>
      </c>
      <c r="E41" s="677" t="s">
        <v>3</v>
      </c>
      <c r="F41" s="678" t="s">
        <v>78</v>
      </c>
      <c r="G41" s="679">
        <v>0</v>
      </c>
      <c r="H41" s="678" t="s">
        <v>13</v>
      </c>
      <c r="I41" s="350"/>
      <c r="J41" s="668" t="s">
        <v>3</v>
      </c>
      <c r="K41" s="669" t="s">
        <v>78</v>
      </c>
      <c r="L41" s="670">
        <v>0</v>
      </c>
      <c r="M41" s="669" t="s">
        <v>13</v>
      </c>
      <c r="N41" s="698" t="s">
        <v>3</v>
      </c>
      <c r="O41" s="680" t="s">
        <v>78</v>
      </c>
      <c r="P41" s="681">
        <v>0</v>
      </c>
      <c r="Q41" s="680" t="s">
        <v>13</v>
      </c>
      <c r="R41" s="7"/>
      <c r="S41" s="7"/>
      <c r="T41" s="7"/>
      <c r="U41" s="7"/>
      <c r="V41" s="7"/>
      <c r="W41" s="7"/>
      <c r="X41" s="7"/>
      <c r="Y41" s="7"/>
      <c r="Z41" s="7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BI41" s="16"/>
      <c r="BJ41" s="16"/>
      <c r="BK41" s="16"/>
      <c r="BL41" s="16"/>
      <c r="BM41" s="16"/>
      <c r="BN41" s="16"/>
      <c r="BO41" s="16"/>
    </row>
    <row r="42" spans="1:67" ht="12.75">
      <c r="A42" s="101" t="s">
        <v>187</v>
      </c>
      <c r="B42" s="306">
        <v>6.5</v>
      </c>
      <c r="C42" s="110">
        <v>-2.5</v>
      </c>
      <c r="D42" s="198">
        <f>B42+C42</f>
        <v>4</v>
      </c>
      <c r="E42" s="101" t="s">
        <v>242</v>
      </c>
      <c r="F42" s="485">
        <v>6</v>
      </c>
      <c r="G42" s="486">
        <v>1</v>
      </c>
      <c r="H42" s="470">
        <f>F42+G42</f>
        <v>7</v>
      </c>
      <c r="I42" s="243"/>
      <c r="J42" s="101" t="s">
        <v>383</v>
      </c>
      <c r="K42" s="306">
        <v>6</v>
      </c>
      <c r="L42" s="110">
        <v>1</v>
      </c>
      <c r="M42" s="198">
        <f>K42+L42</f>
        <v>7</v>
      </c>
      <c r="N42" s="101" t="s">
        <v>166</v>
      </c>
      <c r="O42" s="485">
        <v>6</v>
      </c>
      <c r="P42" s="486">
        <v>-1</v>
      </c>
      <c r="Q42" s="470">
        <f>O42+P42</f>
        <v>5</v>
      </c>
      <c r="R42" s="7"/>
      <c r="S42" s="7"/>
      <c r="T42" s="7"/>
      <c r="U42" s="7"/>
      <c r="V42" s="7"/>
      <c r="W42" s="7"/>
      <c r="X42" s="7"/>
      <c r="Y42" s="7"/>
      <c r="Z42" s="7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BI42" s="16"/>
      <c r="BJ42" s="16"/>
      <c r="BK42" s="16"/>
      <c r="BL42" s="16"/>
      <c r="BM42" s="16"/>
      <c r="BN42" s="16"/>
      <c r="BO42" s="16"/>
    </row>
    <row r="43" spans="1:67" ht="12.75">
      <c r="A43" s="102" t="s">
        <v>205</v>
      </c>
      <c r="B43" s="309">
        <v>5.5</v>
      </c>
      <c r="C43" s="111">
        <v>0</v>
      </c>
      <c r="D43" s="199">
        <f aca="true" t="shared" si="4" ref="D43:D66">B43+C43</f>
        <v>5.5</v>
      </c>
      <c r="E43" s="102" t="s">
        <v>232</v>
      </c>
      <c r="F43" s="487">
        <v>6</v>
      </c>
      <c r="G43" s="488">
        <v>0</v>
      </c>
      <c r="H43" s="472">
        <f aca="true" t="shared" si="5" ref="H43:H66">F43+G43</f>
        <v>6</v>
      </c>
      <c r="I43" s="244"/>
      <c r="J43" s="102" t="s">
        <v>227</v>
      </c>
      <c r="K43" s="309">
        <v>6.5</v>
      </c>
      <c r="L43" s="111">
        <v>0</v>
      </c>
      <c r="M43" s="199">
        <f aca="true" t="shared" si="6" ref="M43:M66">K43+L43</f>
        <v>6.5</v>
      </c>
      <c r="N43" s="102" t="s">
        <v>167</v>
      </c>
      <c r="O43" s="487">
        <v>6.5</v>
      </c>
      <c r="P43" s="488">
        <v>0</v>
      </c>
      <c r="Q43" s="472">
        <f aca="true" t="shared" si="7" ref="Q43:Q66">O43+P43</f>
        <v>6.5</v>
      </c>
      <c r="R43" s="7"/>
      <c r="S43" s="7"/>
      <c r="T43" s="7"/>
      <c r="U43" s="7"/>
      <c r="V43" s="7"/>
      <c r="W43" s="7"/>
      <c r="X43" s="7"/>
      <c r="Y43" s="7"/>
      <c r="Z43" s="7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BI43" s="16"/>
      <c r="BJ43" s="16"/>
      <c r="BK43" s="16"/>
      <c r="BL43" s="16"/>
      <c r="BM43" s="16"/>
      <c r="BN43" s="16"/>
      <c r="BO43" s="16"/>
    </row>
    <row r="44" spans="1:67" ht="12.75">
      <c r="A44" s="102" t="s">
        <v>190</v>
      </c>
      <c r="B44" s="309">
        <v>5.5</v>
      </c>
      <c r="C44" s="111">
        <v>0</v>
      </c>
      <c r="D44" s="199">
        <f t="shared" si="4"/>
        <v>5.5</v>
      </c>
      <c r="E44" s="102" t="s">
        <v>250</v>
      </c>
      <c r="F44" s="487">
        <v>6</v>
      </c>
      <c r="G44" s="488">
        <v>0</v>
      </c>
      <c r="H44" s="472">
        <f t="shared" si="5"/>
        <v>6</v>
      </c>
      <c r="I44" s="244"/>
      <c r="J44" s="102" t="s">
        <v>229</v>
      </c>
      <c r="K44" s="309">
        <v>7</v>
      </c>
      <c r="L44" s="111">
        <v>1</v>
      </c>
      <c r="M44" s="199">
        <f t="shared" si="6"/>
        <v>8</v>
      </c>
      <c r="N44" s="102" t="s">
        <v>184</v>
      </c>
      <c r="O44" s="487" t="s">
        <v>350</v>
      </c>
      <c r="P44" s="488" t="s">
        <v>350</v>
      </c>
      <c r="Q44" s="472" t="s">
        <v>350</v>
      </c>
      <c r="R44" s="7"/>
      <c r="S44" s="7"/>
      <c r="T44" s="7"/>
      <c r="U44" s="7"/>
      <c r="V44" s="7"/>
      <c r="W44" s="7"/>
      <c r="X44" s="7"/>
      <c r="Y44" s="7"/>
      <c r="Z44" s="7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BI44" s="16"/>
      <c r="BJ44" s="16"/>
      <c r="BK44" s="16"/>
      <c r="BL44" s="16"/>
      <c r="BM44" s="16"/>
      <c r="BN44" s="16"/>
      <c r="BO44" s="16"/>
    </row>
    <row r="45" spans="1:67" ht="12.75">
      <c r="A45" s="102" t="s">
        <v>188</v>
      </c>
      <c r="B45" s="309">
        <v>6.5</v>
      </c>
      <c r="C45" s="111">
        <v>0</v>
      </c>
      <c r="D45" s="199">
        <f t="shared" si="4"/>
        <v>6.5</v>
      </c>
      <c r="E45" s="102" t="s">
        <v>526</v>
      </c>
      <c r="F45" s="487">
        <v>6</v>
      </c>
      <c r="G45" s="488">
        <v>0</v>
      </c>
      <c r="H45" s="472">
        <f t="shared" si="5"/>
        <v>6</v>
      </c>
      <c r="I45" s="244"/>
      <c r="J45" s="291" t="s">
        <v>228</v>
      </c>
      <c r="K45" s="465">
        <v>5.5</v>
      </c>
      <c r="L45" s="466">
        <v>0</v>
      </c>
      <c r="M45" s="467">
        <f t="shared" si="6"/>
        <v>5.5</v>
      </c>
      <c r="N45" s="102" t="s">
        <v>602</v>
      </c>
      <c r="O45" s="487" t="s">
        <v>350</v>
      </c>
      <c r="P45" s="488" t="s">
        <v>350</v>
      </c>
      <c r="Q45" s="472" t="s">
        <v>350</v>
      </c>
      <c r="R45" s="7"/>
      <c r="S45" s="7"/>
      <c r="T45" s="7"/>
      <c r="U45" s="7"/>
      <c r="V45" s="7"/>
      <c r="W45" s="7"/>
      <c r="X45" s="7"/>
      <c r="Y45" s="7"/>
      <c r="Z45" s="7"/>
      <c r="BI45" s="16"/>
      <c r="BJ45" s="16"/>
      <c r="BK45" s="16"/>
      <c r="BL45" s="16"/>
      <c r="BM45" s="16"/>
      <c r="BN45" s="16"/>
      <c r="BO45" s="16"/>
    </row>
    <row r="46" spans="1:67" ht="12.75">
      <c r="A46" s="102" t="s">
        <v>194</v>
      </c>
      <c r="B46" s="309" t="s">
        <v>350</v>
      </c>
      <c r="C46" s="111" t="s">
        <v>350</v>
      </c>
      <c r="D46" s="199" t="s">
        <v>350</v>
      </c>
      <c r="E46" s="102" t="s">
        <v>237</v>
      </c>
      <c r="F46" s="487">
        <v>6.5</v>
      </c>
      <c r="G46" s="488">
        <v>-0.5</v>
      </c>
      <c r="H46" s="472">
        <f t="shared" si="5"/>
        <v>6</v>
      </c>
      <c r="I46" s="244"/>
      <c r="J46" s="102" t="s">
        <v>450</v>
      </c>
      <c r="K46" s="309">
        <v>6.5</v>
      </c>
      <c r="L46" s="111">
        <v>1</v>
      </c>
      <c r="M46" s="199">
        <f t="shared" si="6"/>
        <v>7.5</v>
      </c>
      <c r="N46" s="102" t="s">
        <v>180</v>
      </c>
      <c r="O46" s="487">
        <v>5.5</v>
      </c>
      <c r="P46" s="488">
        <v>0</v>
      </c>
      <c r="Q46" s="472">
        <f t="shared" si="7"/>
        <v>5.5</v>
      </c>
      <c r="R46" s="7"/>
      <c r="S46" s="7"/>
      <c r="T46" s="7"/>
      <c r="U46" s="7"/>
      <c r="V46" s="7"/>
      <c r="W46" s="7"/>
      <c r="X46" s="7"/>
      <c r="Y46" s="7"/>
      <c r="Z46" s="7"/>
      <c r="BI46" s="16"/>
      <c r="BJ46" s="16"/>
      <c r="BK46" s="16"/>
      <c r="BL46" s="16"/>
      <c r="BM46" s="16"/>
      <c r="BN46" s="16"/>
      <c r="BO46" s="16"/>
    </row>
    <row r="47" spans="1:67" ht="12.75">
      <c r="A47" s="102" t="s">
        <v>193</v>
      </c>
      <c r="B47" s="309">
        <v>6.5</v>
      </c>
      <c r="C47" s="111">
        <v>0</v>
      </c>
      <c r="D47" s="199">
        <f t="shared" si="4"/>
        <v>6.5</v>
      </c>
      <c r="E47" s="102" t="s">
        <v>236</v>
      </c>
      <c r="F47" s="487">
        <v>6.5</v>
      </c>
      <c r="G47" s="488">
        <v>2.5</v>
      </c>
      <c r="H47" s="472">
        <f t="shared" si="5"/>
        <v>9</v>
      </c>
      <c r="I47" s="244"/>
      <c r="J47" s="102" t="s">
        <v>214</v>
      </c>
      <c r="K47" s="309">
        <v>6</v>
      </c>
      <c r="L47" s="111">
        <v>0</v>
      </c>
      <c r="M47" s="199">
        <f t="shared" si="6"/>
        <v>6</v>
      </c>
      <c r="N47" s="102" t="s">
        <v>171</v>
      </c>
      <c r="O47" s="487">
        <v>6.5</v>
      </c>
      <c r="P47" s="488">
        <v>1</v>
      </c>
      <c r="Q47" s="472">
        <f t="shared" si="7"/>
        <v>7.5</v>
      </c>
      <c r="R47" s="7"/>
      <c r="S47" s="7"/>
      <c r="T47" s="7"/>
      <c r="U47" s="7"/>
      <c r="V47" s="7"/>
      <c r="W47" s="7"/>
      <c r="X47" s="7"/>
      <c r="Y47" s="7"/>
      <c r="Z47" s="7"/>
      <c r="BI47" s="16"/>
      <c r="BJ47" s="16"/>
      <c r="BK47" s="16"/>
      <c r="BL47" s="16"/>
      <c r="BM47" s="16"/>
      <c r="BN47" s="16"/>
      <c r="BO47" s="16"/>
    </row>
    <row r="48" spans="1:67" ht="12.75">
      <c r="A48" s="102" t="s">
        <v>202</v>
      </c>
      <c r="B48" s="309">
        <v>6.5</v>
      </c>
      <c r="C48" s="111">
        <v>3</v>
      </c>
      <c r="D48" s="199">
        <f t="shared" si="4"/>
        <v>9.5</v>
      </c>
      <c r="E48" s="102" t="s">
        <v>400</v>
      </c>
      <c r="F48" s="487">
        <v>6</v>
      </c>
      <c r="G48" s="488">
        <v>0</v>
      </c>
      <c r="H48" s="472">
        <f t="shared" si="5"/>
        <v>6</v>
      </c>
      <c r="I48" s="244"/>
      <c r="J48" s="102" t="s">
        <v>503</v>
      </c>
      <c r="K48" s="309">
        <v>5</v>
      </c>
      <c r="L48" s="111">
        <v>0</v>
      </c>
      <c r="M48" s="199">
        <f t="shared" si="6"/>
        <v>5</v>
      </c>
      <c r="N48" s="102" t="s">
        <v>640</v>
      </c>
      <c r="O48" s="487">
        <v>6.5</v>
      </c>
      <c r="P48" s="488">
        <v>-0.5</v>
      </c>
      <c r="Q48" s="472">
        <f t="shared" si="7"/>
        <v>6</v>
      </c>
      <c r="R48" s="7"/>
      <c r="S48" s="7"/>
      <c r="T48" s="7"/>
      <c r="U48" s="7"/>
      <c r="V48" s="7"/>
      <c r="W48" s="7"/>
      <c r="X48" s="7"/>
      <c r="Y48" s="7"/>
      <c r="Z48" s="7"/>
      <c r="BI48" s="16"/>
      <c r="BJ48" s="16"/>
      <c r="BK48" s="16"/>
      <c r="BL48" s="16"/>
      <c r="BM48" s="16"/>
      <c r="BN48" s="16"/>
      <c r="BO48" s="16"/>
    </row>
    <row r="49" spans="1:67" ht="12.75">
      <c r="A49" s="102" t="s">
        <v>419</v>
      </c>
      <c r="B49" s="309">
        <v>5.5</v>
      </c>
      <c r="C49" s="111">
        <v>0</v>
      </c>
      <c r="D49" s="199">
        <f t="shared" si="4"/>
        <v>5.5</v>
      </c>
      <c r="E49" s="102" t="s">
        <v>238</v>
      </c>
      <c r="F49" s="487">
        <v>5.5</v>
      </c>
      <c r="G49" s="488">
        <v>0</v>
      </c>
      <c r="H49" s="472">
        <f t="shared" si="5"/>
        <v>5.5</v>
      </c>
      <c r="I49" s="244"/>
      <c r="J49" s="102" t="s">
        <v>508</v>
      </c>
      <c r="K49" s="309" t="s">
        <v>350</v>
      </c>
      <c r="L49" s="111" t="s">
        <v>350</v>
      </c>
      <c r="M49" s="199" t="s">
        <v>350</v>
      </c>
      <c r="N49" s="102" t="s">
        <v>406</v>
      </c>
      <c r="O49" s="487">
        <v>7</v>
      </c>
      <c r="P49" s="488">
        <v>2.5</v>
      </c>
      <c r="Q49" s="472">
        <f t="shared" si="7"/>
        <v>9.5</v>
      </c>
      <c r="R49" s="7"/>
      <c r="S49" s="7"/>
      <c r="T49" s="7"/>
      <c r="U49" s="7"/>
      <c r="V49" s="7"/>
      <c r="W49" s="7"/>
      <c r="X49" s="7"/>
      <c r="Y49" s="7"/>
      <c r="Z49" s="7"/>
      <c r="BI49" s="16"/>
      <c r="BJ49" s="16"/>
      <c r="BK49" s="16"/>
      <c r="BL49" s="16"/>
      <c r="BM49" s="16"/>
      <c r="BN49" s="16"/>
      <c r="BO49" s="16"/>
    </row>
    <row r="50" spans="1:67" ht="12.75">
      <c r="A50" s="102" t="s">
        <v>195</v>
      </c>
      <c r="B50" s="309">
        <v>4.5</v>
      </c>
      <c r="C50" s="111">
        <v>-1.5</v>
      </c>
      <c r="D50" s="199">
        <f t="shared" si="4"/>
        <v>3</v>
      </c>
      <c r="E50" s="102" t="s">
        <v>248</v>
      </c>
      <c r="F50" s="487">
        <v>6</v>
      </c>
      <c r="G50" s="488">
        <v>-0.5</v>
      </c>
      <c r="H50" s="472">
        <f t="shared" si="5"/>
        <v>5.5</v>
      </c>
      <c r="I50" s="244"/>
      <c r="J50" s="102" t="s">
        <v>215</v>
      </c>
      <c r="K50" s="309">
        <v>5.5</v>
      </c>
      <c r="L50" s="111">
        <v>1</v>
      </c>
      <c r="M50" s="199">
        <f t="shared" si="6"/>
        <v>6.5</v>
      </c>
      <c r="N50" s="102" t="s">
        <v>407</v>
      </c>
      <c r="O50" s="487">
        <v>7.5</v>
      </c>
      <c r="P50" s="488">
        <v>6</v>
      </c>
      <c r="Q50" s="472">
        <f t="shared" si="7"/>
        <v>13.5</v>
      </c>
      <c r="R50" s="7"/>
      <c r="S50" s="7"/>
      <c r="T50" s="7"/>
      <c r="U50" s="7"/>
      <c r="V50" s="7"/>
      <c r="W50" s="7"/>
      <c r="X50" s="7"/>
      <c r="Y50" s="7"/>
      <c r="Z50" s="7"/>
      <c r="BI50" s="16"/>
      <c r="BJ50" s="16"/>
      <c r="BK50" s="16"/>
      <c r="BL50" s="16"/>
      <c r="BM50" s="16"/>
      <c r="BN50" s="16"/>
      <c r="BO50" s="16"/>
    </row>
    <row r="51" spans="1:67" ht="12.75">
      <c r="A51" s="102" t="s">
        <v>196</v>
      </c>
      <c r="B51" s="309" t="s">
        <v>350</v>
      </c>
      <c r="C51" s="111" t="s">
        <v>350</v>
      </c>
      <c r="D51" s="199" t="s">
        <v>350</v>
      </c>
      <c r="E51" s="102" t="s">
        <v>457</v>
      </c>
      <c r="F51" s="487" t="s">
        <v>350</v>
      </c>
      <c r="G51" s="488" t="s">
        <v>350</v>
      </c>
      <c r="H51" s="472" t="s">
        <v>350</v>
      </c>
      <c r="I51" s="244"/>
      <c r="J51" s="102" t="s">
        <v>220</v>
      </c>
      <c r="K51" s="309">
        <v>5.5</v>
      </c>
      <c r="L51" s="111">
        <v>0</v>
      </c>
      <c r="M51" s="199">
        <f t="shared" si="6"/>
        <v>5.5</v>
      </c>
      <c r="N51" s="102" t="s">
        <v>173</v>
      </c>
      <c r="O51" s="487">
        <v>6.5</v>
      </c>
      <c r="P51" s="488">
        <v>1</v>
      </c>
      <c r="Q51" s="472">
        <f t="shared" si="7"/>
        <v>7.5</v>
      </c>
      <c r="R51" s="7"/>
      <c r="S51" s="7"/>
      <c r="T51" s="7"/>
      <c r="U51" s="7"/>
      <c r="V51" s="7"/>
      <c r="W51" s="7"/>
      <c r="X51" s="7"/>
      <c r="Y51" s="7"/>
      <c r="Z51" s="7"/>
      <c r="BI51" s="16"/>
      <c r="BJ51" s="16"/>
      <c r="BK51" s="16"/>
      <c r="BL51" s="16"/>
      <c r="BM51" s="16"/>
      <c r="BN51" s="16"/>
      <c r="BO51" s="16"/>
    </row>
    <row r="52" spans="1:67" ht="13.5" thickBot="1">
      <c r="A52" s="103" t="s">
        <v>197</v>
      </c>
      <c r="B52" s="307">
        <v>7</v>
      </c>
      <c r="C52" s="112">
        <v>3</v>
      </c>
      <c r="D52" s="200">
        <f t="shared" si="4"/>
        <v>10</v>
      </c>
      <c r="E52" s="103" t="s">
        <v>241</v>
      </c>
      <c r="F52" s="483">
        <v>6</v>
      </c>
      <c r="G52" s="489">
        <v>0</v>
      </c>
      <c r="H52" s="474">
        <f t="shared" si="5"/>
        <v>6</v>
      </c>
      <c r="I52" s="245"/>
      <c r="J52" s="103" t="s">
        <v>216</v>
      </c>
      <c r="K52" s="307">
        <v>6.5</v>
      </c>
      <c r="L52" s="112">
        <v>3</v>
      </c>
      <c r="M52" s="200">
        <f t="shared" si="6"/>
        <v>9.5</v>
      </c>
      <c r="N52" s="103" t="s">
        <v>176</v>
      </c>
      <c r="O52" s="483">
        <v>6.5</v>
      </c>
      <c r="P52" s="489">
        <v>-0.5</v>
      </c>
      <c r="Q52" s="490">
        <f t="shared" si="7"/>
        <v>6</v>
      </c>
      <c r="R52" s="7"/>
      <c r="S52" s="7"/>
      <c r="T52" s="7"/>
      <c r="U52" s="7"/>
      <c r="V52" s="7"/>
      <c r="W52" s="7"/>
      <c r="X52" s="7"/>
      <c r="Y52" s="7"/>
      <c r="Z52" s="7"/>
      <c r="BI52" s="16"/>
      <c r="BJ52" s="16"/>
      <c r="BK52" s="16"/>
      <c r="BL52" s="16"/>
      <c r="BM52" s="16"/>
      <c r="BN52" s="16"/>
      <c r="BO52" s="16"/>
    </row>
    <row r="53" spans="1:67" ht="13.5" thickBot="1">
      <c r="A53" s="85"/>
      <c r="B53" s="444"/>
      <c r="C53" s="108"/>
      <c r="D53" s="201"/>
      <c r="E53" s="85"/>
      <c r="F53" s="444"/>
      <c r="G53" s="113"/>
      <c r="H53" s="201"/>
      <c r="I53" s="244"/>
      <c r="J53" s="85"/>
      <c r="K53" s="444"/>
      <c r="L53" s="108"/>
      <c r="M53" s="201"/>
      <c r="N53" s="85"/>
      <c r="O53" s="444"/>
      <c r="P53" s="113"/>
      <c r="Q53" s="201"/>
      <c r="R53" s="7"/>
      <c r="S53" s="7"/>
      <c r="T53" s="7"/>
      <c r="U53" s="7"/>
      <c r="V53" s="7"/>
      <c r="W53" s="7"/>
      <c r="X53" s="7"/>
      <c r="Y53" s="7"/>
      <c r="Z53" s="7"/>
      <c r="BI53" s="16"/>
      <c r="BJ53" s="16"/>
      <c r="BK53" s="16"/>
      <c r="BL53" s="16"/>
      <c r="BM53" s="16"/>
      <c r="BN53" s="16"/>
      <c r="BO53" s="16"/>
    </row>
    <row r="54" spans="1:67" ht="12.75">
      <c r="A54" s="104" t="s">
        <v>198</v>
      </c>
      <c r="B54" s="310" t="s">
        <v>144</v>
      </c>
      <c r="C54" s="120" t="s">
        <v>144</v>
      </c>
      <c r="D54" s="202" t="s">
        <v>144</v>
      </c>
      <c r="E54" s="104" t="s">
        <v>625</v>
      </c>
      <c r="F54" s="491" t="s">
        <v>144</v>
      </c>
      <c r="G54" s="492" t="s">
        <v>144</v>
      </c>
      <c r="H54" s="476" t="s">
        <v>144</v>
      </c>
      <c r="I54" s="246"/>
      <c r="J54" s="104" t="s">
        <v>666</v>
      </c>
      <c r="K54" s="310" t="s">
        <v>144</v>
      </c>
      <c r="L54" s="120" t="s">
        <v>144</v>
      </c>
      <c r="M54" s="468" t="s">
        <v>144</v>
      </c>
      <c r="N54" s="302" t="s">
        <v>175</v>
      </c>
      <c r="O54" s="491" t="s">
        <v>144</v>
      </c>
      <c r="P54" s="492" t="s">
        <v>144</v>
      </c>
      <c r="Q54" s="476" t="s">
        <v>144</v>
      </c>
      <c r="R54" s="7"/>
      <c r="S54" s="7"/>
      <c r="T54" s="7"/>
      <c r="U54" s="7"/>
      <c r="V54" s="7"/>
      <c r="W54" s="7"/>
      <c r="X54" s="7"/>
      <c r="Y54" s="7"/>
      <c r="Z54" s="7"/>
      <c r="BI54" s="16"/>
      <c r="BJ54" s="16"/>
      <c r="BK54" s="16"/>
      <c r="BL54" s="16"/>
      <c r="BM54" s="16"/>
      <c r="BN54" s="16"/>
      <c r="BO54" s="16"/>
    </row>
    <row r="55" spans="1:67" ht="12.75">
      <c r="A55" s="102" t="s">
        <v>525</v>
      </c>
      <c r="B55" s="309">
        <v>6.5</v>
      </c>
      <c r="C55" s="111">
        <v>2.5</v>
      </c>
      <c r="D55" s="199">
        <f t="shared" si="4"/>
        <v>9</v>
      </c>
      <c r="E55" s="105" t="s">
        <v>243</v>
      </c>
      <c r="F55" s="495" t="s">
        <v>144</v>
      </c>
      <c r="G55" s="496" t="s">
        <v>144</v>
      </c>
      <c r="H55" s="201" t="s">
        <v>144</v>
      </c>
      <c r="I55" s="246"/>
      <c r="J55" s="105" t="s">
        <v>221</v>
      </c>
      <c r="K55" s="313">
        <v>7</v>
      </c>
      <c r="L55" s="114">
        <v>3</v>
      </c>
      <c r="M55" s="204">
        <f t="shared" si="6"/>
        <v>10</v>
      </c>
      <c r="N55" s="109" t="s">
        <v>349</v>
      </c>
      <c r="O55" s="495">
        <v>6.5</v>
      </c>
      <c r="P55" s="496">
        <v>0</v>
      </c>
      <c r="Q55" s="201">
        <f t="shared" si="7"/>
        <v>6.5</v>
      </c>
      <c r="R55" s="7"/>
      <c r="S55" s="7"/>
      <c r="T55" s="7"/>
      <c r="U55" s="7"/>
      <c r="V55" s="7"/>
      <c r="W55" s="7"/>
      <c r="X55" s="7"/>
      <c r="Y55" s="7"/>
      <c r="Z55" s="7"/>
      <c r="BI55" s="16"/>
      <c r="BJ55" s="16"/>
      <c r="BK55" s="16"/>
      <c r="BL55" s="16"/>
      <c r="BM55" s="16"/>
      <c r="BN55" s="16"/>
      <c r="BO55" s="16"/>
    </row>
    <row r="56" spans="1:67" ht="12.75">
      <c r="A56" s="109" t="s">
        <v>613</v>
      </c>
      <c r="B56" s="313" t="s">
        <v>144</v>
      </c>
      <c r="C56" s="114" t="s">
        <v>144</v>
      </c>
      <c r="D56" s="464" t="s">
        <v>144</v>
      </c>
      <c r="E56" s="102" t="s">
        <v>235</v>
      </c>
      <c r="F56" s="487">
        <v>5</v>
      </c>
      <c r="G56" s="488">
        <v>0.5</v>
      </c>
      <c r="H56" s="472">
        <f t="shared" si="5"/>
        <v>5.5</v>
      </c>
      <c r="I56" s="247"/>
      <c r="J56" s="105" t="s">
        <v>264</v>
      </c>
      <c r="K56" s="313">
        <v>6.5</v>
      </c>
      <c r="L56" s="114">
        <v>0.5</v>
      </c>
      <c r="M56" s="204">
        <f t="shared" si="6"/>
        <v>7</v>
      </c>
      <c r="N56" s="109" t="s">
        <v>583</v>
      </c>
      <c r="O56" s="493">
        <v>6</v>
      </c>
      <c r="P56" s="494">
        <v>0</v>
      </c>
      <c r="Q56" s="201">
        <f t="shared" si="7"/>
        <v>6</v>
      </c>
      <c r="R56" s="7"/>
      <c r="S56" s="7"/>
      <c r="T56" s="7"/>
      <c r="U56" s="7"/>
      <c r="V56" s="7"/>
      <c r="W56" s="7"/>
      <c r="X56" s="7"/>
      <c r="Y56" s="7"/>
      <c r="Z56" s="7"/>
      <c r="BI56" s="16"/>
      <c r="BJ56" s="16"/>
      <c r="BK56" s="16"/>
      <c r="BL56" s="16"/>
      <c r="BM56" s="16"/>
      <c r="BN56" s="16"/>
      <c r="BO56" s="16"/>
    </row>
    <row r="57" spans="1:67" ht="12.75">
      <c r="A57" s="109" t="s">
        <v>200</v>
      </c>
      <c r="B57" s="313" t="s">
        <v>144</v>
      </c>
      <c r="C57" s="114" t="s">
        <v>144</v>
      </c>
      <c r="D57" s="464" t="s">
        <v>144</v>
      </c>
      <c r="E57" s="105" t="s">
        <v>247</v>
      </c>
      <c r="F57" s="495">
        <v>4.5</v>
      </c>
      <c r="G57" s="496">
        <v>-0.5</v>
      </c>
      <c r="H57" s="201">
        <f t="shared" si="5"/>
        <v>4</v>
      </c>
      <c r="I57" s="247"/>
      <c r="J57" s="105" t="s">
        <v>632</v>
      </c>
      <c r="K57" s="313" t="s">
        <v>144</v>
      </c>
      <c r="L57" s="114" t="s">
        <v>144</v>
      </c>
      <c r="M57" s="204" t="s">
        <v>144</v>
      </c>
      <c r="N57" s="109" t="s">
        <v>172</v>
      </c>
      <c r="O57" s="493" t="s">
        <v>356</v>
      </c>
      <c r="P57" s="494" t="s">
        <v>356</v>
      </c>
      <c r="Q57" s="201" t="s">
        <v>356</v>
      </c>
      <c r="R57" s="7"/>
      <c r="S57" s="7"/>
      <c r="T57" s="7"/>
      <c r="U57" s="7"/>
      <c r="V57" s="7"/>
      <c r="W57" s="7"/>
      <c r="X57" s="7"/>
      <c r="Y57" s="7"/>
      <c r="Z57" s="7"/>
      <c r="BI57" s="16"/>
      <c r="BJ57" s="16"/>
      <c r="BK57" s="16"/>
      <c r="BL57" s="16"/>
      <c r="BM57" s="16"/>
      <c r="BN57" s="16"/>
      <c r="BO57" s="16"/>
    </row>
    <row r="58" spans="1:67" ht="12.75">
      <c r="A58" s="102" t="s">
        <v>498</v>
      </c>
      <c r="B58" s="309">
        <v>6.5</v>
      </c>
      <c r="C58" s="111">
        <v>0</v>
      </c>
      <c r="D58" s="199">
        <f t="shared" si="4"/>
        <v>6.5</v>
      </c>
      <c r="E58" s="105" t="s">
        <v>246</v>
      </c>
      <c r="F58" s="495" t="s">
        <v>356</v>
      </c>
      <c r="G58" s="496" t="s">
        <v>356</v>
      </c>
      <c r="H58" s="201" t="s">
        <v>356</v>
      </c>
      <c r="I58" s="247"/>
      <c r="J58" s="102" t="s">
        <v>224</v>
      </c>
      <c r="K58" s="309">
        <v>7</v>
      </c>
      <c r="L58" s="111">
        <v>0</v>
      </c>
      <c r="M58" s="199">
        <f t="shared" si="6"/>
        <v>7</v>
      </c>
      <c r="N58" s="109" t="s">
        <v>408</v>
      </c>
      <c r="O58" s="493">
        <v>6</v>
      </c>
      <c r="P58" s="494">
        <v>0</v>
      </c>
      <c r="Q58" s="201">
        <f t="shared" si="7"/>
        <v>6</v>
      </c>
      <c r="R58" s="7"/>
      <c r="S58" s="7"/>
      <c r="T58" s="7"/>
      <c r="U58" s="7"/>
      <c r="V58" s="7"/>
      <c r="W58" s="7"/>
      <c r="X58" s="7"/>
      <c r="Y58" s="7"/>
      <c r="Z58" s="7"/>
      <c r="BI58" s="16"/>
      <c r="BJ58" s="16"/>
      <c r="BK58" s="16"/>
      <c r="BL58" s="16"/>
      <c r="BM58" s="16"/>
      <c r="BN58" s="16"/>
      <c r="BO58" s="16"/>
    </row>
    <row r="59" spans="1:67" ht="12.75">
      <c r="A59" s="109" t="s">
        <v>612</v>
      </c>
      <c r="B59" s="313" t="s">
        <v>144</v>
      </c>
      <c r="C59" s="114" t="s">
        <v>144</v>
      </c>
      <c r="D59" s="464" t="s">
        <v>144</v>
      </c>
      <c r="E59" s="105" t="s">
        <v>249</v>
      </c>
      <c r="F59" s="495" t="s">
        <v>144</v>
      </c>
      <c r="G59" s="496" t="s">
        <v>144</v>
      </c>
      <c r="H59" s="201" t="s">
        <v>144</v>
      </c>
      <c r="I59" s="247"/>
      <c r="J59" s="105" t="s">
        <v>223</v>
      </c>
      <c r="K59" s="313">
        <v>6.5</v>
      </c>
      <c r="L59" s="114">
        <v>0</v>
      </c>
      <c r="M59" s="204">
        <f t="shared" si="6"/>
        <v>6.5</v>
      </c>
      <c r="N59" s="109" t="s">
        <v>604</v>
      </c>
      <c r="O59" s="493">
        <v>5.5</v>
      </c>
      <c r="P59" s="494">
        <v>0</v>
      </c>
      <c r="Q59" s="201">
        <f t="shared" si="7"/>
        <v>5.5</v>
      </c>
      <c r="R59" s="7"/>
      <c r="S59" s="7"/>
      <c r="T59" s="7"/>
      <c r="U59" s="7"/>
      <c r="V59" s="7"/>
      <c r="W59" s="7"/>
      <c r="X59" s="7"/>
      <c r="Y59" s="7"/>
      <c r="Z59" s="7"/>
      <c r="BI59" s="16"/>
      <c r="BJ59" s="16"/>
      <c r="BK59" s="16"/>
      <c r="BL59" s="16"/>
      <c r="BM59" s="16"/>
      <c r="BN59" s="16"/>
      <c r="BO59" s="16"/>
    </row>
    <row r="60" spans="1:67" ht="12.75">
      <c r="A60" s="109" t="s">
        <v>191</v>
      </c>
      <c r="B60" s="311" t="s">
        <v>144</v>
      </c>
      <c r="C60" s="115" t="s">
        <v>144</v>
      </c>
      <c r="D60" s="464" t="s">
        <v>144</v>
      </c>
      <c r="E60" s="105" t="s">
        <v>245</v>
      </c>
      <c r="F60" s="493">
        <v>7</v>
      </c>
      <c r="G60" s="494">
        <v>1</v>
      </c>
      <c r="H60" s="201">
        <f t="shared" si="5"/>
        <v>8</v>
      </c>
      <c r="I60" s="247"/>
      <c r="J60" s="105" t="s">
        <v>222</v>
      </c>
      <c r="K60" s="311">
        <v>6</v>
      </c>
      <c r="L60" s="115">
        <v>0</v>
      </c>
      <c r="M60" s="204">
        <f t="shared" si="6"/>
        <v>6</v>
      </c>
      <c r="N60" s="109" t="s">
        <v>409</v>
      </c>
      <c r="O60" s="493" t="s">
        <v>144</v>
      </c>
      <c r="P60" s="494" t="s">
        <v>144</v>
      </c>
      <c r="Q60" s="201" t="s">
        <v>144</v>
      </c>
      <c r="R60" s="7"/>
      <c r="S60" s="7"/>
      <c r="T60" s="7"/>
      <c r="U60" s="7"/>
      <c r="V60" s="7"/>
      <c r="W60" s="7"/>
      <c r="X60" s="7"/>
      <c r="Y60" s="7"/>
      <c r="Z60" s="7"/>
      <c r="BI60" s="16"/>
      <c r="BJ60" s="16"/>
      <c r="BK60" s="16"/>
      <c r="BL60" s="16"/>
      <c r="BM60" s="16"/>
      <c r="BN60" s="16"/>
      <c r="BO60" s="16"/>
    </row>
    <row r="61" spans="1:67" ht="12.75">
      <c r="A61" s="109" t="s">
        <v>614</v>
      </c>
      <c r="B61" s="311" t="s">
        <v>144</v>
      </c>
      <c r="C61" s="115" t="s">
        <v>144</v>
      </c>
      <c r="D61" s="464" t="s">
        <v>144</v>
      </c>
      <c r="E61" s="105" t="s">
        <v>251</v>
      </c>
      <c r="F61" s="493">
        <v>5.5</v>
      </c>
      <c r="G61" s="494">
        <v>0</v>
      </c>
      <c r="H61" s="201">
        <f t="shared" si="5"/>
        <v>5.5</v>
      </c>
      <c r="I61" s="247"/>
      <c r="J61" s="105" t="s">
        <v>212</v>
      </c>
      <c r="K61" s="313">
        <v>5.5</v>
      </c>
      <c r="L61" s="114">
        <v>0</v>
      </c>
      <c r="M61" s="204">
        <f t="shared" si="6"/>
        <v>5.5</v>
      </c>
      <c r="N61" s="109" t="s">
        <v>584</v>
      </c>
      <c r="O61" s="495" t="s">
        <v>144</v>
      </c>
      <c r="P61" s="496" t="s">
        <v>144</v>
      </c>
      <c r="Q61" s="201" t="s">
        <v>144</v>
      </c>
      <c r="R61" s="7"/>
      <c r="S61" s="7"/>
      <c r="T61" s="7"/>
      <c r="U61" s="7"/>
      <c r="V61" s="7"/>
      <c r="W61" s="7"/>
      <c r="X61" s="7"/>
      <c r="Y61" s="7"/>
      <c r="Z61" s="7"/>
      <c r="BI61" s="16"/>
      <c r="BJ61" s="16"/>
      <c r="BK61" s="16"/>
      <c r="BL61" s="16"/>
      <c r="BM61" s="16"/>
      <c r="BN61" s="16"/>
      <c r="BO61" s="16"/>
    </row>
    <row r="62" spans="1:67" ht="12.75">
      <c r="A62" s="109" t="s">
        <v>204</v>
      </c>
      <c r="B62" s="311">
        <v>6</v>
      </c>
      <c r="C62" s="115">
        <v>-0.5</v>
      </c>
      <c r="D62" s="464">
        <f t="shared" si="4"/>
        <v>5.5</v>
      </c>
      <c r="E62" s="109" t="s">
        <v>233</v>
      </c>
      <c r="F62" s="493" t="s">
        <v>144</v>
      </c>
      <c r="G62" s="494" t="s">
        <v>144</v>
      </c>
      <c r="H62" s="201" t="s">
        <v>144</v>
      </c>
      <c r="I62" s="246"/>
      <c r="J62" s="105" t="s">
        <v>226</v>
      </c>
      <c r="K62" s="313">
        <v>6</v>
      </c>
      <c r="L62" s="114">
        <v>0</v>
      </c>
      <c r="M62" s="204">
        <f t="shared" si="6"/>
        <v>6</v>
      </c>
      <c r="N62" s="102" t="s">
        <v>657</v>
      </c>
      <c r="O62" s="487">
        <v>5</v>
      </c>
      <c r="P62" s="488">
        <v>-0.5</v>
      </c>
      <c r="Q62" s="472">
        <f t="shared" si="7"/>
        <v>4.5</v>
      </c>
      <c r="R62" s="7"/>
      <c r="S62" s="7"/>
      <c r="T62" s="7"/>
      <c r="U62" s="7"/>
      <c r="V62" s="7"/>
      <c r="W62" s="7"/>
      <c r="X62" s="7"/>
      <c r="Y62" s="7"/>
      <c r="Z62" s="7"/>
      <c r="BI62" s="16"/>
      <c r="BJ62" s="16"/>
      <c r="BK62" s="16"/>
      <c r="BL62" s="16"/>
      <c r="BM62" s="16"/>
      <c r="BN62" s="16"/>
      <c r="BO62" s="16"/>
    </row>
    <row r="63" spans="1:67" ht="12.75">
      <c r="A63" s="109" t="s">
        <v>639</v>
      </c>
      <c r="B63" s="311">
        <v>5.5</v>
      </c>
      <c r="C63" s="115">
        <v>0</v>
      </c>
      <c r="D63" s="464">
        <f t="shared" si="4"/>
        <v>5.5</v>
      </c>
      <c r="E63" s="105" t="s">
        <v>494</v>
      </c>
      <c r="F63" s="493">
        <v>6</v>
      </c>
      <c r="G63" s="494">
        <v>0</v>
      </c>
      <c r="H63" s="201">
        <f t="shared" si="5"/>
        <v>6</v>
      </c>
      <c r="I63" s="247"/>
      <c r="J63" s="105" t="s">
        <v>543</v>
      </c>
      <c r="K63" s="313">
        <v>5.5</v>
      </c>
      <c r="L63" s="114">
        <v>0</v>
      </c>
      <c r="M63" s="204">
        <f t="shared" si="6"/>
        <v>5.5</v>
      </c>
      <c r="N63" s="109" t="s">
        <v>182</v>
      </c>
      <c r="O63" s="495" t="s">
        <v>144</v>
      </c>
      <c r="P63" s="496" t="s">
        <v>144</v>
      </c>
      <c r="Q63" s="201" t="s">
        <v>144</v>
      </c>
      <c r="R63" s="7"/>
      <c r="S63" s="7"/>
      <c r="T63" s="7"/>
      <c r="U63" s="7"/>
      <c r="V63" s="7"/>
      <c r="W63" s="7"/>
      <c r="X63" s="7"/>
      <c r="Y63" s="7"/>
      <c r="Z63" s="7"/>
      <c r="BI63" s="16"/>
      <c r="BJ63" s="16"/>
      <c r="BK63" s="16"/>
      <c r="BL63" s="16"/>
      <c r="BM63" s="16"/>
      <c r="BN63" s="16"/>
      <c r="BO63" s="16"/>
    </row>
    <row r="64" spans="1:67" ht="12.75">
      <c r="A64" s="109" t="s">
        <v>142</v>
      </c>
      <c r="B64" s="311" t="s">
        <v>144</v>
      </c>
      <c r="C64" s="115" t="s">
        <v>144</v>
      </c>
      <c r="D64" s="464" t="s">
        <v>144</v>
      </c>
      <c r="E64" s="105" t="s">
        <v>234</v>
      </c>
      <c r="F64" s="495">
        <v>6.5</v>
      </c>
      <c r="G64" s="496">
        <v>-0.5</v>
      </c>
      <c r="H64" s="201">
        <f t="shared" si="5"/>
        <v>6</v>
      </c>
      <c r="I64" s="247"/>
      <c r="J64" s="105" t="s">
        <v>348</v>
      </c>
      <c r="K64" s="313" t="s">
        <v>144</v>
      </c>
      <c r="L64" s="114" t="s">
        <v>144</v>
      </c>
      <c r="M64" s="204" t="s">
        <v>144</v>
      </c>
      <c r="N64" s="102" t="s">
        <v>185</v>
      </c>
      <c r="O64" s="487">
        <v>6</v>
      </c>
      <c r="P64" s="488">
        <v>-0.5</v>
      </c>
      <c r="Q64" s="472">
        <f t="shared" si="7"/>
        <v>5.5</v>
      </c>
      <c r="R64" s="7"/>
      <c r="S64" s="7"/>
      <c r="T64" s="7"/>
      <c r="U64" s="7"/>
      <c r="V64" s="7"/>
      <c r="W64" s="7"/>
      <c r="X64" s="7"/>
      <c r="Y64" s="7"/>
      <c r="Z64" s="7"/>
      <c r="BI64" s="16"/>
      <c r="BJ64" s="16"/>
      <c r="BK64" s="16"/>
      <c r="BL64" s="16"/>
      <c r="BM64" s="16"/>
      <c r="BN64" s="16"/>
      <c r="BO64" s="16"/>
    </row>
    <row r="65" spans="1:67" ht="13.5" thickBot="1">
      <c r="A65" s="85" t="s">
        <v>142</v>
      </c>
      <c r="B65" s="312" t="s">
        <v>144</v>
      </c>
      <c r="C65" s="121" t="s">
        <v>144</v>
      </c>
      <c r="D65" s="464" t="s">
        <v>144</v>
      </c>
      <c r="E65" s="106" t="s">
        <v>142</v>
      </c>
      <c r="F65" s="499" t="s">
        <v>144</v>
      </c>
      <c r="G65" s="500" t="s">
        <v>144</v>
      </c>
      <c r="H65" s="201" t="s">
        <v>144</v>
      </c>
      <c r="I65" s="248"/>
      <c r="J65" s="106" t="s">
        <v>601</v>
      </c>
      <c r="K65" s="316">
        <v>4.5</v>
      </c>
      <c r="L65" s="116">
        <v>-0.5</v>
      </c>
      <c r="M65" s="204">
        <f t="shared" si="6"/>
        <v>4</v>
      </c>
      <c r="N65" s="85" t="s">
        <v>183</v>
      </c>
      <c r="O65" s="497">
        <v>6</v>
      </c>
      <c r="P65" s="498">
        <v>-0.5</v>
      </c>
      <c r="Q65" s="201">
        <f t="shared" si="7"/>
        <v>5.5</v>
      </c>
      <c r="R65" s="7"/>
      <c r="S65" s="7"/>
      <c r="T65" s="7"/>
      <c r="U65" s="7"/>
      <c r="V65" s="7"/>
      <c r="W65" s="7"/>
      <c r="X65" s="7"/>
      <c r="Y65" s="7"/>
      <c r="Z65" s="7"/>
      <c r="BI65" s="16"/>
      <c r="BJ65" s="16"/>
      <c r="BK65" s="16"/>
      <c r="BL65" s="16"/>
      <c r="BM65" s="16"/>
      <c r="BN65" s="16"/>
      <c r="BO65" s="16"/>
    </row>
    <row r="66" spans="1:67" ht="13.5" thickBot="1">
      <c r="A66" s="103" t="s">
        <v>500</v>
      </c>
      <c r="B66" s="307">
        <v>-0.5</v>
      </c>
      <c r="C66" s="112">
        <v>0</v>
      </c>
      <c r="D66" s="445">
        <f t="shared" si="4"/>
        <v>-0.5</v>
      </c>
      <c r="E66" s="102" t="s">
        <v>253</v>
      </c>
      <c r="F66" s="483">
        <v>0.5</v>
      </c>
      <c r="G66" s="489">
        <v>0</v>
      </c>
      <c r="H66" s="470">
        <f t="shared" si="5"/>
        <v>0.5</v>
      </c>
      <c r="I66" s="248"/>
      <c r="J66" s="103" t="s">
        <v>452</v>
      </c>
      <c r="K66" s="307">
        <v>-0.5</v>
      </c>
      <c r="L66" s="112">
        <v>0</v>
      </c>
      <c r="M66" s="445">
        <f t="shared" si="6"/>
        <v>-0.5</v>
      </c>
      <c r="N66" s="103" t="s">
        <v>186</v>
      </c>
      <c r="O66" s="483">
        <v>-1</v>
      </c>
      <c r="P66" s="489">
        <v>0</v>
      </c>
      <c r="Q66" s="391">
        <f t="shared" si="7"/>
        <v>-1</v>
      </c>
      <c r="R66" s="7"/>
      <c r="S66" s="7"/>
      <c r="T66" s="7"/>
      <c r="U66" s="7"/>
      <c r="V66" s="7"/>
      <c r="W66" s="7"/>
      <c r="X66" s="7"/>
      <c r="Y66" s="7"/>
      <c r="Z66" s="7"/>
      <c r="BI66" s="16"/>
      <c r="BJ66" s="16"/>
      <c r="BK66" s="16"/>
      <c r="BL66" s="16"/>
      <c r="BM66" s="16"/>
      <c r="BN66" s="16"/>
      <c r="BO66" s="16"/>
    </row>
    <row r="67" spans="1:67" ht="13.5" thickBot="1">
      <c r="A67" s="389" t="s">
        <v>357</v>
      </c>
      <c r="B67" s="390">
        <f>17.5/3</f>
        <v>5.833333333333333</v>
      </c>
      <c r="C67" s="391">
        <v>0</v>
      </c>
      <c r="D67" s="205">
        <v>0</v>
      </c>
      <c r="E67" s="389" t="s">
        <v>357</v>
      </c>
      <c r="F67" s="390">
        <f>18/3</f>
        <v>6</v>
      </c>
      <c r="G67" s="391">
        <v>0</v>
      </c>
      <c r="H67" s="205">
        <v>0</v>
      </c>
      <c r="I67" s="392"/>
      <c r="J67" s="389" t="s">
        <v>357</v>
      </c>
      <c r="K67" s="390">
        <f>19/3</f>
        <v>6.333333333333333</v>
      </c>
      <c r="L67" s="391">
        <v>0.5</v>
      </c>
      <c r="M67" s="205">
        <v>0</v>
      </c>
      <c r="N67" s="389" t="s">
        <v>357</v>
      </c>
      <c r="O67" s="390">
        <f>17.5/3</f>
        <v>5.833333333333333</v>
      </c>
      <c r="P67" s="391">
        <v>0</v>
      </c>
      <c r="Q67" s="205">
        <v>0</v>
      </c>
      <c r="R67" s="7"/>
      <c r="S67" s="7"/>
      <c r="T67" s="7"/>
      <c r="U67" s="7"/>
      <c r="V67" s="7"/>
      <c r="W67" s="7"/>
      <c r="X67" s="7"/>
      <c r="Y67" s="7"/>
      <c r="Z67" s="7"/>
      <c r="BI67" s="16"/>
      <c r="BJ67" s="16"/>
      <c r="BK67" s="16"/>
      <c r="BL67" s="16"/>
      <c r="BM67" s="16"/>
      <c r="BN67" s="16"/>
      <c r="BO67" s="16"/>
    </row>
    <row r="68" spans="1:67" ht="12.75">
      <c r="A68" s="119"/>
      <c r="B68" s="118"/>
      <c r="C68" s="118"/>
      <c r="D68" s="206"/>
      <c r="E68" s="119"/>
      <c r="F68" s="118"/>
      <c r="G68" s="118"/>
      <c r="H68" s="206"/>
      <c r="I68" s="247"/>
      <c r="J68" s="119"/>
      <c r="K68" s="118"/>
      <c r="L68" s="118"/>
      <c r="M68" s="206"/>
      <c r="N68" s="119"/>
      <c r="O68" s="118"/>
      <c r="P68" s="118"/>
      <c r="Q68" s="206"/>
      <c r="R68" s="7"/>
      <c r="S68" s="7"/>
      <c r="T68" s="7"/>
      <c r="U68" s="7"/>
      <c r="V68" s="7"/>
      <c r="W68" s="7"/>
      <c r="X68" s="7"/>
      <c r="Y68" s="7"/>
      <c r="Z68" s="7"/>
      <c r="BI68" s="16"/>
      <c r="BJ68" s="16"/>
      <c r="BK68" s="16"/>
      <c r="BL68" s="16"/>
      <c r="BM68" s="16"/>
      <c r="BN68" s="16"/>
      <c r="BO68" s="16"/>
    </row>
    <row r="69" spans="1:67" s="332" customFormat="1" ht="13.5" customHeight="1">
      <c r="A69" s="157"/>
      <c r="B69" s="534">
        <f>B42+B43+B44+B45+B58+B47+B48+B49+B50+B55+B52+B66</f>
        <v>66.5</v>
      </c>
      <c r="C69" s="534">
        <f>C41+C42+C43+C44+C45+C58+C47+C48+C49+C50+C55+C52+C66+C67</f>
        <v>3.5</v>
      </c>
      <c r="D69" s="535">
        <f>B69+C69</f>
        <v>70</v>
      </c>
      <c r="E69" s="157"/>
      <c r="F69" s="528">
        <f>F42+F43+F44+F45+F46+F47+F48+F49+F50+F56+F52+F66</f>
        <v>66</v>
      </c>
      <c r="G69" s="528">
        <f>G41+G42+G43+G44+G45+G46+G47+G48+G49+G50+G56+G52+G66+G67</f>
        <v>3</v>
      </c>
      <c r="H69" s="529">
        <f>F69+G69</f>
        <v>69</v>
      </c>
      <c r="I69" s="351"/>
      <c r="J69" s="157"/>
      <c r="K69" s="540">
        <f>K42+K43+K44+K45+K46+K47+K48+K58+K50+K51+K52+K66</f>
        <v>66.5</v>
      </c>
      <c r="L69" s="540">
        <f>L41+L42+L43+L44+L45+L46+L47+L48+L58+L50+L51+L52+L66+L67</f>
        <v>7.5</v>
      </c>
      <c r="M69" s="541">
        <f>K69+L69</f>
        <v>74</v>
      </c>
      <c r="N69" s="157"/>
      <c r="O69" s="566">
        <f>O42+O43+O62+O64+O46+O47+O48+O49+O50+O51+O52+O66</f>
        <v>68.5</v>
      </c>
      <c r="P69" s="566">
        <f>P41+P42+P43+P62+P64+P46+P47+P48+P49+P50+P51+P52+P66+P67</f>
        <v>7.5</v>
      </c>
      <c r="Q69" s="567">
        <f>O69+P69</f>
        <v>76</v>
      </c>
      <c r="R69" s="330"/>
      <c r="S69" s="330"/>
      <c r="T69" s="330"/>
      <c r="U69" s="330"/>
      <c r="V69" s="330"/>
      <c r="W69" s="330"/>
      <c r="X69" s="330"/>
      <c r="Y69" s="330"/>
      <c r="Z69" s="330"/>
      <c r="AA69" s="331"/>
      <c r="AB69" s="331"/>
      <c r="AC69" s="331"/>
      <c r="AD69" s="331"/>
      <c r="AE69" s="331"/>
      <c r="AF69" s="331"/>
      <c r="AG69" s="331"/>
      <c r="AH69" s="331"/>
      <c r="AI69" s="331"/>
      <c r="AJ69" s="331"/>
      <c r="AK69" s="331"/>
      <c r="AL69" s="331"/>
      <c r="AM69" s="331"/>
      <c r="AN69" s="331"/>
      <c r="AO69" s="331"/>
      <c r="AP69" s="331"/>
      <c r="AQ69" s="331"/>
      <c r="AR69" s="331"/>
      <c r="AS69" s="331"/>
      <c r="AT69" s="331"/>
      <c r="AU69" s="331"/>
      <c r="AV69" s="331"/>
      <c r="AW69" s="331"/>
      <c r="AX69" s="331"/>
      <c r="AY69" s="331"/>
      <c r="AZ69" s="331"/>
      <c r="BA69" s="331"/>
      <c r="BB69" s="331"/>
      <c r="BC69" s="331"/>
      <c r="BD69" s="331"/>
      <c r="BE69" s="331"/>
      <c r="BF69" s="331"/>
      <c r="BG69" s="331"/>
      <c r="BH69" s="331"/>
      <c r="BI69" s="331"/>
      <c r="BJ69" s="331"/>
      <c r="BK69" s="331"/>
      <c r="BL69" s="331"/>
      <c r="BM69" s="331"/>
      <c r="BN69" s="331"/>
      <c r="BO69" s="331"/>
    </row>
    <row r="70" spans="1:67" s="332" customFormat="1" ht="13.5" thickBot="1">
      <c r="A70" s="325"/>
      <c r="B70" s="326"/>
      <c r="C70" s="326"/>
      <c r="D70" s="327"/>
      <c r="E70" s="326"/>
      <c r="F70" s="326"/>
      <c r="G70" s="326"/>
      <c r="H70" s="327"/>
      <c r="I70" s="334"/>
      <c r="J70" s="325"/>
      <c r="K70" s="326"/>
      <c r="L70" s="326"/>
      <c r="M70" s="327"/>
      <c r="N70" s="326"/>
      <c r="O70" s="326"/>
      <c r="P70" s="326"/>
      <c r="Q70" s="328"/>
      <c r="R70" s="330"/>
      <c r="S70" s="330"/>
      <c r="T70" s="330"/>
      <c r="U70" s="330"/>
      <c r="V70" s="330"/>
      <c r="W70" s="330"/>
      <c r="X70" s="330"/>
      <c r="Y70" s="330"/>
      <c r="Z70" s="330"/>
      <c r="AA70" s="331"/>
      <c r="AB70" s="331"/>
      <c r="AC70" s="331"/>
      <c r="AD70" s="331"/>
      <c r="AE70" s="331"/>
      <c r="AF70" s="331"/>
      <c r="AG70" s="331"/>
      <c r="AH70" s="331"/>
      <c r="AI70" s="331"/>
      <c r="AJ70" s="331"/>
      <c r="AK70" s="331"/>
      <c r="AL70" s="331"/>
      <c r="AM70" s="331"/>
      <c r="AN70" s="331"/>
      <c r="AO70" s="331"/>
      <c r="AP70" s="331"/>
      <c r="AQ70" s="331"/>
      <c r="AR70" s="331"/>
      <c r="AS70" s="331"/>
      <c r="AT70" s="331"/>
      <c r="AU70" s="331"/>
      <c r="AV70" s="331"/>
      <c r="AW70" s="331"/>
      <c r="AX70" s="331"/>
      <c r="AY70" s="331"/>
      <c r="AZ70" s="331"/>
      <c r="BA70" s="331"/>
      <c r="BB70" s="331"/>
      <c r="BC70" s="331"/>
      <c r="BD70" s="331"/>
      <c r="BE70" s="331"/>
      <c r="BF70" s="331"/>
      <c r="BG70" s="331"/>
      <c r="BH70" s="331"/>
      <c r="BI70" s="331"/>
      <c r="BJ70" s="331"/>
      <c r="BK70" s="331"/>
      <c r="BL70" s="331"/>
      <c r="BM70" s="331"/>
      <c r="BN70" s="331"/>
      <c r="BO70" s="331"/>
    </row>
    <row r="71" spans="1:67" s="332" customFormat="1" ht="18.75" thickBot="1">
      <c r="A71" s="368"/>
      <c r="B71" s="664"/>
      <c r="C71" s="367"/>
      <c r="D71" s="366">
        <v>1</v>
      </c>
      <c r="E71" s="687"/>
      <c r="F71" s="688"/>
      <c r="G71" s="687"/>
      <c r="H71" s="689">
        <v>1</v>
      </c>
      <c r="I71" s="329"/>
      <c r="J71" s="671"/>
      <c r="K71" s="672"/>
      <c r="L71" s="673"/>
      <c r="M71" s="674">
        <v>2</v>
      </c>
      <c r="N71" s="685"/>
      <c r="O71" s="684"/>
      <c r="P71" s="685"/>
      <c r="Q71" s="742">
        <v>3</v>
      </c>
      <c r="R71" s="330"/>
      <c r="S71" s="330"/>
      <c r="T71" s="330"/>
      <c r="U71" s="330"/>
      <c r="V71" s="330"/>
      <c r="W71" s="330"/>
      <c r="X71" s="330"/>
      <c r="Y71" s="330"/>
      <c r="Z71" s="330"/>
      <c r="AA71" s="331"/>
      <c r="AB71" s="331"/>
      <c r="AC71" s="331"/>
      <c r="AD71" s="331"/>
      <c r="AE71" s="331"/>
      <c r="AF71" s="331"/>
      <c r="AG71" s="331"/>
      <c r="AH71" s="331"/>
      <c r="AI71" s="331"/>
      <c r="AJ71" s="331"/>
      <c r="AK71" s="331"/>
      <c r="AL71" s="331"/>
      <c r="AM71" s="331"/>
      <c r="AN71" s="331"/>
      <c r="AO71" s="331"/>
      <c r="AP71" s="331"/>
      <c r="AQ71" s="331"/>
      <c r="AR71" s="331"/>
      <c r="AS71" s="331"/>
      <c r="AT71" s="331"/>
      <c r="AU71" s="331"/>
      <c r="AV71" s="331"/>
      <c r="AW71" s="331"/>
      <c r="AX71" s="331"/>
      <c r="AY71" s="331"/>
      <c r="AZ71" s="331"/>
      <c r="BA71" s="331"/>
      <c r="BB71" s="331"/>
      <c r="BC71" s="331"/>
      <c r="BD71" s="331"/>
      <c r="BE71" s="331"/>
      <c r="BF71" s="331"/>
      <c r="BG71" s="331"/>
      <c r="BH71" s="331"/>
      <c r="BI71" s="331"/>
      <c r="BJ71" s="331"/>
      <c r="BK71" s="331"/>
      <c r="BL71" s="331"/>
      <c r="BM71" s="331"/>
      <c r="BN71" s="331"/>
      <c r="BO71" s="331"/>
    </row>
    <row r="72" spans="1:67" ht="15" thickBot="1">
      <c r="A72" s="977" t="s">
        <v>30</v>
      </c>
      <c r="B72" s="978"/>
      <c r="C72" s="978"/>
      <c r="D72" s="979"/>
      <c r="E72" s="985" t="s">
        <v>31</v>
      </c>
      <c r="F72" s="986"/>
      <c r="G72" s="986"/>
      <c r="H72" s="987"/>
      <c r="I72" s="241"/>
      <c r="J72" s="960" t="s">
        <v>32</v>
      </c>
      <c r="K72" s="961"/>
      <c r="L72" s="961"/>
      <c r="M72" s="849"/>
      <c r="N72" s="960" t="s">
        <v>33</v>
      </c>
      <c r="O72" s="961"/>
      <c r="P72" s="961"/>
      <c r="Q72" s="850"/>
      <c r="R72" s="7"/>
      <c r="S72" s="7"/>
      <c r="T72" s="7"/>
      <c r="U72" s="7"/>
      <c r="V72" s="7"/>
      <c r="W72" s="7"/>
      <c r="X72" s="7"/>
      <c r="Y72" s="7"/>
      <c r="Z72" s="7"/>
      <c r="BI72" s="16"/>
      <c r="BJ72" s="16"/>
      <c r="BK72" s="16"/>
      <c r="BL72" s="16"/>
      <c r="BM72" s="16"/>
      <c r="BN72" s="16"/>
      <c r="BO72" s="16"/>
    </row>
    <row r="73" spans="1:67" ht="17.25" thickBot="1">
      <c r="A73" s="991" t="s">
        <v>87</v>
      </c>
      <c r="B73" s="992"/>
      <c r="C73" s="992"/>
      <c r="D73" s="992"/>
      <c r="E73" s="993" t="s">
        <v>79</v>
      </c>
      <c r="F73" s="994"/>
      <c r="G73" s="994"/>
      <c r="H73" s="995"/>
      <c r="I73" s="241"/>
      <c r="J73" s="997" t="s">
        <v>82</v>
      </c>
      <c r="K73" s="998"/>
      <c r="L73" s="998"/>
      <c r="M73" s="998"/>
      <c r="N73" s="999" t="s">
        <v>80</v>
      </c>
      <c r="O73" s="1000"/>
      <c r="P73" s="1000"/>
      <c r="Q73" s="1001"/>
      <c r="R73" s="7"/>
      <c r="S73" s="7"/>
      <c r="T73" s="7"/>
      <c r="U73" s="7"/>
      <c r="V73" s="7"/>
      <c r="W73" s="7"/>
      <c r="X73" s="7"/>
      <c r="Y73" s="7"/>
      <c r="Z73" s="7"/>
      <c r="BI73" s="16"/>
      <c r="BJ73" s="16"/>
      <c r="BK73" s="16"/>
      <c r="BL73" s="16"/>
      <c r="BM73" s="16"/>
      <c r="BN73" s="16"/>
      <c r="BO73" s="16"/>
    </row>
    <row r="74" spans="1:67" ht="6" customHeight="1" thickBot="1">
      <c r="A74" s="257"/>
      <c r="B74" s="258"/>
      <c r="C74" s="258"/>
      <c r="D74" s="258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9"/>
      <c r="R74" s="7"/>
      <c r="S74" s="7"/>
      <c r="T74" s="7"/>
      <c r="U74" s="7"/>
      <c r="V74" s="7"/>
      <c r="W74" s="7"/>
      <c r="X74" s="7"/>
      <c r="Y74" s="7"/>
      <c r="Z74" s="7"/>
      <c r="BI74" s="16"/>
      <c r="BJ74" s="16"/>
      <c r="BK74" s="16"/>
      <c r="BL74" s="16"/>
      <c r="BM74" s="16"/>
      <c r="BN74" s="16"/>
      <c r="BO74" s="16"/>
    </row>
    <row r="75" spans="1:67" ht="15" thickBot="1">
      <c r="A75" s="848" t="s">
        <v>109</v>
      </c>
      <c r="B75" s="849"/>
      <c r="C75" s="849"/>
      <c r="D75" s="849"/>
      <c r="E75" s="849"/>
      <c r="F75" s="849"/>
      <c r="G75" s="849"/>
      <c r="H75" s="850"/>
      <c r="I75" s="241"/>
      <c r="J75" s="848" t="s">
        <v>110</v>
      </c>
      <c r="K75" s="849"/>
      <c r="L75" s="849"/>
      <c r="M75" s="849"/>
      <c r="N75" s="849"/>
      <c r="O75" s="849"/>
      <c r="P75" s="849"/>
      <c r="Q75" s="850"/>
      <c r="R75" s="7"/>
      <c r="S75" s="7"/>
      <c r="T75" s="7"/>
      <c r="U75" s="7"/>
      <c r="V75" s="7"/>
      <c r="W75" s="7"/>
      <c r="X75" s="7"/>
      <c r="Y75" s="7"/>
      <c r="Z75" s="7"/>
      <c r="BI75" s="16"/>
      <c r="BJ75" s="16"/>
      <c r="BK75" s="16"/>
      <c r="BL75" s="16"/>
      <c r="BM75" s="16"/>
      <c r="BN75" s="16"/>
      <c r="BO75" s="16"/>
    </row>
    <row r="76" spans="1:67" s="332" customFormat="1" ht="15" customHeight="1" thickBot="1">
      <c r="A76" s="838" t="s">
        <v>65</v>
      </c>
      <c r="B76" s="1002"/>
      <c r="C76" s="1002"/>
      <c r="D76" s="839"/>
      <c r="E76" s="996" t="s">
        <v>453</v>
      </c>
      <c r="F76" s="996"/>
      <c r="G76" s="996"/>
      <c r="H76" s="806"/>
      <c r="I76" s="350"/>
      <c r="J76" s="805" t="s">
        <v>453</v>
      </c>
      <c r="K76" s="996"/>
      <c r="L76" s="996"/>
      <c r="M76" s="806"/>
      <c r="N76" s="838" t="s">
        <v>65</v>
      </c>
      <c r="O76" s="1002"/>
      <c r="P76" s="1002"/>
      <c r="Q76" s="839"/>
      <c r="R76" s="330"/>
      <c r="S76" s="330"/>
      <c r="T76" s="330"/>
      <c r="U76" s="330"/>
      <c r="V76" s="330"/>
      <c r="W76" s="330"/>
      <c r="X76" s="330"/>
      <c r="Y76" s="330"/>
      <c r="Z76" s="330"/>
      <c r="AA76" s="331"/>
      <c r="AB76" s="331"/>
      <c r="AC76" s="331"/>
      <c r="AD76" s="331"/>
      <c r="AE76" s="331"/>
      <c r="AF76" s="331"/>
      <c r="AG76" s="331"/>
      <c r="AH76" s="331"/>
      <c r="AI76" s="331"/>
      <c r="AJ76" s="331"/>
      <c r="AK76" s="331"/>
      <c r="AL76" s="331"/>
      <c r="AM76" s="331"/>
      <c r="AN76" s="331"/>
      <c r="AO76" s="331"/>
      <c r="AP76" s="331"/>
      <c r="AQ76" s="331"/>
      <c r="AR76" s="331"/>
      <c r="AS76" s="331"/>
      <c r="AT76" s="331"/>
      <c r="AU76" s="331"/>
      <c r="AV76" s="331"/>
      <c r="AW76" s="331"/>
      <c r="AX76" s="331"/>
      <c r="AY76" s="331"/>
      <c r="AZ76" s="331"/>
      <c r="BA76" s="331"/>
      <c r="BB76" s="331"/>
      <c r="BC76" s="331"/>
      <c r="BD76" s="331"/>
      <c r="BE76" s="331"/>
      <c r="BF76" s="331"/>
      <c r="BG76" s="331"/>
      <c r="BH76" s="331"/>
      <c r="BI76" s="331"/>
      <c r="BJ76" s="331"/>
      <c r="BK76" s="331"/>
      <c r="BL76" s="331"/>
      <c r="BM76" s="331"/>
      <c r="BN76" s="331"/>
      <c r="BO76" s="331"/>
    </row>
    <row r="77" spans="1:67" s="332" customFormat="1" ht="13.5" thickBot="1">
      <c r="A77" s="700" t="s">
        <v>3</v>
      </c>
      <c r="B77" s="701" t="s">
        <v>78</v>
      </c>
      <c r="C77" s="702">
        <v>2</v>
      </c>
      <c r="D77" s="701" t="s">
        <v>13</v>
      </c>
      <c r="E77" s="667" t="s">
        <v>3</v>
      </c>
      <c r="F77" s="712" t="s">
        <v>78</v>
      </c>
      <c r="G77" s="713">
        <v>0</v>
      </c>
      <c r="H77" s="712" t="s">
        <v>13</v>
      </c>
      <c r="I77" s="350"/>
      <c r="J77" s="714" t="s">
        <v>3</v>
      </c>
      <c r="K77" s="712" t="s">
        <v>78</v>
      </c>
      <c r="L77" s="713">
        <v>2</v>
      </c>
      <c r="M77" s="712" t="s">
        <v>13</v>
      </c>
      <c r="N77" s="703" t="s">
        <v>3</v>
      </c>
      <c r="O77" s="701" t="s">
        <v>78</v>
      </c>
      <c r="P77" s="702">
        <v>0</v>
      </c>
      <c r="Q77" s="701" t="s">
        <v>13</v>
      </c>
      <c r="R77" s="330"/>
      <c r="S77" s="330"/>
      <c r="T77" s="330"/>
      <c r="U77" s="330"/>
      <c r="V77" s="330"/>
      <c r="W77" s="330"/>
      <c r="X77" s="330"/>
      <c r="Y77" s="330"/>
      <c r="Z77" s="330"/>
      <c r="AA77" s="331"/>
      <c r="AB77" s="331"/>
      <c r="AC77" s="331"/>
      <c r="AD77" s="331"/>
      <c r="AE77" s="331"/>
      <c r="AF77" s="331"/>
      <c r="AG77" s="331"/>
      <c r="AH77" s="331"/>
      <c r="AI77" s="331"/>
      <c r="AJ77" s="331"/>
      <c r="AK77" s="331"/>
      <c r="AL77" s="331"/>
      <c r="AM77" s="331"/>
      <c r="AN77" s="331"/>
      <c r="AO77" s="331"/>
      <c r="AP77" s="331"/>
      <c r="AQ77" s="331"/>
      <c r="AR77" s="331"/>
      <c r="AS77" s="331"/>
      <c r="AT77" s="331"/>
      <c r="AU77" s="331"/>
      <c r="AV77" s="331"/>
      <c r="AW77" s="331"/>
      <c r="AX77" s="331"/>
      <c r="AY77" s="331"/>
      <c r="AZ77" s="331"/>
      <c r="BA77" s="331"/>
      <c r="BB77" s="331"/>
      <c r="BC77" s="331"/>
      <c r="BD77" s="331"/>
      <c r="BE77" s="331"/>
      <c r="BF77" s="331"/>
      <c r="BG77" s="331"/>
      <c r="BH77" s="331"/>
      <c r="BI77" s="331"/>
      <c r="BJ77" s="331"/>
      <c r="BK77" s="331"/>
      <c r="BL77" s="331"/>
      <c r="BM77" s="331"/>
      <c r="BN77" s="331"/>
      <c r="BO77" s="331"/>
    </row>
    <row r="78" spans="1:67" ht="12.75">
      <c r="A78" s="101" t="s">
        <v>123</v>
      </c>
      <c r="B78" s="305">
        <v>6.5</v>
      </c>
      <c r="C78" s="110">
        <v>1</v>
      </c>
      <c r="D78" s="198">
        <f>B78+C78</f>
        <v>7.5</v>
      </c>
      <c r="E78" s="101" t="s">
        <v>276</v>
      </c>
      <c r="F78" s="305">
        <v>7.5</v>
      </c>
      <c r="G78" s="110">
        <v>-2</v>
      </c>
      <c r="H78" s="198">
        <f>F78+G78</f>
        <v>5.5</v>
      </c>
      <c r="I78" s="256"/>
      <c r="J78" s="101" t="s">
        <v>276</v>
      </c>
      <c r="K78" s="305">
        <v>4.5</v>
      </c>
      <c r="L78" s="110">
        <v>-1</v>
      </c>
      <c r="M78" s="198">
        <f>K78+L78</f>
        <v>3.5</v>
      </c>
      <c r="N78" s="101" t="s">
        <v>123</v>
      </c>
      <c r="O78" s="305" t="s">
        <v>350</v>
      </c>
      <c r="P78" s="110" t="s">
        <v>350</v>
      </c>
      <c r="Q78" s="198" t="s">
        <v>350</v>
      </c>
      <c r="R78" s="7"/>
      <c r="S78" s="7"/>
      <c r="T78" s="7"/>
      <c r="U78" s="7"/>
      <c r="V78" s="7"/>
      <c r="W78" s="7"/>
      <c r="X78" s="7"/>
      <c r="Y78" s="7"/>
      <c r="Z78" s="7"/>
      <c r="BI78" s="16"/>
      <c r="BJ78" s="16"/>
      <c r="BK78" s="16"/>
      <c r="BL78" s="16"/>
      <c r="BM78" s="16"/>
      <c r="BN78" s="16"/>
      <c r="BO78" s="16"/>
    </row>
    <row r="79" spans="1:67" ht="12.75">
      <c r="A79" s="102" t="s">
        <v>124</v>
      </c>
      <c r="B79" s="309">
        <v>6</v>
      </c>
      <c r="C79" s="111">
        <v>0</v>
      </c>
      <c r="D79" s="199">
        <f aca="true" t="shared" si="8" ref="D79:D102">B79+C79</f>
        <v>6</v>
      </c>
      <c r="E79" s="102" t="s">
        <v>629</v>
      </c>
      <c r="F79" s="309">
        <v>7</v>
      </c>
      <c r="G79" s="111">
        <v>3</v>
      </c>
      <c r="H79" s="199">
        <f aca="true" t="shared" si="9" ref="H79:H102">F79+G79</f>
        <v>10</v>
      </c>
      <c r="I79" s="244"/>
      <c r="J79" s="102" t="s">
        <v>296</v>
      </c>
      <c r="K79" s="309">
        <v>6.5</v>
      </c>
      <c r="L79" s="111">
        <v>0</v>
      </c>
      <c r="M79" s="199">
        <f aca="true" t="shared" si="10" ref="M79:M102">K79+L79</f>
        <v>6.5</v>
      </c>
      <c r="N79" s="102" t="s">
        <v>416</v>
      </c>
      <c r="O79" s="309">
        <v>6.5</v>
      </c>
      <c r="P79" s="111">
        <v>-0.5</v>
      </c>
      <c r="Q79" s="199">
        <f aca="true" t="shared" si="11" ref="Q79:Q102">O79+P79</f>
        <v>6</v>
      </c>
      <c r="R79" s="7"/>
      <c r="S79" s="7"/>
      <c r="T79" s="7"/>
      <c r="U79" s="7"/>
      <c r="V79" s="7"/>
      <c r="W79" s="7"/>
      <c r="X79" s="7"/>
      <c r="Y79" s="7"/>
      <c r="Z79" s="7"/>
      <c r="BI79" s="16"/>
      <c r="BJ79" s="16"/>
      <c r="BK79" s="16"/>
      <c r="BL79" s="16"/>
      <c r="BM79" s="16"/>
      <c r="BN79" s="16"/>
      <c r="BO79" s="16"/>
    </row>
    <row r="80" spans="1:67" ht="12.75">
      <c r="A80" s="102" t="s">
        <v>416</v>
      </c>
      <c r="B80" s="309">
        <v>5</v>
      </c>
      <c r="C80" s="111">
        <v>0</v>
      </c>
      <c r="D80" s="199">
        <f t="shared" si="8"/>
        <v>5</v>
      </c>
      <c r="E80" s="102" t="s">
        <v>301</v>
      </c>
      <c r="F80" s="309">
        <v>5.5</v>
      </c>
      <c r="G80" s="111">
        <v>0</v>
      </c>
      <c r="H80" s="199">
        <f t="shared" si="9"/>
        <v>5.5</v>
      </c>
      <c r="I80" s="244"/>
      <c r="J80" s="102" t="s">
        <v>360</v>
      </c>
      <c r="K80" s="309">
        <v>6</v>
      </c>
      <c r="L80" s="111">
        <v>1</v>
      </c>
      <c r="M80" s="199">
        <f t="shared" si="10"/>
        <v>7</v>
      </c>
      <c r="N80" s="102" t="s">
        <v>139</v>
      </c>
      <c r="O80" s="309">
        <v>6</v>
      </c>
      <c r="P80" s="111">
        <v>0</v>
      </c>
      <c r="Q80" s="199">
        <f t="shared" si="11"/>
        <v>6</v>
      </c>
      <c r="R80" s="7"/>
      <c r="S80" s="7"/>
      <c r="T80" s="7"/>
      <c r="U80" s="7"/>
      <c r="V80" s="7"/>
      <c r="W80" s="7"/>
      <c r="X80" s="7"/>
      <c r="Y80" s="7"/>
      <c r="Z80" s="7"/>
      <c r="BI80" s="16"/>
      <c r="BJ80" s="16"/>
      <c r="BK80" s="16"/>
      <c r="BL80" s="16"/>
      <c r="BM80" s="16"/>
      <c r="BN80" s="16"/>
      <c r="BO80" s="16"/>
    </row>
    <row r="81" spans="1:67" ht="12.75">
      <c r="A81" s="102" t="s">
        <v>126</v>
      </c>
      <c r="B81" s="309">
        <v>5.5</v>
      </c>
      <c r="C81" s="111">
        <v>-0.5</v>
      </c>
      <c r="D81" s="199">
        <f t="shared" si="8"/>
        <v>5</v>
      </c>
      <c r="E81" s="102" t="s">
        <v>596</v>
      </c>
      <c r="F81" s="309">
        <v>6</v>
      </c>
      <c r="G81" s="111">
        <v>0</v>
      </c>
      <c r="H81" s="199">
        <f t="shared" si="9"/>
        <v>6</v>
      </c>
      <c r="I81" s="244"/>
      <c r="J81" s="102" t="s">
        <v>596</v>
      </c>
      <c r="K81" s="309">
        <v>5</v>
      </c>
      <c r="L81" s="111">
        <v>0</v>
      </c>
      <c r="M81" s="199">
        <f t="shared" si="10"/>
        <v>5</v>
      </c>
      <c r="N81" s="102" t="s">
        <v>126</v>
      </c>
      <c r="O81" s="309">
        <v>6.5</v>
      </c>
      <c r="P81" s="111">
        <v>0</v>
      </c>
      <c r="Q81" s="199">
        <f t="shared" si="11"/>
        <v>6.5</v>
      </c>
      <c r="R81" s="7"/>
      <c r="S81" s="7"/>
      <c r="T81" s="7"/>
      <c r="U81" s="7"/>
      <c r="V81" s="7"/>
      <c r="W81" s="7"/>
      <c r="X81" s="7"/>
      <c r="Y81" s="7"/>
      <c r="Z81" s="7"/>
      <c r="BI81" s="16"/>
      <c r="BJ81" s="16"/>
      <c r="BK81" s="16"/>
      <c r="BL81" s="16"/>
      <c r="BM81" s="16"/>
      <c r="BN81" s="16"/>
      <c r="BO81" s="16"/>
    </row>
    <row r="82" spans="1:67" ht="12.75">
      <c r="A82" s="102" t="s">
        <v>128</v>
      </c>
      <c r="B82" s="309">
        <v>7.5</v>
      </c>
      <c r="C82" s="111">
        <v>3</v>
      </c>
      <c r="D82" s="199">
        <f t="shared" si="8"/>
        <v>10.5</v>
      </c>
      <c r="E82" s="102" t="s">
        <v>492</v>
      </c>
      <c r="F82" s="309">
        <v>5</v>
      </c>
      <c r="G82" s="111">
        <v>0</v>
      </c>
      <c r="H82" s="199">
        <f t="shared" si="9"/>
        <v>5</v>
      </c>
      <c r="I82" s="244"/>
      <c r="J82" s="102" t="s">
        <v>282</v>
      </c>
      <c r="K82" s="309">
        <v>5.5</v>
      </c>
      <c r="L82" s="111">
        <v>-0.5</v>
      </c>
      <c r="M82" s="199">
        <f t="shared" si="10"/>
        <v>5</v>
      </c>
      <c r="N82" s="102" t="s">
        <v>443</v>
      </c>
      <c r="O82" s="309">
        <v>7</v>
      </c>
      <c r="P82" s="111">
        <v>3</v>
      </c>
      <c r="Q82" s="199">
        <f t="shared" si="11"/>
        <v>10</v>
      </c>
      <c r="R82" s="7"/>
      <c r="S82" s="7"/>
      <c r="T82" s="7"/>
      <c r="U82" s="7"/>
      <c r="V82" s="7"/>
      <c r="W82" s="7"/>
      <c r="X82" s="7"/>
      <c r="Y82" s="7"/>
      <c r="Z82" s="7"/>
      <c r="BI82" s="16"/>
      <c r="BJ82" s="16"/>
      <c r="BK82" s="16"/>
      <c r="BL82" s="16"/>
      <c r="BM82" s="16"/>
      <c r="BN82" s="16"/>
      <c r="BO82" s="16"/>
    </row>
    <row r="83" spans="1:67" ht="12.75">
      <c r="A83" s="102" t="s">
        <v>130</v>
      </c>
      <c r="B83" s="309">
        <v>6</v>
      </c>
      <c r="C83" s="111">
        <v>0</v>
      </c>
      <c r="D83" s="199">
        <f t="shared" si="8"/>
        <v>6</v>
      </c>
      <c r="E83" s="102" t="s">
        <v>282</v>
      </c>
      <c r="F83" s="309">
        <v>6.5</v>
      </c>
      <c r="G83" s="111">
        <v>1</v>
      </c>
      <c r="H83" s="199">
        <f t="shared" si="9"/>
        <v>7.5</v>
      </c>
      <c r="I83" s="244"/>
      <c r="J83" s="102" t="s">
        <v>292</v>
      </c>
      <c r="K83" s="309">
        <v>5.5</v>
      </c>
      <c r="L83" s="111">
        <v>0</v>
      </c>
      <c r="M83" s="199">
        <f t="shared" si="10"/>
        <v>5.5</v>
      </c>
      <c r="N83" s="102" t="s">
        <v>128</v>
      </c>
      <c r="O83" s="309">
        <v>6.5</v>
      </c>
      <c r="P83" s="111">
        <v>1</v>
      </c>
      <c r="Q83" s="199">
        <f t="shared" si="11"/>
        <v>7.5</v>
      </c>
      <c r="R83" s="7"/>
      <c r="S83" s="7"/>
      <c r="T83" s="7"/>
      <c r="U83" s="7"/>
      <c r="V83" s="7"/>
      <c r="W83" s="7"/>
      <c r="X83" s="7"/>
      <c r="Y83" s="7"/>
      <c r="Z83" s="7"/>
      <c r="BI83" s="16"/>
      <c r="BJ83" s="16"/>
      <c r="BK83" s="16"/>
      <c r="BL83" s="16"/>
      <c r="BM83" s="16"/>
      <c r="BN83" s="16"/>
      <c r="BO83" s="16"/>
    </row>
    <row r="84" spans="1:67" ht="12.75">
      <c r="A84" s="102" t="s">
        <v>415</v>
      </c>
      <c r="B84" s="309">
        <v>6</v>
      </c>
      <c r="C84" s="111">
        <v>0</v>
      </c>
      <c r="D84" s="199">
        <f t="shared" si="8"/>
        <v>6</v>
      </c>
      <c r="E84" s="102" t="s">
        <v>509</v>
      </c>
      <c r="F84" s="309">
        <v>5.5</v>
      </c>
      <c r="G84" s="111">
        <v>0</v>
      </c>
      <c r="H84" s="199">
        <f t="shared" si="9"/>
        <v>5.5</v>
      </c>
      <c r="I84" s="244"/>
      <c r="J84" s="102" t="s">
        <v>283</v>
      </c>
      <c r="K84" s="309">
        <v>6</v>
      </c>
      <c r="L84" s="111">
        <v>0</v>
      </c>
      <c r="M84" s="199">
        <f t="shared" si="10"/>
        <v>6</v>
      </c>
      <c r="N84" s="102" t="s">
        <v>415</v>
      </c>
      <c r="O84" s="309">
        <v>6</v>
      </c>
      <c r="P84" s="111">
        <v>-0.5</v>
      </c>
      <c r="Q84" s="199">
        <f t="shared" si="11"/>
        <v>5.5</v>
      </c>
      <c r="R84" s="7"/>
      <c r="S84" s="7"/>
      <c r="T84" s="7"/>
      <c r="U84" s="7"/>
      <c r="V84" s="7"/>
      <c r="W84" s="7"/>
      <c r="X84" s="7"/>
      <c r="Y84" s="7"/>
      <c r="Z84" s="7"/>
      <c r="BI84" s="16"/>
      <c r="BJ84" s="16"/>
      <c r="BK84" s="16"/>
      <c r="BL84" s="16"/>
      <c r="BM84" s="16"/>
      <c r="BN84" s="16"/>
      <c r="BO84" s="16"/>
    </row>
    <row r="85" spans="1:67" ht="12.75">
      <c r="A85" s="102" t="s">
        <v>553</v>
      </c>
      <c r="B85" s="309">
        <v>6.5</v>
      </c>
      <c r="C85" s="111">
        <v>0</v>
      </c>
      <c r="D85" s="199">
        <f t="shared" si="8"/>
        <v>6.5</v>
      </c>
      <c r="E85" s="102" t="s">
        <v>283</v>
      </c>
      <c r="F85" s="309">
        <v>5.5</v>
      </c>
      <c r="G85" s="111">
        <v>0</v>
      </c>
      <c r="H85" s="199">
        <f t="shared" si="9"/>
        <v>5.5</v>
      </c>
      <c r="I85" s="244"/>
      <c r="J85" s="102" t="s">
        <v>289</v>
      </c>
      <c r="K85" s="309">
        <v>7</v>
      </c>
      <c r="L85" s="111">
        <v>-0.5</v>
      </c>
      <c r="M85" s="199">
        <f t="shared" si="10"/>
        <v>6.5</v>
      </c>
      <c r="N85" s="102" t="s">
        <v>130</v>
      </c>
      <c r="O85" s="309">
        <v>5.5</v>
      </c>
      <c r="P85" s="111">
        <v>0</v>
      </c>
      <c r="Q85" s="199">
        <f t="shared" si="11"/>
        <v>5.5</v>
      </c>
      <c r="R85" s="7"/>
      <c r="S85" s="7"/>
      <c r="T85" s="7"/>
      <c r="U85" s="7"/>
      <c r="V85" s="7"/>
      <c r="W85" s="7"/>
      <c r="X85" s="7"/>
      <c r="Y85" s="7"/>
      <c r="Z85" s="7"/>
      <c r="BI85" s="16"/>
      <c r="BJ85" s="16"/>
      <c r="BK85" s="16"/>
      <c r="BL85" s="16"/>
      <c r="BM85" s="16"/>
      <c r="BN85" s="16"/>
      <c r="BO85" s="16"/>
    </row>
    <row r="86" spans="1:67" ht="12.75">
      <c r="A86" s="102" t="s">
        <v>353</v>
      </c>
      <c r="B86" s="309">
        <v>7</v>
      </c>
      <c r="C86" s="111">
        <v>3</v>
      </c>
      <c r="D86" s="199">
        <f t="shared" si="8"/>
        <v>10</v>
      </c>
      <c r="E86" s="102" t="s">
        <v>597</v>
      </c>
      <c r="F86" s="309">
        <v>6.5</v>
      </c>
      <c r="G86" s="111">
        <v>0.5</v>
      </c>
      <c r="H86" s="199">
        <f t="shared" si="9"/>
        <v>7</v>
      </c>
      <c r="I86" s="244"/>
      <c r="J86" s="102" t="s">
        <v>597</v>
      </c>
      <c r="K86" s="309">
        <v>6.5</v>
      </c>
      <c r="L86" s="111">
        <v>0</v>
      </c>
      <c r="M86" s="199">
        <f t="shared" si="10"/>
        <v>6.5</v>
      </c>
      <c r="N86" s="102" t="s">
        <v>132</v>
      </c>
      <c r="O86" s="309">
        <v>5</v>
      </c>
      <c r="P86" s="111">
        <v>0</v>
      </c>
      <c r="Q86" s="199">
        <f t="shared" si="11"/>
        <v>5</v>
      </c>
      <c r="R86" s="7"/>
      <c r="S86" s="7"/>
      <c r="T86" s="7"/>
      <c r="U86" s="7"/>
      <c r="V86" s="7"/>
      <c r="W86" s="7"/>
      <c r="X86" s="7"/>
      <c r="Y86" s="7"/>
      <c r="Z86" s="7"/>
      <c r="BI86" s="16"/>
      <c r="BJ86" s="16"/>
      <c r="BK86" s="16"/>
      <c r="BL86" s="16"/>
      <c r="BM86" s="16"/>
      <c r="BN86" s="16"/>
      <c r="BO86" s="16"/>
    </row>
    <row r="87" spans="1:67" ht="12.75">
      <c r="A87" s="102" t="s">
        <v>131</v>
      </c>
      <c r="B87" s="309">
        <v>5.5</v>
      </c>
      <c r="C87" s="111">
        <v>0</v>
      </c>
      <c r="D87" s="199">
        <f t="shared" si="8"/>
        <v>5.5</v>
      </c>
      <c r="E87" s="102" t="s">
        <v>547</v>
      </c>
      <c r="F87" s="309">
        <v>6.5</v>
      </c>
      <c r="G87" s="111">
        <v>3</v>
      </c>
      <c r="H87" s="199">
        <f t="shared" si="9"/>
        <v>9.5</v>
      </c>
      <c r="I87" s="244"/>
      <c r="J87" s="102" t="s">
        <v>547</v>
      </c>
      <c r="K87" s="309">
        <v>6.5</v>
      </c>
      <c r="L87" s="111">
        <v>3</v>
      </c>
      <c r="M87" s="199">
        <f t="shared" si="10"/>
        <v>9.5</v>
      </c>
      <c r="N87" s="102" t="s">
        <v>353</v>
      </c>
      <c r="O87" s="309">
        <v>6</v>
      </c>
      <c r="P87" s="111">
        <v>0</v>
      </c>
      <c r="Q87" s="199">
        <f t="shared" si="11"/>
        <v>6</v>
      </c>
      <c r="R87" s="7"/>
      <c r="S87" s="7"/>
      <c r="T87" s="7"/>
      <c r="U87" s="7"/>
      <c r="V87" s="7"/>
      <c r="W87" s="7"/>
      <c r="X87" s="7"/>
      <c r="Y87" s="7"/>
      <c r="Z87" s="7"/>
      <c r="BI87" s="16"/>
      <c r="BJ87" s="16"/>
      <c r="BK87" s="16"/>
      <c r="BL87" s="16"/>
      <c r="BM87" s="16"/>
      <c r="BN87" s="16"/>
      <c r="BO87" s="16"/>
    </row>
    <row r="88" spans="1:67" ht="13.5" thickBot="1">
      <c r="A88" s="103" t="s">
        <v>158</v>
      </c>
      <c r="B88" s="307">
        <v>6</v>
      </c>
      <c r="C88" s="112">
        <v>0</v>
      </c>
      <c r="D88" s="200">
        <f t="shared" si="8"/>
        <v>6</v>
      </c>
      <c r="E88" s="103" t="s">
        <v>288</v>
      </c>
      <c r="F88" s="307">
        <v>7</v>
      </c>
      <c r="G88" s="112">
        <v>3</v>
      </c>
      <c r="H88" s="200">
        <f t="shared" si="9"/>
        <v>10</v>
      </c>
      <c r="I88" s="245"/>
      <c r="J88" s="103" t="s">
        <v>529</v>
      </c>
      <c r="K88" s="307">
        <v>5</v>
      </c>
      <c r="L88" s="112">
        <v>0</v>
      </c>
      <c r="M88" s="200">
        <f t="shared" si="10"/>
        <v>5</v>
      </c>
      <c r="N88" s="103" t="s">
        <v>131</v>
      </c>
      <c r="O88" s="307">
        <v>7</v>
      </c>
      <c r="P88" s="112">
        <v>3</v>
      </c>
      <c r="Q88" s="200">
        <f t="shared" si="11"/>
        <v>10</v>
      </c>
      <c r="R88" s="7"/>
      <c r="S88" s="7"/>
      <c r="T88" s="7"/>
      <c r="U88" s="7"/>
      <c r="V88" s="7"/>
      <c r="W88" s="7"/>
      <c r="X88" s="7"/>
      <c r="Y88" s="7"/>
      <c r="Z88" s="7"/>
      <c r="BI88" s="16"/>
      <c r="BJ88" s="16"/>
      <c r="BK88" s="16"/>
      <c r="BL88" s="16"/>
      <c r="BM88" s="16"/>
      <c r="BN88" s="16"/>
      <c r="BO88" s="16"/>
    </row>
    <row r="89" spans="1:67" ht="13.5" thickBot="1">
      <c r="A89" s="85"/>
      <c r="B89" s="444"/>
      <c r="C89" s="108"/>
      <c r="D89" s="201"/>
      <c r="E89" s="85"/>
      <c r="F89" s="444"/>
      <c r="G89" s="108"/>
      <c r="H89" s="201"/>
      <c r="I89" s="244"/>
      <c r="J89" s="85"/>
      <c r="K89" s="444"/>
      <c r="L89" s="108"/>
      <c r="M89" s="201"/>
      <c r="N89" s="85"/>
      <c r="O89" s="444"/>
      <c r="P89" s="108"/>
      <c r="Q89" s="201"/>
      <c r="R89" s="7"/>
      <c r="S89" s="7"/>
      <c r="T89" s="7"/>
      <c r="U89" s="7"/>
      <c r="V89" s="7"/>
      <c r="W89" s="7"/>
      <c r="X89" s="7"/>
      <c r="Y89" s="7"/>
      <c r="Z89" s="7"/>
      <c r="BI89" s="16"/>
      <c r="BJ89" s="16"/>
      <c r="BK89" s="16"/>
      <c r="BL89" s="16"/>
      <c r="BM89" s="16"/>
      <c r="BN89" s="16"/>
      <c r="BO89" s="16"/>
    </row>
    <row r="90" spans="1:67" ht="12.75">
      <c r="A90" s="104" t="s">
        <v>606</v>
      </c>
      <c r="B90" s="310" t="s">
        <v>144</v>
      </c>
      <c r="C90" s="120" t="s">
        <v>144</v>
      </c>
      <c r="D90" s="202" t="s">
        <v>144</v>
      </c>
      <c r="E90" s="104" t="s">
        <v>627</v>
      </c>
      <c r="F90" s="310">
        <v>6.5</v>
      </c>
      <c r="G90" s="120">
        <v>-3</v>
      </c>
      <c r="H90" s="202">
        <f t="shared" si="9"/>
        <v>3.5</v>
      </c>
      <c r="I90" s="260"/>
      <c r="J90" s="104" t="s">
        <v>627</v>
      </c>
      <c r="K90" s="310" t="s">
        <v>144</v>
      </c>
      <c r="L90" s="120" t="s">
        <v>144</v>
      </c>
      <c r="M90" s="202" t="s">
        <v>144</v>
      </c>
      <c r="N90" s="101" t="s">
        <v>606</v>
      </c>
      <c r="O90" s="306">
        <v>6.5</v>
      </c>
      <c r="P90" s="110">
        <v>-2</v>
      </c>
      <c r="Q90" s="198">
        <f>O90+P90</f>
        <v>4.5</v>
      </c>
      <c r="R90" s="7"/>
      <c r="S90" s="7"/>
      <c r="T90" s="7"/>
      <c r="U90" s="7"/>
      <c r="V90" s="7"/>
      <c r="W90" s="7"/>
      <c r="X90" s="7"/>
      <c r="Y90" s="7"/>
      <c r="Z90" s="7"/>
      <c r="BI90" s="16"/>
      <c r="BJ90" s="16"/>
      <c r="BK90" s="16"/>
      <c r="BL90" s="16"/>
      <c r="BM90" s="16"/>
      <c r="BN90" s="16"/>
      <c r="BO90" s="16"/>
    </row>
    <row r="91" spans="1:67" ht="12.75">
      <c r="A91" s="105" t="s">
        <v>132</v>
      </c>
      <c r="B91" s="313">
        <v>5</v>
      </c>
      <c r="C91" s="114">
        <v>0</v>
      </c>
      <c r="D91" s="464">
        <f t="shared" si="8"/>
        <v>5</v>
      </c>
      <c r="E91" s="109" t="s">
        <v>529</v>
      </c>
      <c r="F91" s="311">
        <v>6</v>
      </c>
      <c r="G91" s="115">
        <v>0</v>
      </c>
      <c r="H91" s="204">
        <f t="shared" si="9"/>
        <v>6</v>
      </c>
      <c r="I91" s="260"/>
      <c r="J91" s="109" t="s">
        <v>288</v>
      </c>
      <c r="K91" s="311" t="s">
        <v>144</v>
      </c>
      <c r="L91" s="115" t="s">
        <v>144</v>
      </c>
      <c r="M91" s="204" t="s">
        <v>144</v>
      </c>
      <c r="N91" s="105" t="s">
        <v>158</v>
      </c>
      <c r="O91" s="313">
        <v>7</v>
      </c>
      <c r="P91" s="114">
        <v>2</v>
      </c>
      <c r="Q91" s="464">
        <f t="shared" si="11"/>
        <v>9</v>
      </c>
      <c r="R91" s="7"/>
      <c r="S91" s="7"/>
      <c r="T91" s="7"/>
      <c r="U91" s="7"/>
      <c r="V91" s="7"/>
      <c r="W91" s="7"/>
      <c r="X91" s="7"/>
      <c r="Y91" s="7"/>
      <c r="Z91" s="7"/>
      <c r="BI91" s="16"/>
      <c r="BJ91" s="16"/>
      <c r="BK91" s="16"/>
      <c r="BL91" s="16"/>
      <c r="BM91" s="16"/>
      <c r="BN91" s="16"/>
      <c r="BO91" s="16"/>
    </row>
    <row r="92" spans="1:67" ht="12.75">
      <c r="A92" s="105" t="s">
        <v>443</v>
      </c>
      <c r="B92" s="311">
        <v>5.5</v>
      </c>
      <c r="C92" s="115">
        <v>-0.5</v>
      </c>
      <c r="D92" s="464">
        <f t="shared" si="8"/>
        <v>5</v>
      </c>
      <c r="E92" s="105" t="s">
        <v>578</v>
      </c>
      <c r="F92" s="311" t="s">
        <v>144</v>
      </c>
      <c r="G92" s="115" t="s">
        <v>144</v>
      </c>
      <c r="H92" s="204" t="s">
        <v>144</v>
      </c>
      <c r="I92" s="260"/>
      <c r="J92" s="105" t="s">
        <v>578</v>
      </c>
      <c r="K92" s="311" t="s">
        <v>144</v>
      </c>
      <c r="L92" s="115" t="s">
        <v>144</v>
      </c>
      <c r="M92" s="204" t="s">
        <v>144</v>
      </c>
      <c r="N92" s="105" t="s">
        <v>553</v>
      </c>
      <c r="O92" s="311" t="s">
        <v>144</v>
      </c>
      <c r="P92" s="115" t="s">
        <v>144</v>
      </c>
      <c r="Q92" s="464" t="s">
        <v>144</v>
      </c>
      <c r="R92" s="7"/>
      <c r="S92" s="7"/>
      <c r="T92" s="7"/>
      <c r="U92" s="7"/>
      <c r="V92" s="7"/>
      <c r="W92" s="7"/>
      <c r="X92" s="7"/>
      <c r="Y92" s="7"/>
      <c r="Z92" s="7"/>
      <c r="BI92" s="16"/>
      <c r="BJ92" s="16"/>
      <c r="BK92" s="16"/>
      <c r="BL92" s="16"/>
      <c r="BM92" s="16"/>
      <c r="BN92" s="16"/>
      <c r="BO92" s="16"/>
    </row>
    <row r="93" spans="1:67" ht="12.75">
      <c r="A93" s="109" t="s">
        <v>546</v>
      </c>
      <c r="B93" s="311">
        <v>6</v>
      </c>
      <c r="C93" s="115">
        <v>0</v>
      </c>
      <c r="D93" s="464">
        <f t="shared" si="8"/>
        <v>6</v>
      </c>
      <c r="E93" s="105" t="s">
        <v>290</v>
      </c>
      <c r="F93" s="311" t="s">
        <v>144</v>
      </c>
      <c r="G93" s="115" t="s">
        <v>144</v>
      </c>
      <c r="H93" s="204" t="s">
        <v>144</v>
      </c>
      <c r="I93" s="260"/>
      <c r="J93" s="105" t="s">
        <v>600</v>
      </c>
      <c r="K93" s="311">
        <v>6</v>
      </c>
      <c r="L93" s="115">
        <v>0</v>
      </c>
      <c r="M93" s="204">
        <f t="shared" si="10"/>
        <v>6</v>
      </c>
      <c r="N93" s="109" t="s">
        <v>554</v>
      </c>
      <c r="O93" s="311" t="s">
        <v>144</v>
      </c>
      <c r="P93" s="115" t="s">
        <v>144</v>
      </c>
      <c r="Q93" s="464" t="s">
        <v>144</v>
      </c>
      <c r="R93" s="7"/>
      <c r="S93" s="7"/>
      <c r="T93" s="7"/>
      <c r="U93" s="7"/>
      <c r="V93" s="7"/>
      <c r="W93" s="7"/>
      <c r="X93" s="7"/>
      <c r="Y93" s="7"/>
      <c r="Z93" s="7"/>
      <c r="BI93" s="16"/>
      <c r="BJ93" s="16"/>
      <c r="BK93" s="16"/>
      <c r="BL93" s="16"/>
      <c r="BM93" s="16"/>
      <c r="BN93" s="16"/>
      <c r="BO93" s="16"/>
    </row>
    <row r="94" spans="1:67" ht="12.75">
      <c r="A94" s="105" t="s">
        <v>554</v>
      </c>
      <c r="B94" s="313">
        <v>5.5</v>
      </c>
      <c r="C94" s="114">
        <v>0</v>
      </c>
      <c r="D94" s="464">
        <f t="shared" si="8"/>
        <v>5.5</v>
      </c>
      <c r="E94" s="105" t="s">
        <v>291</v>
      </c>
      <c r="F94" s="311" t="s">
        <v>144</v>
      </c>
      <c r="G94" s="115" t="s">
        <v>144</v>
      </c>
      <c r="H94" s="204" t="s">
        <v>144</v>
      </c>
      <c r="I94" s="260"/>
      <c r="J94" s="105" t="s">
        <v>290</v>
      </c>
      <c r="K94" s="311" t="s">
        <v>144</v>
      </c>
      <c r="L94" s="115" t="s">
        <v>144</v>
      </c>
      <c r="M94" s="204" t="s">
        <v>144</v>
      </c>
      <c r="N94" s="105" t="s">
        <v>444</v>
      </c>
      <c r="O94" s="313">
        <v>5.5</v>
      </c>
      <c r="P94" s="114">
        <v>0</v>
      </c>
      <c r="Q94" s="464">
        <f t="shared" si="11"/>
        <v>5.5</v>
      </c>
      <c r="R94" s="7"/>
      <c r="S94" s="7"/>
      <c r="T94" s="7"/>
      <c r="U94" s="7"/>
      <c r="V94" s="7"/>
      <c r="W94" s="7"/>
      <c r="X94" s="7"/>
      <c r="Y94" s="7"/>
      <c r="Z94" s="7"/>
      <c r="BI94" s="16"/>
      <c r="BJ94" s="16"/>
      <c r="BK94" s="16"/>
      <c r="BL94" s="16"/>
      <c r="BM94" s="16"/>
      <c r="BN94" s="16"/>
      <c r="BO94" s="16"/>
    </row>
    <row r="95" spans="1:67" ht="12.75">
      <c r="A95" s="109" t="s">
        <v>444</v>
      </c>
      <c r="B95" s="311">
        <v>4.5</v>
      </c>
      <c r="C95" s="115">
        <v>0</v>
      </c>
      <c r="D95" s="464">
        <f t="shared" si="8"/>
        <v>4.5</v>
      </c>
      <c r="E95" s="105" t="s">
        <v>281</v>
      </c>
      <c r="F95" s="311" t="s">
        <v>144</v>
      </c>
      <c r="G95" s="115" t="s">
        <v>144</v>
      </c>
      <c r="H95" s="204" t="s">
        <v>144</v>
      </c>
      <c r="I95" s="260"/>
      <c r="J95" s="105" t="s">
        <v>509</v>
      </c>
      <c r="K95" s="311">
        <v>6</v>
      </c>
      <c r="L95" s="115">
        <v>1</v>
      </c>
      <c r="M95" s="204">
        <f t="shared" si="10"/>
        <v>7</v>
      </c>
      <c r="N95" s="109" t="s">
        <v>523</v>
      </c>
      <c r="O95" s="311">
        <v>6.5</v>
      </c>
      <c r="P95" s="115">
        <v>0</v>
      </c>
      <c r="Q95" s="464">
        <f>O95+P95</f>
        <v>6.5</v>
      </c>
      <c r="R95" s="7"/>
      <c r="S95" s="7"/>
      <c r="T95" s="7"/>
      <c r="U95" s="7"/>
      <c r="V95" s="7"/>
      <c r="W95" s="7"/>
      <c r="X95" s="7"/>
      <c r="Y95" s="7"/>
      <c r="Z95" s="7"/>
      <c r="BI95" s="16"/>
      <c r="BJ95" s="16"/>
      <c r="BK95" s="16"/>
      <c r="BL95" s="16"/>
      <c r="BM95" s="16"/>
      <c r="BN95" s="16"/>
      <c r="BO95" s="16"/>
    </row>
    <row r="96" spans="1:67" ht="12.75">
      <c r="A96" s="105" t="s">
        <v>125</v>
      </c>
      <c r="B96" s="313">
        <v>6</v>
      </c>
      <c r="C96" s="114">
        <v>-0.5</v>
      </c>
      <c r="D96" s="464">
        <f t="shared" si="8"/>
        <v>5.5</v>
      </c>
      <c r="E96" s="105" t="s">
        <v>580</v>
      </c>
      <c r="F96" s="313">
        <v>6.5</v>
      </c>
      <c r="G96" s="114">
        <v>0</v>
      </c>
      <c r="H96" s="204">
        <f t="shared" si="9"/>
        <v>6.5</v>
      </c>
      <c r="I96" s="260"/>
      <c r="J96" s="105" t="s">
        <v>291</v>
      </c>
      <c r="K96" s="313">
        <v>5.5</v>
      </c>
      <c r="L96" s="114">
        <v>-0.5</v>
      </c>
      <c r="M96" s="204">
        <f t="shared" si="10"/>
        <v>5</v>
      </c>
      <c r="N96" s="105" t="s">
        <v>140</v>
      </c>
      <c r="O96" s="313" t="s">
        <v>144</v>
      </c>
      <c r="P96" s="114" t="s">
        <v>144</v>
      </c>
      <c r="Q96" s="464" t="s">
        <v>144</v>
      </c>
      <c r="R96" s="7"/>
      <c r="S96" s="7"/>
      <c r="T96" s="7"/>
      <c r="U96" s="7"/>
      <c r="V96" s="7"/>
      <c r="W96" s="7"/>
      <c r="X96" s="7"/>
      <c r="Y96" s="7"/>
      <c r="Z96" s="7"/>
      <c r="BI96" s="16"/>
      <c r="BJ96" s="16"/>
      <c r="BK96" s="16"/>
      <c r="BL96" s="16"/>
      <c r="BM96" s="16"/>
      <c r="BN96" s="16"/>
      <c r="BO96" s="16"/>
    </row>
    <row r="97" spans="1:67" ht="12.75">
      <c r="A97" s="105" t="s">
        <v>142</v>
      </c>
      <c r="B97" s="313" t="s">
        <v>144</v>
      </c>
      <c r="C97" s="114" t="s">
        <v>144</v>
      </c>
      <c r="D97" s="464" t="s">
        <v>144</v>
      </c>
      <c r="E97" s="105" t="s">
        <v>359</v>
      </c>
      <c r="F97" s="313" t="s">
        <v>144</v>
      </c>
      <c r="G97" s="114" t="s">
        <v>144</v>
      </c>
      <c r="H97" s="204" t="s">
        <v>144</v>
      </c>
      <c r="I97" s="260"/>
      <c r="J97" s="105" t="s">
        <v>281</v>
      </c>
      <c r="K97" s="313" t="s">
        <v>144</v>
      </c>
      <c r="L97" s="114" t="s">
        <v>144</v>
      </c>
      <c r="M97" s="204" t="s">
        <v>144</v>
      </c>
      <c r="N97" s="105" t="s">
        <v>142</v>
      </c>
      <c r="O97" s="313" t="s">
        <v>144</v>
      </c>
      <c r="P97" s="114" t="s">
        <v>144</v>
      </c>
      <c r="Q97" s="464" t="s">
        <v>144</v>
      </c>
      <c r="R97" s="7"/>
      <c r="S97" s="7"/>
      <c r="T97" s="7"/>
      <c r="U97" s="7"/>
      <c r="V97" s="7"/>
      <c r="W97" s="7"/>
      <c r="X97" s="7"/>
      <c r="Y97" s="7"/>
      <c r="Z97" s="7"/>
      <c r="BI97" s="16"/>
      <c r="BJ97" s="16"/>
      <c r="BK97" s="16"/>
      <c r="BL97" s="16"/>
      <c r="BM97" s="16"/>
      <c r="BN97" s="16"/>
      <c r="BO97" s="16"/>
    </row>
    <row r="98" spans="1:67" ht="12.75">
      <c r="A98" s="105" t="s">
        <v>142</v>
      </c>
      <c r="B98" s="311" t="s">
        <v>144</v>
      </c>
      <c r="C98" s="115" t="s">
        <v>144</v>
      </c>
      <c r="D98" s="464" t="s">
        <v>144</v>
      </c>
      <c r="E98" s="105" t="s">
        <v>595</v>
      </c>
      <c r="F98" s="311" t="s">
        <v>356</v>
      </c>
      <c r="G98" s="115" t="s">
        <v>356</v>
      </c>
      <c r="H98" s="204" t="s">
        <v>356</v>
      </c>
      <c r="I98" s="260"/>
      <c r="J98" s="105" t="s">
        <v>580</v>
      </c>
      <c r="K98" s="311">
        <v>6.5</v>
      </c>
      <c r="L98" s="115">
        <v>0</v>
      </c>
      <c r="M98" s="204">
        <f t="shared" si="10"/>
        <v>6.5</v>
      </c>
      <c r="N98" s="105" t="s">
        <v>142</v>
      </c>
      <c r="O98" s="311" t="s">
        <v>144</v>
      </c>
      <c r="P98" s="115" t="s">
        <v>144</v>
      </c>
      <c r="Q98" s="464" t="s">
        <v>144</v>
      </c>
      <c r="R98" s="7"/>
      <c r="S98" s="7"/>
      <c r="T98" s="7"/>
      <c r="U98" s="7"/>
      <c r="V98" s="7"/>
      <c r="W98" s="7"/>
      <c r="X98" s="7"/>
      <c r="Y98" s="7"/>
      <c r="Z98" s="7"/>
      <c r="BI98" s="16"/>
      <c r="BJ98" s="16"/>
      <c r="BK98" s="16"/>
      <c r="BL98" s="16"/>
      <c r="BM98" s="16"/>
      <c r="BN98" s="16"/>
      <c r="BO98" s="16"/>
    </row>
    <row r="99" spans="1:67" ht="12.75">
      <c r="A99" s="105" t="s">
        <v>142</v>
      </c>
      <c r="B99" s="313" t="s">
        <v>144</v>
      </c>
      <c r="C99" s="114" t="s">
        <v>144</v>
      </c>
      <c r="D99" s="464" t="s">
        <v>144</v>
      </c>
      <c r="E99" s="105" t="s">
        <v>295</v>
      </c>
      <c r="F99" s="311" t="s">
        <v>144</v>
      </c>
      <c r="G99" s="115" t="s">
        <v>144</v>
      </c>
      <c r="H99" s="204" t="s">
        <v>144</v>
      </c>
      <c r="I99" s="260"/>
      <c r="J99" s="105" t="s">
        <v>359</v>
      </c>
      <c r="K99" s="311" t="s">
        <v>144</v>
      </c>
      <c r="L99" s="115" t="s">
        <v>144</v>
      </c>
      <c r="M99" s="204" t="s">
        <v>144</v>
      </c>
      <c r="N99" s="105" t="s">
        <v>142</v>
      </c>
      <c r="O99" s="313" t="s">
        <v>144</v>
      </c>
      <c r="P99" s="114" t="s">
        <v>144</v>
      </c>
      <c r="Q99" s="464" t="s">
        <v>144</v>
      </c>
      <c r="R99" s="7"/>
      <c r="S99" s="7"/>
      <c r="T99" s="7"/>
      <c r="U99" s="7"/>
      <c r="V99" s="7"/>
      <c r="W99" s="7"/>
      <c r="X99" s="7"/>
      <c r="Y99" s="7"/>
      <c r="Z99" s="7"/>
      <c r="BI99" s="16"/>
      <c r="BJ99" s="16"/>
      <c r="BK99" s="16"/>
      <c r="BL99" s="16"/>
      <c r="BM99" s="16"/>
      <c r="BN99" s="16"/>
      <c r="BO99" s="16"/>
    </row>
    <row r="100" spans="1:67" ht="12.75">
      <c r="A100" s="109" t="s">
        <v>142</v>
      </c>
      <c r="B100" s="311" t="s">
        <v>144</v>
      </c>
      <c r="C100" s="115" t="s">
        <v>144</v>
      </c>
      <c r="D100" s="464" t="s">
        <v>144</v>
      </c>
      <c r="E100" s="105" t="s">
        <v>360</v>
      </c>
      <c r="F100" s="313" t="s">
        <v>144</v>
      </c>
      <c r="G100" s="114" t="s">
        <v>144</v>
      </c>
      <c r="H100" s="204" t="s">
        <v>144</v>
      </c>
      <c r="I100" s="260"/>
      <c r="J100" s="105" t="s">
        <v>301</v>
      </c>
      <c r="K100" s="313" t="s">
        <v>144</v>
      </c>
      <c r="L100" s="114" t="s">
        <v>144</v>
      </c>
      <c r="M100" s="204" t="s">
        <v>144</v>
      </c>
      <c r="N100" s="109" t="s">
        <v>142</v>
      </c>
      <c r="O100" s="311" t="s">
        <v>144</v>
      </c>
      <c r="P100" s="115" t="s">
        <v>144</v>
      </c>
      <c r="Q100" s="464" t="s">
        <v>144</v>
      </c>
      <c r="R100" s="7"/>
      <c r="S100" s="7"/>
      <c r="T100" s="7"/>
      <c r="U100" s="7"/>
      <c r="V100" s="7"/>
      <c r="W100" s="7"/>
      <c r="X100" s="7"/>
      <c r="Y100" s="7"/>
      <c r="Z100" s="7"/>
      <c r="BI100" s="16"/>
      <c r="BJ100" s="16"/>
      <c r="BK100" s="16"/>
      <c r="BL100" s="16"/>
      <c r="BM100" s="16"/>
      <c r="BN100" s="16"/>
      <c r="BO100" s="16"/>
    </row>
    <row r="101" spans="1:67" ht="13.5" thickBot="1">
      <c r="A101" s="106" t="s">
        <v>142</v>
      </c>
      <c r="B101" s="312" t="s">
        <v>144</v>
      </c>
      <c r="C101" s="121" t="s">
        <v>144</v>
      </c>
      <c r="D101" s="464" t="s">
        <v>144</v>
      </c>
      <c r="E101" s="106" t="s">
        <v>598</v>
      </c>
      <c r="F101" s="316" t="s">
        <v>144</v>
      </c>
      <c r="G101" s="116" t="s">
        <v>144</v>
      </c>
      <c r="H101" s="204" t="s">
        <v>144</v>
      </c>
      <c r="I101" s="260"/>
      <c r="J101" s="106" t="s">
        <v>295</v>
      </c>
      <c r="K101" s="316">
        <v>6</v>
      </c>
      <c r="L101" s="116">
        <v>0</v>
      </c>
      <c r="M101" s="204">
        <f t="shared" si="10"/>
        <v>6</v>
      </c>
      <c r="N101" s="106" t="s">
        <v>142</v>
      </c>
      <c r="O101" s="312" t="s">
        <v>144</v>
      </c>
      <c r="P101" s="121" t="s">
        <v>144</v>
      </c>
      <c r="Q101" s="464" t="s">
        <v>144</v>
      </c>
      <c r="R101" s="7"/>
      <c r="S101" s="7"/>
      <c r="T101" s="7"/>
      <c r="U101" s="7"/>
      <c r="V101" s="7"/>
      <c r="W101" s="7"/>
      <c r="X101" s="7"/>
      <c r="Y101" s="7"/>
      <c r="Z101" s="7"/>
      <c r="BI101" s="16"/>
      <c r="BJ101" s="16"/>
      <c r="BK101" s="16"/>
      <c r="BL101" s="16"/>
      <c r="BM101" s="16"/>
      <c r="BN101" s="16"/>
      <c r="BO101" s="16"/>
    </row>
    <row r="102" spans="1:67" ht="13.5" thickBot="1">
      <c r="A102" s="103" t="s">
        <v>143</v>
      </c>
      <c r="B102" s="307">
        <v>0.5</v>
      </c>
      <c r="C102" s="117">
        <v>0</v>
      </c>
      <c r="D102" s="205">
        <f t="shared" si="8"/>
        <v>0.5</v>
      </c>
      <c r="E102" s="103" t="s">
        <v>630</v>
      </c>
      <c r="F102" s="307">
        <v>-1</v>
      </c>
      <c r="G102" s="112">
        <v>0</v>
      </c>
      <c r="H102" s="445">
        <f t="shared" si="9"/>
        <v>-1</v>
      </c>
      <c r="I102" s="260"/>
      <c r="J102" s="103" t="s">
        <v>630</v>
      </c>
      <c r="K102" s="307">
        <v>0.5</v>
      </c>
      <c r="L102" s="112">
        <v>0</v>
      </c>
      <c r="M102" s="445">
        <f t="shared" si="10"/>
        <v>0.5</v>
      </c>
      <c r="N102" s="103" t="s">
        <v>143</v>
      </c>
      <c r="O102" s="307">
        <v>1</v>
      </c>
      <c r="P102" s="117">
        <v>0</v>
      </c>
      <c r="Q102" s="205">
        <f t="shared" si="11"/>
        <v>1</v>
      </c>
      <c r="R102" s="7"/>
      <c r="S102" s="7"/>
      <c r="T102" s="7"/>
      <c r="U102" s="7"/>
      <c r="V102" s="7"/>
      <c r="W102" s="7"/>
      <c r="X102" s="7"/>
      <c r="Y102" s="7"/>
      <c r="Z102" s="7"/>
      <c r="BI102" s="16"/>
      <c r="BJ102" s="16"/>
      <c r="BK102" s="16"/>
      <c r="BL102" s="16"/>
      <c r="BM102" s="16"/>
      <c r="BN102" s="16"/>
      <c r="BO102" s="16"/>
    </row>
    <row r="103" spans="1:67" ht="13.5" thickBot="1">
      <c r="A103" s="389" t="s">
        <v>357</v>
      </c>
      <c r="B103" s="390">
        <f>16.5/3</f>
        <v>5.5</v>
      </c>
      <c r="C103" s="391">
        <v>0</v>
      </c>
      <c r="D103" s="205">
        <v>0</v>
      </c>
      <c r="E103" s="389" t="s">
        <v>357</v>
      </c>
      <c r="F103" s="390">
        <f>18.5/3</f>
        <v>6.166666666666667</v>
      </c>
      <c r="G103" s="391">
        <v>0</v>
      </c>
      <c r="H103" s="205">
        <v>0</v>
      </c>
      <c r="I103" s="392"/>
      <c r="J103" s="389" t="s">
        <v>357</v>
      </c>
      <c r="K103" s="390">
        <f>17.5/3</f>
        <v>5.833333333333333</v>
      </c>
      <c r="L103" s="391">
        <v>0</v>
      </c>
      <c r="M103" s="205">
        <v>0</v>
      </c>
      <c r="N103" s="389" t="s">
        <v>357</v>
      </c>
      <c r="O103" s="390">
        <f>19/3</f>
        <v>6.333333333333333</v>
      </c>
      <c r="P103" s="391">
        <v>0.5</v>
      </c>
      <c r="Q103" s="205">
        <v>0</v>
      </c>
      <c r="R103" s="7"/>
      <c r="S103" s="7"/>
      <c r="T103" s="7"/>
      <c r="U103" s="7"/>
      <c r="V103" s="7"/>
      <c r="W103" s="7"/>
      <c r="X103" s="7"/>
      <c r="Y103" s="7"/>
      <c r="Z103" s="7"/>
      <c r="BI103" s="16"/>
      <c r="BJ103" s="16"/>
      <c r="BK103" s="16"/>
      <c r="BL103" s="16"/>
      <c r="BM103" s="16"/>
      <c r="BN103" s="16"/>
      <c r="BO103" s="16"/>
    </row>
    <row r="104" spans="1:67" ht="12.75">
      <c r="A104" s="119"/>
      <c r="B104" s="118"/>
      <c r="C104" s="118"/>
      <c r="D104" s="206"/>
      <c r="E104" s="119"/>
      <c r="F104" s="118"/>
      <c r="G104" s="118"/>
      <c r="H104" s="206"/>
      <c r="I104" s="244"/>
      <c r="J104" s="119"/>
      <c r="K104" s="118"/>
      <c r="L104" s="118"/>
      <c r="M104" s="206"/>
      <c r="N104" s="119"/>
      <c r="O104" s="118"/>
      <c r="P104" s="118"/>
      <c r="Q104" s="206"/>
      <c r="R104" s="7"/>
      <c r="S104" s="7"/>
      <c r="T104" s="7"/>
      <c r="U104" s="7"/>
      <c r="V104" s="7"/>
      <c r="W104" s="7"/>
      <c r="X104" s="7"/>
      <c r="Y104" s="7"/>
      <c r="Z104" s="7"/>
      <c r="BI104" s="16"/>
      <c r="BJ104" s="16"/>
      <c r="BK104" s="16"/>
      <c r="BL104" s="16"/>
      <c r="BM104" s="16"/>
      <c r="BN104" s="16"/>
      <c r="BO104" s="16"/>
    </row>
    <row r="105" spans="1:67" ht="13.5" customHeight="1">
      <c r="A105" s="157"/>
      <c r="B105" s="523">
        <f>B78+B79+B80+B81+B82+B83+B84+B85+B86+B87+B88+B102</f>
        <v>68</v>
      </c>
      <c r="C105" s="523">
        <f>C77+C78+C79+C80+C81+C82+C83+C84+C85+C86+C87+C88+C102+C103</f>
        <v>8.5</v>
      </c>
      <c r="D105" s="524">
        <f>B105+C105</f>
        <v>76.5</v>
      </c>
      <c r="E105" s="157"/>
      <c r="F105" s="550">
        <f>F78+F79+F80+F81+F82+F83+F84+F85+F86+F87+F88+F102</f>
        <v>67.5</v>
      </c>
      <c r="G105" s="550">
        <f>G77+G78+G79+G80+G81+G82+G83+G84+G85+G86+G87+G88+G102+G103</f>
        <v>8.5</v>
      </c>
      <c r="H105" s="551">
        <f>F105+G105</f>
        <v>76</v>
      </c>
      <c r="I105" s="261"/>
      <c r="J105" s="157"/>
      <c r="K105" s="550">
        <f>K78+K79+K80+K81+K82+K83+K84+K85+K86+K87+K88+K102</f>
        <v>64.5</v>
      </c>
      <c r="L105" s="550">
        <f>L77+L78+L79+L80+L81+L82+L83+L84+L85+L86+L87+L88+L102+L103</f>
        <v>4</v>
      </c>
      <c r="M105" s="551">
        <f>K105+L105</f>
        <v>68.5</v>
      </c>
      <c r="N105" s="157"/>
      <c r="O105" s="523">
        <f>O90+O79+O80+O81+O82+O83+O84+O85+O86+O87+O88+O102</f>
        <v>69.5</v>
      </c>
      <c r="P105" s="523">
        <f>P77+P90+P79+P80+P81+P82+P83+P84+P85+P86+P87+P88+P102+P103</f>
        <v>4.5</v>
      </c>
      <c r="Q105" s="524">
        <f>O105+P105</f>
        <v>74</v>
      </c>
      <c r="R105" s="7"/>
      <c r="S105" s="7"/>
      <c r="T105" s="7"/>
      <c r="U105" s="7"/>
      <c r="V105" s="7"/>
      <c r="W105" s="7"/>
      <c r="X105" s="7"/>
      <c r="Y105" s="7"/>
      <c r="Z105" s="7"/>
      <c r="BI105" s="16"/>
      <c r="BJ105" s="16"/>
      <c r="BK105" s="16"/>
      <c r="BL105" s="16"/>
      <c r="BM105" s="16"/>
      <c r="BN105" s="16"/>
      <c r="BO105" s="16"/>
    </row>
    <row r="106" spans="1:67" ht="13.5" thickBot="1">
      <c r="A106" s="94"/>
      <c r="B106" s="93"/>
      <c r="C106" s="93"/>
      <c r="D106" s="207"/>
      <c r="E106" s="93"/>
      <c r="F106" s="93"/>
      <c r="G106" s="93"/>
      <c r="H106" s="207"/>
      <c r="I106" s="262"/>
      <c r="J106" s="94"/>
      <c r="K106" s="93"/>
      <c r="L106" s="93"/>
      <c r="M106" s="207"/>
      <c r="N106" s="93"/>
      <c r="O106" s="93"/>
      <c r="P106" s="93"/>
      <c r="Q106" s="92"/>
      <c r="R106" s="7"/>
      <c r="S106" s="7"/>
      <c r="T106" s="7"/>
      <c r="U106" s="7"/>
      <c r="V106" s="7"/>
      <c r="W106" s="7"/>
      <c r="X106" s="7"/>
      <c r="Y106" s="7"/>
      <c r="Z106" s="7"/>
      <c r="BI106" s="16"/>
      <c r="BJ106" s="16"/>
      <c r="BK106" s="16"/>
      <c r="BL106" s="16"/>
      <c r="BM106" s="16"/>
      <c r="BN106" s="16"/>
      <c r="BO106" s="16"/>
    </row>
    <row r="107" spans="1:67" s="332" customFormat="1" ht="18.75" thickBot="1">
      <c r="A107" s="707"/>
      <c r="B107" s="705"/>
      <c r="C107" s="704"/>
      <c r="D107" s="706">
        <v>3</v>
      </c>
      <c r="E107" s="708"/>
      <c r="F107" s="709"/>
      <c r="G107" s="708"/>
      <c r="H107" s="710">
        <v>3</v>
      </c>
      <c r="I107" s="329"/>
      <c r="J107" s="666"/>
      <c r="K107" s="709"/>
      <c r="L107" s="708"/>
      <c r="M107" s="711">
        <v>1</v>
      </c>
      <c r="N107" s="704"/>
      <c r="O107" s="705"/>
      <c r="P107" s="704"/>
      <c r="Q107" s="706">
        <v>2</v>
      </c>
      <c r="R107" s="330"/>
      <c r="S107" s="330"/>
      <c r="T107" s="330"/>
      <c r="U107" s="330"/>
      <c r="V107" s="330"/>
      <c r="W107" s="330"/>
      <c r="X107" s="330"/>
      <c r="Y107" s="330"/>
      <c r="Z107" s="330"/>
      <c r="AA107" s="331"/>
      <c r="AB107" s="331"/>
      <c r="AC107" s="331"/>
      <c r="AD107" s="331"/>
      <c r="AE107" s="331"/>
      <c r="AF107" s="331"/>
      <c r="AG107" s="331"/>
      <c r="AH107" s="331"/>
      <c r="AI107" s="331"/>
      <c r="AJ107" s="331"/>
      <c r="AK107" s="331"/>
      <c r="AL107" s="331"/>
      <c r="AM107" s="331"/>
      <c r="AN107" s="331"/>
      <c r="AO107" s="331"/>
      <c r="AP107" s="331"/>
      <c r="AQ107" s="331"/>
      <c r="AR107" s="331"/>
      <c r="AS107" s="331"/>
      <c r="AT107" s="331"/>
      <c r="AU107" s="331"/>
      <c r="AV107" s="331"/>
      <c r="AW107" s="331"/>
      <c r="AX107" s="331"/>
      <c r="AY107" s="331"/>
      <c r="AZ107" s="331"/>
      <c r="BA107" s="331"/>
      <c r="BB107" s="331"/>
      <c r="BC107" s="331"/>
      <c r="BD107" s="331"/>
      <c r="BE107" s="331"/>
      <c r="BF107" s="331"/>
      <c r="BG107" s="331"/>
      <c r="BH107" s="331"/>
      <c r="BI107" s="331"/>
      <c r="BJ107" s="331"/>
      <c r="BK107" s="331"/>
      <c r="BL107" s="331"/>
      <c r="BM107" s="331"/>
      <c r="BN107" s="331"/>
      <c r="BO107" s="331"/>
    </row>
    <row r="108" spans="1:67" ht="15" thickBot="1">
      <c r="A108" s="1006"/>
      <c r="B108" s="1006"/>
      <c r="C108" s="1006"/>
      <c r="D108" s="1006"/>
      <c r="E108" s="1006"/>
      <c r="F108" s="1006"/>
      <c r="G108" s="1006"/>
      <c r="H108" s="1006"/>
      <c r="I108" s="263"/>
      <c r="J108" s="961" t="s">
        <v>34</v>
      </c>
      <c r="K108" s="961"/>
      <c r="L108" s="961"/>
      <c r="M108" s="849"/>
      <c r="N108" s="960" t="s">
        <v>35</v>
      </c>
      <c r="O108" s="961"/>
      <c r="P108" s="961"/>
      <c r="Q108" s="962"/>
      <c r="R108" s="7"/>
      <c r="S108" s="7"/>
      <c r="T108" s="7"/>
      <c r="U108" s="7"/>
      <c r="V108" s="7"/>
      <c r="W108" s="7"/>
      <c r="X108" s="7"/>
      <c r="Y108" s="7"/>
      <c r="Z108" s="7"/>
      <c r="BI108" s="16"/>
      <c r="BJ108" s="16"/>
      <c r="BK108" s="16"/>
      <c r="BL108" s="16"/>
      <c r="BM108" s="16"/>
      <c r="BN108" s="16"/>
      <c r="BO108" s="16"/>
    </row>
    <row r="109" spans="1:67" ht="15" thickBot="1">
      <c r="A109" s="2"/>
      <c r="B109" s="7"/>
      <c r="C109" s="7"/>
      <c r="D109" s="7"/>
      <c r="E109" s="1006"/>
      <c r="F109" s="1006"/>
      <c r="G109" s="1006"/>
      <c r="H109" s="1006"/>
      <c r="I109" s="36"/>
      <c r="J109" s="1007" t="s">
        <v>66</v>
      </c>
      <c r="K109" s="1008"/>
      <c r="L109" s="1008"/>
      <c r="M109" s="1008"/>
      <c r="N109" s="1003" t="s">
        <v>361</v>
      </c>
      <c r="O109" s="1004"/>
      <c r="P109" s="1004"/>
      <c r="Q109" s="1005"/>
      <c r="R109" s="7"/>
      <c r="S109" s="7"/>
      <c r="T109" s="7"/>
      <c r="U109" s="7"/>
      <c r="V109" s="7"/>
      <c r="W109" s="7"/>
      <c r="X109" s="7"/>
      <c r="Y109" s="7"/>
      <c r="Z109" s="7"/>
      <c r="BI109" s="16"/>
      <c r="BJ109" s="16"/>
      <c r="BK109" s="16"/>
      <c r="BL109" s="16"/>
      <c r="BM109" s="16"/>
      <c r="BN109" s="16"/>
      <c r="BO109" s="16"/>
    </row>
    <row r="110" spans="1:67" ht="12.75">
      <c r="A110" s="7"/>
      <c r="B110" s="7"/>
      <c r="C110" s="7"/>
      <c r="D110" s="7"/>
      <c r="E110" s="7"/>
      <c r="F110" s="7"/>
      <c r="G110" s="7"/>
      <c r="H110" s="7"/>
      <c r="I110" s="2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BI110" s="16"/>
      <c r="BJ110" s="16"/>
      <c r="BK110" s="16"/>
      <c r="BL110" s="16"/>
      <c r="BM110" s="16"/>
      <c r="BN110" s="16"/>
      <c r="BO110" s="16"/>
    </row>
    <row r="111" spans="1:67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BI111" s="16"/>
      <c r="BJ111" s="16"/>
      <c r="BK111" s="16"/>
      <c r="BL111" s="16"/>
      <c r="BM111" s="16"/>
      <c r="BN111" s="16"/>
      <c r="BO111" s="16"/>
    </row>
    <row r="112" spans="1:67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BI112" s="16"/>
      <c r="BJ112" s="16"/>
      <c r="BK112" s="16"/>
      <c r="BL112" s="16"/>
      <c r="BM112" s="16"/>
      <c r="BN112" s="16"/>
      <c r="BO112" s="16"/>
    </row>
    <row r="113" spans="1:67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BI113" s="16"/>
      <c r="BJ113" s="16"/>
      <c r="BK113" s="16"/>
      <c r="BL113" s="16"/>
      <c r="BM113" s="16"/>
      <c r="BN113" s="16"/>
      <c r="BO113" s="16"/>
    </row>
    <row r="114" spans="1:67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BI114" s="16"/>
      <c r="BJ114" s="16"/>
      <c r="BK114" s="16"/>
      <c r="BL114" s="16"/>
      <c r="BM114" s="16"/>
      <c r="BN114" s="16"/>
      <c r="BO114" s="16"/>
    </row>
    <row r="115" spans="1:67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BI115" s="16"/>
      <c r="BJ115" s="16"/>
      <c r="BK115" s="16"/>
      <c r="BL115" s="16"/>
      <c r="BM115" s="16"/>
      <c r="BN115" s="16"/>
      <c r="BO115" s="16"/>
    </row>
    <row r="116" spans="1:67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BI116" s="16"/>
      <c r="BJ116" s="16"/>
      <c r="BK116" s="16"/>
      <c r="BL116" s="16"/>
      <c r="BM116" s="16"/>
      <c r="BN116" s="16"/>
      <c r="BO116" s="16"/>
    </row>
    <row r="117" spans="1:67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BI117" s="16"/>
      <c r="BJ117" s="16"/>
      <c r="BK117" s="16"/>
      <c r="BL117" s="16"/>
      <c r="BM117" s="16"/>
      <c r="BN117" s="16"/>
      <c r="BO117" s="16"/>
    </row>
    <row r="118" spans="1:26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="16" customFormat="1" ht="12.75"/>
    <row r="164" s="16" customFormat="1" ht="12.75"/>
    <row r="165" s="16" customFormat="1" ht="12.75"/>
    <row r="166" s="16" customFormat="1" ht="12.75"/>
    <row r="167" s="16" customFormat="1" ht="12.75"/>
    <row r="168" s="16" customFormat="1" ht="12.75"/>
  </sheetData>
  <sheetProtection/>
  <mergeCells count="43">
    <mergeCell ref="N109:Q109"/>
    <mergeCell ref="E109:H109"/>
    <mergeCell ref="N76:Q76"/>
    <mergeCell ref="A108:D108"/>
    <mergeCell ref="E108:H108"/>
    <mergeCell ref="J109:M109"/>
    <mergeCell ref="A73:D73"/>
    <mergeCell ref="E73:H73"/>
    <mergeCell ref="J108:M108"/>
    <mergeCell ref="N108:Q108"/>
    <mergeCell ref="J75:Q75"/>
    <mergeCell ref="J76:M76"/>
    <mergeCell ref="J73:M73"/>
    <mergeCell ref="N73:Q73"/>
    <mergeCell ref="A76:D76"/>
    <mergeCell ref="E76:H76"/>
    <mergeCell ref="J36:M36"/>
    <mergeCell ref="N36:Q36"/>
    <mergeCell ref="A38:Q38"/>
    <mergeCell ref="J72:M72"/>
    <mergeCell ref="N72:Q72"/>
    <mergeCell ref="E72:H72"/>
    <mergeCell ref="E36:H36"/>
    <mergeCell ref="A2:H2"/>
    <mergeCell ref="J2:Q2"/>
    <mergeCell ref="A39:H39"/>
    <mergeCell ref="A75:H75"/>
    <mergeCell ref="A40:D40"/>
    <mergeCell ref="E40:H40"/>
    <mergeCell ref="J40:M40"/>
    <mergeCell ref="A3:D3"/>
    <mergeCell ref="J39:Q39"/>
    <mergeCell ref="A72:D72"/>
    <mergeCell ref="A1:Q1"/>
    <mergeCell ref="N40:Q40"/>
    <mergeCell ref="E3:H3"/>
    <mergeCell ref="J3:M3"/>
    <mergeCell ref="N3:Q3"/>
    <mergeCell ref="A35:D35"/>
    <mergeCell ref="E35:H35"/>
    <mergeCell ref="J35:M35"/>
    <mergeCell ref="N35:Q35"/>
    <mergeCell ref="A36:D3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3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6.7109375" style="0" customWidth="1"/>
    <col min="2" max="3" width="4.8515625" style="0" customWidth="1"/>
    <col min="4" max="4" width="5.57421875" style="0" customWidth="1"/>
    <col min="5" max="5" width="16.7109375" style="0" customWidth="1"/>
    <col min="6" max="7" width="4.8515625" style="0" customWidth="1"/>
    <col min="8" max="8" width="5.57421875" style="0" customWidth="1"/>
    <col min="9" max="9" width="1.1484375" style="0" customWidth="1"/>
    <col min="10" max="10" width="16.7109375" style="0" bestFit="1" customWidth="1"/>
    <col min="11" max="12" width="4.8515625" style="0" customWidth="1"/>
    <col min="13" max="13" width="5.57421875" style="0" customWidth="1"/>
    <col min="14" max="14" width="16.7109375" style="0" customWidth="1"/>
    <col min="15" max="16" width="4.8515625" style="0" customWidth="1"/>
    <col min="17" max="17" width="5.57421875" style="0" customWidth="1"/>
    <col min="23" max="26" width="9.140625" style="16" customWidth="1"/>
  </cols>
  <sheetData>
    <row r="1" spans="1:26" ht="15" thickBot="1">
      <c r="A1" s="848" t="s">
        <v>113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50"/>
      <c r="R1" s="7"/>
      <c r="S1" s="7"/>
      <c r="T1" s="7"/>
      <c r="U1" s="7"/>
      <c r="V1" s="7"/>
      <c r="W1" s="7"/>
      <c r="X1" s="7"/>
      <c r="Y1" s="7"/>
      <c r="Z1" s="7"/>
    </row>
    <row r="2" spans="1:26" ht="15" thickBot="1">
      <c r="A2" s="848" t="s">
        <v>38</v>
      </c>
      <c r="B2" s="849"/>
      <c r="C2" s="849"/>
      <c r="D2" s="849"/>
      <c r="E2" s="849"/>
      <c r="F2" s="849"/>
      <c r="G2" s="849"/>
      <c r="H2" s="849"/>
      <c r="I2" s="869"/>
      <c r="J2" s="849"/>
      <c r="K2" s="849"/>
      <c r="L2" s="849"/>
      <c r="M2" s="849"/>
      <c r="N2" s="849"/>
      <c r="O2" s="849"/>
      <c r="P2" s="849"/>
      <c r="Q2" s="850"/>
      <c r="R2" s="7"/>
      <c r="S2" s="7"/>
      <c r="T2" s="7"/>
      <c r="U2" s="7"/>
      <c r="V2" s="7"/>
      <c r="W2" s="7"/>
      <c r="X2" s="7"/>
      <c r="Y2" s="7"/>
      <c r="Z2" s="7"/>
    </row>
    <row r="3" spans="1:26" ht="15" customHeight="1" thickBot="1">
      <c r="A3" s="866" t="s">
        <v>65</v>
      </c>
      <c r="B3" s="867"/>
      <c r="C3" s="867"/>
      <c r="D3" s="868"/>
      <c r="E3" s="878" t="s">
        <v>73</v>
      </c>
      <c r="F3" s="879"/>
      <c r="G3" s="879"/>
      <c r="H3" s="880"/>
      <c r="I3" s="243"/>
      <c r="J3" s="860" t="s">
        <v>84</v>
      </c>
      <c r="K3" s="861"/>
      <c r="L3" s="861"/>
      <c r="M3" s="862"/>
      <c r="N3" s="870" t="s">
        <v>90</v>
      </c>
      <c r="O3" s="871"/>
      <c r="P3" s="871"/>
      <c r="Q3" s="872"/>
      <c r="R3" s="7"/>
      <c r="S3" s="7"/>
      <c r="T3" s="7"/>
      <c r="U3" s="7"/>
      <c r="V3" s="7"/>
      <c r="W3" s="7"/>
      <c r="X3" s="7"/>
      <c r="Y3" s="7"/>
      <c r="Z3" s="7"/>
    </row>
    <row r="4" spans="1:26" ht="13.5" thickBot="1">
      <c r="A4" s="169" t="s">
        <v>3</v>
      </c>
      <c r="B4" s="170" t="s">
        <v>78</v>
      </c>
      <c r="C4" s="171">
        <v>2</v>
      </c>
      <c r="D4" s="170" t="s">
        <v>13</v>
      </c>
      <c r="E4" s="194" t="s">
        <v>3</v>
      </c>
      <c r="F4" s="192" t="s">
        <v>78</v>
      </c>
      <c r="G4" s="193">
        <v>0</v>
      </c>
      <c r="H4" s="192" t="s">
        <v>13</v>
      </c>
      <c r="I4" s="264"/>
      <c r="J4" s="188" t="s">
        <v>3</v>
      </c>
      <c r="K4" s="186" t="s">
        <v>78</v>
      </c>
      <c r="L4" s="187">
        <v>2</v>
      </c>
      <c r="M4" s="186" t="s">
        <v>13</v>
      </c>
      <c r="N4" s="283" t="s">
        <v>3</v>
      </c>
      <c r="O4" s="283" t="s">
        <v>78</v>
      </c>
      <c r="P4" s="283">
        <v>0</v>
      </c>
      <c r="Q4" s="283" t="s">
        <v>13</v>
      </c>
      <c r="R4" s="7"/>
      <c r="S4" s="7"/>
      <c r="T4" s="7"/>
      <c r="U4" s="7"/>
      <c r="V4" s="7"/>
      <c r="W4" s="7"/>
      <c r="X4" s="7"/>
      <c r="Y4" s="7"/>
      <c r="Z4" s="7"/>
    </row>
    <row r="5" spans="1:26" ht="12.75">
      <c r="A5" s="101" t="s">
        <v>123</v>
      </c>
      <c r="B5" s="239">
        <v>6.5</v>
      </c>
      <c r="C5" s="66">
        <v>-3</v>
      </c>
      <c r="D5" s="215">
        <f>B5+C5</f>
        <v>3.5</v>
      </c>
      <c r="E5" s="101" t="s">
        <v>254</v>
      </c>
      <c r="F5" s="230">
        <v>6.5</v>
      </c>
      <c r="G5" s="66">
        <v>-1</v>
      </c>
      <c r="H5" s="215">
        <f>F5+G5</f>
        <v>5.5</v>
      </c>
      <c r="I5" s="264"/>
      <c r="J5" s="101" t="s">
        <v>166</v>
      </c>
      <c r="K5" s="230">
        <v>6</v>
      </c>
      <c r="L5" s="66">
        <v>-1</v>
      </c>
      <c r="M5" s="216">
        <f aca="true" t="shared" si="0" ref="M5:M29">K5+L5</f>
        <v>5</v>
      </c>
      <c r="N5" s="101" t="s">
        <v>322</v>
      </c>
      <c r="O5" s="239">
        <v>6</v>
      </c>
      <c r="P5" s="66">
        <v>-1</v>
      </c>
      <c r="Q5" s="215">
        <f>O5+P5</f>
        <v>5</v>
      </c>
      <c r="R5" s="7"/>
      <c r="S5" s="7"/>
      <c r="T5" s="7"/>
      <c r="U5" s="7"/>
      <c r="V5" s="7"/>
      <c r="W5" s="7"/>
      <c r="X5" s="7"/>
      <c r="Y5" s="7"/>
      <c r="Z5" s="7"/>
    </row>
    <row r="6" spans="1:26" ht="12.75">
      <c r="A6" s="102" t="s">
        <v>124</v>
      </c>
      <c r="B6" s="238">
        <v>6</v>
      </c>
      <c r="C6" s="67">
        <v>0</v>
      </c>
      <c r="D6" s="216">
        <f aca="true" t="shared" si="1" ref="D6:D29">B6+C6</f>
        <v>6</v>
      </c>
      <c r="E6" s="102" t="s">
        <v>255</v>
      </c>
      <c r="F6" s="231">
        <v>6</v>
      </c>
      <c r="G6" s="67">
        <v>0</v>
      </c>
      <c r="H6" s="216">
        <f>F6+G6</f>
        <v>6</v>
      </c>
      <c r="I6" s="264"/>
      <c r="J6" s="102" t="s">
        <v>167</v>
      </c>
      <c r="K6" s="231" t="s">
        <v>350</v>
      </c>
      <c r="L6" s="67" t="s">
        <v>350</v>
      </c>
      <c r="M6" s="216" t="s">
        <v>350</v>
      </c>
      <c r="N6" s="102" t="s">
        <v>323</v>
      </c>
      <c r="O6" s="91">
        <v>6.5</v>
      </c>
      <c r="P6" s="67">
        <v>0</v>
      </c>
      <c r="Q6" s="216">
        <f aca="true" t="shared" si="2" ref="Q6:Q29">O6+P6</f>
        <v>6.5</v>
      </c>
      <c r="R6" s="7"/>
      <c r="S6" s="7"/>
      <c r="T6" s="7"/>
      <c r="U6" s="7"/>
      <c r="V6" s="7"/>
      <c r="W6" s="7"/>
      <c r="X6" s="7"/>
      <c r="Y6" s="7"/>
      <c r="Z6" s="7"/>
    </row>
    <row r="7" spans="1:26" ht="12.75">
      <c r="A7" s="102" t="s">
        <v>125</v>
      </c>
      <c r="B7" s="231">
        <v>5.5</v>
      </c>
      <c r="C7" s="67">
        <v>-0.5</v>
      </c>
      <c r="D7" s="216">
        <f t="shared" si="1"/>
        <v>5</v>
      </c>
      <c r="E7" s="102" t="s">
        <v>256</v>
      </c>
      <c r="F7" s="231">
        <v>7</v>
      </c>
      <c r="G7" s="67">
        <v>0</v>
      </c>
      <c r="H7" s="216">
        <f>F7+G7</f>
        <v>7</v>
      </c>
      <c r="I7" s="264"/>
      <c r="J7" s="102" t="s">
        <v>183</v>
      </c>
      <c r="K7" s="96" t="s">
        <v>350</v>
      </c>
      <c r="L7" s="67" t="s">
        <v>350</v>
      </c>
      <c r="M7" s="216" t="s">
        <v>350</v>
      </c>
      <c r="N7" s="102" t="s">
        <v>324</v>
      </c>
      <c r="O7" s="238">
        <v>6</v>
      </c>
      <c r="P7" s="67">
        <v>0</v>
      </c>
      <c r="Q7" s="216">
        <f t="shared" si="2"/>
        <v>6</v>
      </c>
      <c r="R7" s="7"/>
      <c r="S7" s="7"/>
      <c r="T7" s="7"/>
      <c r="U7" s="7"/>
      <c r="V7" s="7"/>
      <c r="W7" s="7"/>
      <c r="X7" s="7"/>
      <c r="Y7" s="7"/>
      <c r="Z7" s="7"/>
    </row>
    <row r="8" spans="1:26" ht="12.75">
      <c r="A8" s="102" t="s">
        <v>126</v>
      </c>
      <c r="B8" s="238">
        <v>6.5</v>
      </c>
      <c r="C8" s="67">
        <v>0</v>
      </c>
      <c r="D8" s="216">
        <f t="shared" si="1"/>
        <v>6.5</v>
      </c>
      <c r="E8" s="102" t="s">
        <v>257</v>
      </c>
      <c r="F8" s="240">
        <v>6.5</v>
      </c>
      <c r="G8" s="56">
        <v>0</v>
      </c>
      <c r="H8" s="216">
        <f>F8+G8</f>
        <v>6.5</v>
      </c>
      <c r="I8" s="264"/>
      <c r="J8" s="102" t="s">
        <v>169</v>
      </c>
      <c r="K8" s="231">
        <v>5.5</v>
      </c>
      <c r="L8" s="67">
        <v>0</v>
      </c>
      <c r="M8" s="216">
        <f t="shared" si="0"/>
        <v>5.5</v>
      </c>
      <c r="N8" s="102" t="s">
        <v>325</v>
      </c>
      <c r="O8" s="238">
        <v>6.5</v>
      </c>
      <c r="P8" s="67">
        <v>0</v>
      </c>
      <c r="Q8" s="216">
        <f t="shared" si="2"/>
        <v>6.5</v>
      </c>
      <c r="R8" s="7"/>
      <c r="S8" s="7"/>
      <c r="T8" s="7"/>
      <c r="U8" s="7"/>
      <c r="V8" s="7"/>
      <c r="W8" s="7"/>
      <c r="X8" s="7"/>
      <c r="Y8" s="7"/>
      <c r="Z8" s="7"/>
    </row>
    <row r="9" spans="1:26" ht="12.75">
      <c r="A9" s="102" t="s">
        <v>127</v>
      </c>
      <c r="B9" s="240" t="s">
        <v>350</v>
      </c>
      <c r="C9" s="67" t="s">
        <v>350</v>
      </c>
      <c r="D9" s="216" t="s">
        <v>350</v>
      </c>
      <c r="E9" s="102" t="s">
        <v>258</v>
      </c>
      <c r="F9" s="231">
        <v>6.5</v>
      </c>
      <c r="G9" s="67">
        <v>-0.5</v>
      </c>
      <c r="H9" s="216">
        <f aca="true" t="shared" si="3" ref="H9:H14">F9+G9</f>
        <v>6</v>
      </c>
      <c r="I9" s="264"/>
      <c r="J9" s="102" t="s">
        <v>184</v>
      </c>
      <c r="K9" s="96">
        <v>6.5</v>
      </c>
      <c r="L9" s="67">
        <v>0</v>
      </c>
      <c r="M9" s="216">
        <f t="shared" si="0"/>
        <v>6.5</v>
      </c>
      <c r="N9" s="102" t="s">
        <v>326</v>
      </c>
      <c r="O9" s="96">
        <v>6.5</v>
      </c>
      <c r="P9" s="67">
        <v>0</v>
      </c>
      <c r="Q9" s="216">
        <f t="shared" si="2"/>
        <v>6.5</v>
      </c>
      <c r="R9" s="7"/>
      <c r="S9" s="7"/>
      <c r="T9" s="7"/>
      <c r="U9" s="7"/>
      <c r="V9" s="7"/>
      <c r="W9" s="7"/>
      <c r="X9" s="7"/>
      <c r="Y9" s="7"/>
      <c r="Z9" s="7"/>
    </row>
    <row r="10" spans="1:26" ht="12.75">
      <c r="A10" s="102" t="s">
        <v>128</v>
      </c>
      <c r="B10" s="231">
        <v>6</v>
      </c>
      <c r="C10" s="67">
        <v>-0.5</v>
      </c>
      <c r="D10" s="216">
        <f t="shared" si="1"/>
        <v>5.5</v>
      </c>
      <c r="E10" s="102" t="s">
        <v>259</v>
      </c>
      <c r="F10" s="96" t="s">
        <v>350</v>
      </c>
      <c r="G10" s="67" t="s">
        <v>350</v>
      </c>
      <c r="H10" s="216" t="s">
        <v>350</v>
      </c>
      <c r="I10" s="264"/>
      <c r="J10" s="102" t="s">
        <v>171</v>
      </c>
      <c r="K10" s="231">
        <v>6</v>
      </c>
      <c r="L10" s="67">
        <v>0</v>
      </c>
      <c r="M10" s="216">
        <f t="shared" si="0"/>
        <v>6</v>
      </c>
      <c r="N10" s="102" t="s">
        <v>327</v>
      </c>
      <c r="O10" s="238">
        <v>6.5</v>
      </c>
      <c r="P10" s="67">
        <v>0</v>
      </c>
      <c r="Q10" s="216">
        <f t="shared" si="2"/>
        <v>6.5</v>
      </c>
      <c r="R10" s="7"/>
      <c r="S10" s="7"/>
      <c r="T10" s="7"/>
      <c r="U10" s="7"/>
      <c r="V10" s="7"/>
      <c r="W10" s="7"/>
      <c r="X10" s="7"/>
      <c r="Y10" s="7"/>
      <c r="Z10" s="7"/>
    </row>
    <row r="11" spans="1:26" ht="12.75">
      <c r="A11" s="102" t="s">
        <v>129</v>
      </c>
      <c r="B11" s="238">
        <v>5.5</v>
      </c>
      <c r="C11" s="67">
        <v>0</v>
      </c>
      <c r="D11" s="216">
        <f t="shared" si="1"/>
        <v>5.5</v>
      </c>
      <c r="E11" s="102" t="s">
        <v>260</v>
      </c>
      <c r="F11" s="231">
        <v>6</v>
      </c>
      <c r="G11" s="67">
        <v>0</v>
      </c>
      <c r="H11" s="216">
        <f t="shared" si="3"/>
        <v>6</v>
      </c>
      <c r="I11" s="264"/>
      <c r="J11" s="102" t="s">
        <v>170</v>
      </c>
      <c r="K11" s="231">
        <v>6.5</v>
      </c>
      <c r="L11" s="67">
        <v>0</v>
      </c>
      <c r="M11" s="216">
        <f t="shared" si="0"/>
        <v>6.5</v>
      </c>
      <c r="N11" s="102" t="s">
        <v>328</v>
      </c>
      <c r="O11" s="238">
        <v>6</v>
      </c>
      <c r="P11" s="67">
        <v>1</v>
      </c>
      <c r="Q11" s="216">
        <f t="shared" si="2"/>
        <v>7</v>
      </c>
      <c r="R11" s="7"/>
      <c r="S11" s="7"/>
      <c r="T11" s="7"/>
      <c r="U11" s="7"/>
      <c r="V11" s="7"/>
      <c r="W11" s="7"/>
      <c r="X11" s="7"/>
      <c r="Y11" s="7"/>
      <c r="Z11" s="7"/>
    </row>
    <row r="12" spans="1:26" ht="12.75">
      <c r="A12" s="102" t="s">
        <v>130</v>
      </c>
      <c r="B12" s="238">
        <v>6.5</v>
      </c>
      <c r="C12" s="67">
        <v>0</v>
      </c>
      <c r="D12" s="216">
        <f t="shared" si="1"/>
        <v>6.5</v>
      </c>
      <c r="E12" s="102" t="s">
        <v>261</v>
      </c>
      <c r="F12" s="231">
        <v>6.5</v>
      </c>
      <c r="G12" s="67">
        <v>0</v>
      </c>
      <c r="H12" s="216">
        <f t="shared" si="3"/>
        <v>6.5</v>
      </c>
      <c r="I12" s="264"/>
      <c r="J12" s="102" t="s">
        <v>172</v>
      </c>
      <c r="K12" s="231">
        <v>5</v>
      </c>
      <c r="L12" s="67">
        <v>0</v>
      </c>
      <c r="M12" s="216">
        <f t="shared" si="0"/>
        <v>5</v>
      </c>
      <c r="N12" s="102" t="s">
        <v>329</v>
      </c>
      <c r="O12" s="231">
        <v>6</v>
      </c>
      <c r="P12" s="67">
        <v>0</v>
      </c>
      <c r="Q12" s="216">
        <f t="shared" si="2"/>
        <v>6</v>
      </c>
      <c r="R12" s="7"/>
      <c r="S12" s="7"/>
      <c r="T12" s="7"/>
      <c r="U12" s="7"/>
      <c r="V12" s="7"/>
      <c r="W12" s="7"/>
      <c r="X12" s="7"/>
      <c r="Y12" s="7"/>
      <c r="Z12" s="7"/>
    </row>
    <row r="13" spans="1:26" ht="12.75">
      <c r="A13" s="102" t="s">
        <v>131</v>
      </c>
      <c r="B13" s="238">
        <v>6.5</v>
      </c>
      <c r="C13" s="67">
        <v>0</v>
      </c>
      <c r="D13" s="216">
        <f t="shared" si="1"/>
        <v>6.5</v>
      </c>
      <c r="E13" s="102" t="s">
        <v>262</v>
      </c>
      <c r="F13" s="231">
        <v>4.5</v>
      </c>
      <c r="G13" s="67">
        <v>-2</v>
      </c>
      <c r="H13" s="216">
        <f t="shared" si="3"/>
        <v>2.5</v>
      </c>
      <c r="I13" s="264"/>
      <c r="J13" s="102" t="s">
        <v>349</v>
      </c>
      <c r="K13" s="231">
        <v>5</v>
      </c>
      <c r="L13" s="67">
        <v>0</v>
      </c>
      <c r="M13" s="216">
        <f t="shared" si="0"/>
        <v>5</v>
      </c>
      <c r="N13" s="102" t="s">
        <v>330</v>
      </c>
      <c r="O13" s="238">
        <v>6.5</v>
      </c>
      <c r="P13" s="67">
        <v>1.5</v>
      </c>
      <c r="Q13" s="216">
        <f t="shared" si="2"/>
        <v>8</v>
      </c>
      <c r="R13" s="7"/>
      <c r="S13" s="7"/>
      <c r="T13" s="7"/>
      <c r="U13" s="7"/>
      <c r="V13" s="7"/>
      <c r="W13" s="7"/>
      <c r="X13" s="7"/>
      <c r="Y13" s="7"/>
      <c r="Z13" s="7"/>
    </row>
    <row r="14" spans="1:26" ht="12.75">
      <c r="A14" s="102" t="s">
        <v>132</v>
      </c>
      <c r="B14" s="238">
        <v>5</v>
      </c>
      <c r="C14" s="67">
        <v>0</v>
      </c>
      <c r="D14" s="216">
        <f t="shared" si="1"/>
        <v>5</v>
      </c>
      <c r="E14" s="102" t="s">
        <v>263</v>
      </c>
      <c r="F14" s="231">
        <v>5</v>
      </c>
      <c r="G14" s="67">
        <v>-2</v>
      </c>
      <c r="H14" s="216">
        <f t="shared" si="3"/>
        <v>3</v>
      </c>
      <c r="I14" s="264"/>
      <c r="J14" s="102" t="s">
        <v>176</v>
      </c>
      <c r="K14" s="231" t="s">
        <v>350</v>
      </c>
      <c r="L14" s="67" t="s">
        <v>350</v>
      </c>
      <c r="M14" s="216" t="s">
        <v>350</v>
      </c>
      <c r="N14" s="102" t="s">
        <v>331</v>
      </c>
      <c r="O14" s="238">
        <v>6</v>
      </c>
      <c r="P14" s="159">
        <v>0</v>
      </c>
      <c r="Q14" s="216">
        <f t="shared" si="2"/>
        <v>6</v>
      </c>
      <c r="R14" s="7"/>
      <c r="S14" s="7"/>
      <c r="T14" s="7"/>
      <c r="U14" s="7"/>
      <c r="V14" s="7"/>
      <c r="W14" s="7"/>
      <c r="X14" s="7"/>
      <c r="Y14" s="7"/>
      <c r="Z14" s="7"/>
    </row>
    <row r="15" spans="1:26" ht="13.5" thickBot="1">
      <c r="A15" s="103" t="s">
        <v>352</v>
      </c>
      <c r="B15" s="232">
        <v>5.5</v>
      </c>
      <c r="C15" s="25">
        <v>0</v>
      </c>
      <c r="D15" s="217">
        <f t="shared" si="1"/>
        <v>5.5</v>
      </c>
      <c r="E15" s="103" t="s">
        <v>264</v>
      </c>
      <c r="F15" s="232">
        <v>6</v>
      </c>
      <c r="G15" s="25">
        <v>-0.5</v>
      </c>
      <c r="H15" s="217">
        <f>F15+G15</f>
        <v>5.5</v>
      </c>
      <c r="I15" s="264"/>
      <c r="J15" s="103" t="s">
        <v>174</v>
      </c>
      <c r="K15" s="97">
        <v>6.5</v>
      </c>
      <c r="L15" s="25">
        <v>0</v>
      </c>
      <c r="M15" s="217">
        <f t="shared" si="0"/>
        <v>6.5</v>
      </c>
      <c r="N15" s="103" t="s">
        <v>332</v>
      </c>
      <c r="O15" s="160">
        <v>5.5</v>
      </c>
      <c r="P15" s="25">
        <v>0</v>
      </c>
      <c r="Q15" s="217">
        <f t="shared" si="2"/>
        <v>5.5</v>
      </c>
      <c r="R15" s="7"/>
      <c r="S15" s="7"/>
      <c r="T15" s="7"/>
      <c r="U15" s="7"/>
      <c r="V15" s="7"/>
      <c r="W15" s="7"/>
      <c r="X15" s="7"/>
      <c r="Y15" s="7"/>
      <c r="Z15" s="7"/>
    </row>
    <row r="16" spans="1:26" ht="13.5" thickBot="1">
      <c r="A16" s="85"/>
      <c r="B16" s="68"/>
      <c r="C16" s="68"/>
      <c r="D16" s="218"/>
      <c r="E16" s="85"/>
      <c r="F16" s="68"/>
      <c r="G16" s="68"/>
      <c r="H16" s="218"/>
      <c r="I16" s="266"/>
      <c r="J16" s="85"/>
      <c r="K16" s="68"/>
      <c r="L16" s="68"/>
      <c r="M16" s="218"/>
      <c r="N16" s="85"/>
      <c r="O16" s="68"/>
      <c r="P16" s="68"/>
      <c r="Q16" s="218"/>
      <c r="R16" s="7"/>
      <c r="S16" s="7"/>
      <c r="T16" s="7"/>
      <c r="U16" s="7"/>
      <c r="V16" s="7"/>
      <c r="W16" s="7"/>
      <c r="X16" s="7"/>
      <c r="Y16" s="7"/>
      <c r="Z16" s="7"/>
    </row>
    <row r="17" spans="1:26" ht="12.75">
      <c r="A17" s="104" t="s">
        <v>133</v>
      </c>
      <c r="B17" s="393">
        <v>6</v>
      </c>
      <c r="C17" s="70">
        <v>-1</v>
      </c>
      <c r="D17" s="219">
        <f t="shared" si="1"/>
        <v>5</v>
      </c>
      <c r="E17" s="104" t="s">
        <v>265</v>
      </c>
      <c r="F17" s="234" t="s">
        <v>144</v>
      </c>
      <c r="G17" s="70" t="s">
        <v>144</v>
      </c>
      <c r="H17" s="219" t="s">
        <v>144</v>
      </c>
      <c r="I17" s="266"/>
      <c r="J17" s="104" t="s">
        <v>175</v>
      </c>
      <c r="K17" s="234">
        <v>7.5</v>
      </c>
      <c r="L17" s="70">
        <v>-1</v>
      </c>
      <c r="M17" s="219">
        <f t="shared" si="0"/>
        <v>6.5</v>
      </c>
      <c r="N17" s="104" t="s">
        <v>333</v>
      </c>
      <c r="O17" s="88" t="s">
        <v>144</v>
      </c>
      <c r="P17" s="70" t="s">
        <v>144</v>
      </c>
      <c r="Q17" s="219" t="s">
        <v>144</v>
      </c>
      <c r="R17" s="7"/>
      <c r="S17" s="7"/>
      <c r="T17" s="7"/>
      <c r="U17" s="7"/>
      <c r="V17" s="7"/>
      <c r="W17" s="7"/>
      <c r="X17" s="7"/>
      <c r="Y17" s="7"/>
      <c r="Z17" s="7"/>
    </row>
    <row r="18" spans="1:26" ht="12.75">
      <c r="A18" s="107" t="s">
        <v>353</v>
      </c>
      <c r="B18" s="336">
        <v>6</v>
      </c>
      <c r="C18" s="69">
        <v>0</v>
      </c>
      <c r="D18" s="220">
        <f t="shared" si="1"/>
        <v>6</v>
      </c>
      <c r="E18" s="105" t="s">
        <v>266</v>
      </c>
      <c r="F18" s="235">
        <v>7</v>
      </c>
      <c r="G18" s="69">
        <v>0</v>
      </c>
      <c r="H18" s="220">
        <f>F18+G18</f>
        <v>7</v>
      </c>
      <c r="I18" s="266"/>
      <c r="J18" s="102" t="s">
        <v>173</v>
      </c>
      <c r="K18" s="231">
        <v>7.5</v>
      </c>
      <c r="L18" s="67">
        <v>4</v>
      </c>
      <c r="M18" s="216">
        <f t="shared" si="0"/>
        <v>11.5</v>
      </c>
      <c r="N18" s="105" t="s">
        <v>334</v>
      </c>
      <c r="O18" s="235" t="s">
        <v>144</v>
      </c>
      <c r="P18" s="69" t="s">
        <v>144</v>
      </c>
      <c r="Q18" s="220" t="s">
        <v>144</v>
      </c>
      <c r="R18" s="7"/>
      <c r="S18" s="7"/>
      <c r="T18" s="7"/>
      <c r="U18" s="7"/>
      <c r="V18" s="7"/>
      <c r="W18" s="7"/>
      <c r="X18" s="7"/>
      <c r="Y18" s="7"/>
      <c r="Z18" s="7"/>
    </row>
    <row r="19" spans="1:26" ht="12.75">
      <c r="A19" s="105" t="s">
        <v>134</v>
      </c>
      <c r="B19" s="89" t="s">
        <v>144</v>
      </c>
      <c r="C19" s="69" t="s">
        <v>144</v>
      </c>
      <c r="D19" s="220" t="s">
        <v>144</v>
      </c>
      <c r="E19" s="105" t="s">
        <v>267</v>
      </c>
      <c r="F19" s="235">
        <v>5.5</v>
      </c>
      <c r="G19" s="69">
        <v>-0.5</v>
      </c>
      <c r="H19" s="220">
        <f>F19+G19</f>
        <v>5</v>
      </c>
      <c r="I19" s="266"/>
      <c r="J19" s="105" t="s">
        <v>177</v>
      </c>
      <c r="K19" s="235">
        <v>5.5</v>
      </c>
      <c r="L19" s="69">
        <v>0</v>
      </c>
      <c r="M19" s="220">
        <f t="shared" si="0"/>
        <v>5.5</v>
      </c>
      <c r="N19" s="105" t="s">
        <v>335</v>
      </c>
      <c r="O19" s="237">
        <v>6</v>
      </c>
      <c r="P19" s="69">
        <v>0</v>
      </c>
      <c r="Q19" s="220">
        <f t="shared" si="2"/>
        <v>6</v>
      </c>
      <c r="R19" s="7"/>
      <c r="S19" s="7"/>
      <c r="T19" s="7"/>
      <c r="U19" s="7"/>
      <c r="V19" s="7"/>
      <c r="W19" s="7"/>
      <c r="X19" s="7"/>
      <c r="Y19" s="7"/>
      <c r="Z19" s="7"/>
    </row>
    <row r="20" spans="1:26" ht="12.75">
      <c r="A20" s="109" t="s">
        <v>135</v>
      </c>
      <c r="B20" s="237">
        <v>5</v>
      </c>
      <c r="C20" s="69">
        <v>0</v>
      </c>
      <c r="D20" s="220">
        <f t="shared" si="1"/>
        <v>5</v>
      </c>
      <c r="E20" s="105" t="s">
        <v>268</v>
      </c>
      <c r="F20" s="235">
        <v>5.5</v>
      </c>
      <c r="G20" s="69">
        <v>0</v>
      </c>
      <c r="H20" s="220">
        <f>F20+G20</f>
        <v>5.5</v>
      </c>
      <c r="I20" s="266"/>
      <c r="J20" s="105" t="s">
        <v>178</v>
      </c>
      <c r="K20" s="99" t="s">
        <v>356</v>
      </c>
      <c r="L20" s="69" t="s">
        <v>356</v>
      </c>
      <c r="M20" s="220" t="s">
        <v>356</v>
      </c>
      <c r="N20" s="105" t="s">
        <v>336</v>
      </c>
      <c r="O20" s="237">
        <v>6</v>
      </c>
      <c r="P20" s="69">
        <v>0</v>
      </c>
      <c r="Q20" s="220">
        <f t="shared" si="2"/>
        <v>6</v>
      </c>
      <c r="R20" s="7"/>
      <c r="S20" s="7"/>
      <c r="T20" s="7"/>
      <c r="U20" s="7"/>
      <c r="V20" s="7"/>
      <c r="W20" s="7"/>
      <c r="X20" s="7"/>
      <c r="Y20" s="7"/>
      <c r="Z20" s="7"/>
    </row>
    <row r="21" spans="1:26" ht="12.75">
      <c r="A21" s="102" t="s">
        <v>136</v>
      </c>
      <c r="B21" s="240">
        <v>6</v>
      </c>
      <c r="C21" s="67">
        <v>0</v>
      </c>
      <c r="D21" s="216">
        <f t="shared" si="1"/>
        <v>6</v>
      </c>
      <c r="E21" s="107" t="s">
        <v>269</v>
      </c>
      <c r="F21" s="235" t="s">
        <v>144</v>
      </c>
      <c r="G21" s="69" t="s">
        <v>144</v>
      </c>
      <c r="H21" s="220" t="s">
        <v>144</v>
      </c>
      <c r="I21" s="266"/>
      <c r="J21" s="102" t="s">
        <v>179</v>
      </c>
      <c r="K21" s="231">
        <v>6</v>
      </c>
      <c r="L21" s="67">
        <v>-0.5</v>
      </c>
      <c r="M21" s="216">
        <f t="shared" si="0"/>
        <v>5.5</v>
      </c>
      <c r="N21" s="105" t="s">
        <v>337</v>
      </c>
      <c r="O21" s="235">
        <v>5</v>
      </c>
      <c r="P21" s="69">
        <v>0</v>
      </c>
      <c r="Q21" s="220">
        <f t="shared" si="2"/>
        <v>5</v>
      </c>
      <c r="R21" s="7"/>
      <c r="S21" s="7"/>
      <c r="T21" s="7"/>
      <c r="U21" s="7"/>
      <c r="V21" s="7"/>
      <c r="W21" s="7"/>
      <c r="X21" s="7"/>
      <c r="Y21" s="7"/>
      <c r="Z21" s="7"/>
    </row>
    <row r="22" spans="1:26" ht="12.75">
      <c r="A22" s="109" t="s">
        <v>137</v>
      </c>
      <c r="B22" s="336">
        <v>6</v>
      </c>
      <c r="C22" s="69">
        <v>0</v>
      </c>
      <c r="D22" s="220">
        <f t="shared" si="1"/>
        <v>6</v>
      </c>
      <c r="E22" s="102" t="s">
        <v>270</v>
      </c>
      <c r="F22" s="96">
        <v>5.5</v>
      </c>
      <c r="G22" s="67">
        <v>0</v>
      </c>
      <c r="H22" s="216">
        <f>F22+G22</f>
        <v>5.5</v>
      </c>
      <c r="I22" s="266"/>
      <c r="J22" s="105" t="s">
        <v>180</v>
      </c>
      <c r="K22" s="235" t="s">
        <v>144</v>
      </c>
      <c r="L22" s="69" t="s">
        <v>144</v>
      </c>
      <c r="M22" s="220" t="s">
        <v>144</v>
      </c>
      <c r="N22" s="105" t="s">
        <v>338</v>
      </c>
      <c r="O22" s="235" t="s">
        <v>144</v>
      </c>
      <c r="P22" s="69" t="s">
        <v>144</v>
      </c>
      <c r="Q22" s="220" t="s">
        <v>144</v>
      </c>
      <c r="R22" s="7"/>
      <c r="S22" s="7"/>
      <c r="T22" s="7"/>
      <c r="U22" s="7"/>
      <c r="V22" s="7"/>
      <c r="W22" s="7"/>
      <c r="X22" s="7"/>
      <c r="Y22" s="7"/>
      <c r="Z22" s="7"/>
    </row>
    <row r="23" spans="1:26" ht="12.75">
      <c r="A23" s="105" t="s">
        <v>138</v>
      </c>
      <c r="B23" s="237">
        <v>7</v>
      </c>
      <c r="C23" s="69">
        <v>0</v>
      </c>
      <c r="D23" s="220">
        <f t="shared" si="1"/>
        <v>7</v>
      </c>
      <c r="E23" s="105" t="s">
        <v>271</v>
      </c>
      <c r="F23" s="235">
        <v>6</v>
      </c>
      <c r="G23" s="69">
        <v>0</v>
      </c>
      <c r="H23" s="220">
        <f>F23+G23</f>
        <v>6</v>
      </c>
      <c r="I23" s="266"/>
      <c r="J23" s="109" t="s">
        <v>181</v>
      </c>
      <c r="K23" s="235" t="s">
        <v>144</v>
      </c>
      <c r="L23" s="69" t="s">
        <v>144</v>
      </c>
      <c r="M23" s="220" t="s">
        <v>144</v>
      </c>
      <c r="N23" s="109" t="s">
        <v>339</v>
      </c>
      <c r="O23" s="235">
        <v>5.5</v>
      </c>
      <c r="P23" s="69">
        <v>0</v>
      </c>
      <c r="Q23" s="220">
        <f t="shared" si="2"/>
        <v>5.5</v>
      </c>
      <c r="R23" s="7"/>
      <c r="S23" s="7"/>
      <c r="T23" s="7"/>
      <c r="U23" s="7"/>
      <c r="V23" s="7"/>
      <c r="W23" s="7"/>
      <c r="X23" s="7"/>
      <c r="Y23" s="7"/>
      <c r="Z23" s="7"/>
    </row>
    <row r="24" spans="1:26" ht="12.75">
      <c r="A24" s="105" t="s">
        <v>139</v>
      </c>
      <c r="B24" s="237">
        <v>5</v>
      </c>
      <c r="C24" s="69">
        <v>0</v>
      </c>
      <c r="D24" s="220">
        <f t="shared" si="1"/>
        <v>5</v>
      </c>
      <c r="E24" s="105" t="s">
        <v>272</v>
      </c>
      <c r="F24" s="99">
        <v>5.5</v>
      </c>
      <c r="G24" s="69">
        <v>0</v>
      </c>
      <c r="H24" s="220">
        <f>F24+G24</f>
        <v>5.5</v>
      </c>
      <c r="I24" s="266"/>
      <c r="J24" s="105" t="s">
        <v>345</v>
      </c>
      <c r="K24" s="235" t="s">
        <v>144</v>
      </c>
      <c r="L24" s="69" t="s">
        <v>144</v>
      </c>
      <c r="M24" s="220" t="s">
        <v>144</v>
      </c>
      <c r="N24" s="109" t="s">
        <v>340</v>
      </c>
      <c r="O24" s="235">
        <v>5</v>
      </c>
      <c r="P24" s="69">
        <v>-0.5</v>
      </c>
      <c r="Q24" s="220">
        <f t="shared" si="2"/>
        <v>4.5</v>
      </c>
      <c r="R24" s="7"/>
      <c r="S24" s="7"/>
      <c r="T24" s="7"/>
      <c r="U24" s="7"/>
      <c r="V24" s="7"/>
      <c r="W24" s="7"/>
      <c r="X24" s="7"/>
      <c r="Y24" s="7"/>
      <c r="Z24" s="7"/>
    </row>
    <row r="25" spans="1:26" ht="12.75">
      <c r="A25" s="105" t="s">
        <v>140</v>
      </c>
      <c r="B25" s="336" t="s">
        <v>144</v>
      </c>
      <c r="C25" s="69" t="s">
        <v>144</v>
      </c>
      <c r="D25" s="220" t="s">
        <v>144</v>
      </c>
      <c r="E25" s="105" t="s">
        <v>273</v>
      </c>
      <c r="F25" s="99">
        <v>6.5</v>
      </c>
      <c r="G25" s="69">
        <v>0</v>
      </c>
      <c r="H25" s="220">
        <f>F25+G25</f>
        <v>6.5</v>
      </c>
      <c r="I25" s="266"/>
      <c r="J25" s="102" t="s">
        <v>182</v>
      </c>
      <c r="K25" s="96">
        <v>6.5</v>
      </c>
      <c r="L25" s="67">
        <v>0</v>
      </c>
      <c r="M25" s="216">
        <f t="shared" si="0"/>
        <v>6.5</v>
      </c>
      <c r="N25" s="109" t="s">
        <v>341</v>
      </c>
      <c r="O25" s="235">
        <v>6.5</v>
      </c>
      <c r="P25" s="69">
        <v>0</v>
      </c>
      <c r="Q25" s="220">
        <f t="shared" si="2"/>
        <v>6.5</v>
      </c>
      <c r="R25" s="7"/>
      <c r="S25" s="7"/>
      <c r="T25" s="7"/>
      <c r="U25" s="7"/>
      <c r="V25" s="7"/>
      <c r="W25" s="7"/>
      <c r="X25" s="7"/>
      <c r="Y25" s="7"/>
      <c r="Z25" s="7"/>
    </row>
    <row r="26" spans="1:26" ht="12.75">
      <c r="A26" s="105" t="s">
        <v>141</v>
      </c>
      <c r="B26" s="235">
        <v>6.5</v>
      </c>
      <c r="C26" s="69">
        <v>0</v>
      </c>
      <c r="D26" s="220">
        <f t="shared" si="1"/>
        <v>6.5</v>
      </c>
      <c r="E26" s="290" t="s">
        <v>274</v>
      </c>
      <c r="F26" s="99" t="s">
        <v>144</v>
      </c>
      <c r="G26" s="69" t="s">
        <v>144</v>
      </c>
      <c r="H26" s="220" t="s">
        <v>144</v>
      </c>
      <c r="I26" s="266"/>
      <c r="J26" s="105" t="s">
        <v>168</v>
      </c>
      <c r="K26" s="235">
        <v>5.5</v>
      </c>
      <c r="L26" s="69">
        <v>-0.5</v>
      </c>
      <c r="M26" s="220">
        <f t="shared" si="0"/>
        <v>5</v>
      </c>
      <c r="N26" s="105" t="s">
        <v>342</v>
      </c>
      <c r="O26" s="336">
        <v>6</v>
      </c>
      <c r="P26" s="69">
        <v>-0.5</v>
      </c>
      <c r="Q26" s="220">
        <f t="shared" si="2"/>
        <v>5.5</v>
      </c>
      <c r="R26" s="7"/>
      <c r="S26" s="7"/>
      <c r="T26" s="7"/>
      <c r="U26" s="7"/>
      <c r="V26" s="7"/>
      <c r="W26" s="7"/>
      <c r="X26" s="7"/>
      <c r="Y26" s="7"/>
      <c r="Z26" s="7"/>
    </row>
    <row r="27" spans="1:26" ht="12.75">
      <c r="A27" s="109" t="s">
        <v>142</v>
      </c>
      <c r="B27" s="235" t="s">
        <v>144</v>
      </c>
      <c r="C27" s="69" t="s">
        <v>144</v>
      </c>
      <c r="D27" s="220" t="s">
        <v>144</v>
      </c>
      <c r="E27" s="105" t="s">
        <v>142</v>
      </c>
      <c r="F27" s="235" t="s">
        <v>144</v>
      </c>
      <c r="G27" s="69" t="s">
        <v>144</v>
      </c>
      <c r="H27" s="220" t="s">
        <v>144</v>
      </c>
      <c r="I27" s="266"/>
      <c r="J27" s="105" t="s">
        <v>185</v>
      </c>
      <c r="K27" s="235">
        <v>6</v>
      </c>
      <c r="L27" s="69">
        <v>1</v>
      </c>
      <c r="M27" s="220">
        <f t="shared" si="0"/>
        <v>7</v>
      </c>
      <c r="N27" s="105" t="s">
        <v>142</v>
      </c>
      <c r="O27" s="99" t="s">
        <v>144</v>
      </c>
      <c r="P27" s="69" t="s">
        <v>144</v>
      </c>
      <c r="Q27" s="220" t="s">
        <v>144</v>
      </c>
      <c r="R27" s="7"/>
      <c r="S27" s="7"/>
      <c r="T27" s="7"/>
      <c r="U27" s="7"/>
      <c r="V27" s="7"/>
      <c r="W27" s="7"/>
      <c r="X27" s="7"/>
      <c r="Y27" s="7"/>
      <c r="Z27" s="7"/>
    </row>
    <row r="28" spans="1:26" ht="12.75" customHeight="1" thickBot="1">
      <c r="A28" s="106" t="s">
        <v>142</v>
      </c>
      <c r="B28" s="236" t="s">
        <v>144</v>
      </c>
      <c r="C28" s="71" t="s">
        <v>144</v>
      </c>
      <c r="D28" s="220" t="s">
        <v>144</v>
      </c>
      <c r="E28" s="106" t="s">
        <v>142</v>
      </c>
      <c r="F28" s="100" t="s">
        <v>144</v>
      </c>
      <c r="G28" s="71" t="s">
        <v>144</v>
      </c>
      <c r="H28" s="220" t="s">
        <v>144</v>
      </c>
      <c r="I28" s="266"/>
      <c r="J28" s="106" t="s">
        <v>142</v>
      </c>
      <c r="K28" s="100" t="s">
        <v>144</v>
      </c>
      <c r="L28" s="71" t="s">
        <v>144</v>
      </c>
      <c r="M28" s="220" t="s">
        <v>144</v>
      </c>
      <c r="N28" s="106" t="s">
        <v>142</v>
      </c>
      <c r="O28" s="90" t="s">
        <v>144</v>
      </c>
      <c r="P28" s="71" t="s">
        <v>144</v>
      </c>
      <c r="Q28" s="220" t="s">
        <v>144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ht="12.75" customHeight="1" thickBot="1">
      <c r="A29" s="103" t="s">
        <v>143</v>
      </c>
      <c r="B29" s="345">
        <v>-1</v>
      </c>
      <c r="C29" s="25">
        <v>0</v>
      </c>
      <c r="D29" s="221">
        <f t="shared" si="1"/>
        <v>-1</v>
      </c>
      <c r="E29" s="103" t="s">
        <v>275</v>
      </c>
      <c r="F29" s="232">
        <v>0</v>
      </c>
      <c r="G29" s="25">
        <v>0</v>
      </c>
      <c r="H29" s="221">
        <f>F29+G29</f>
        <v>0</v>
      </c>
      <c r="I29" s="264"/>
      <c r="J29" s="103" t="s">
        <v>186</v>
      </c>
      <c r="K29" s="232">
        <v>-1</v>
      </c>
      <c r="L29" s="25">
        <v>0</v>
      </c>
      <c r="M29" s="221">
        <f t="shared" si="0"/>
        <v>-1</v>
      </c>
      <c r="N29" s="103" t="s">
        <v>343</v>
      </c>
      <c r="O29" s="232">
        <v>1</v>
      </c>
      <c r="P29" s="25">
        <v>0</v>
      </c>
      <c r="Q29" s="221">
        <f t="shared" si="2"/>
        <v>1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12.75" customHeight="1" thickBot="1">
      <c r="A30" s="389" t="s">
        <v>357</v>
      </c>
      <c r="B30" s="390">
        <f>18/3</f>
        <v>6</v>
      </c>
      <c r="C30" s="391">
        <v>0</v>
      </c>
      <c r="D30" s="205">
        <f>C30</f>
        <v>0</v>
      </c>
      <c r="E30" s="389" t="s">
        <v>357</v>
      </c>
      <c r="F30" s="390">
        <f>19.5/3</f>
        <v>6.5</v>
      </c>
      <c r="G30" s="391">
        <v>1</v>
      </c>
      <c r="H30" s="205">
        <f>G30</f>
        <v>1</v>
      </c>
      <c r="I30" s="392"/>
      <c r="J30" s="389" t="s">
        <v>357</v>
      </c>
      <c r="K30" s="390">
        <f>18.5/3</f>
        <v>6.166666666666667</v>
      </c>
      <c r="L30" s="391">
        <v>0</v>
      </c>
      <c r="M30" s="205">
        <f>L30</f>
        <v>0</v>
      </c>
      <c r="N30" s="389" t="s">
        <v>357</v>
      </c>
      <c r="O30" s="390">
        <f>19/3</f>
        <v>6.333333333333333</v>
      </c>
      <c r="P30" s="391">
        <v>0.5</v>
      </c>
      <c r="Q30" s="205">
        <f>P30</f>
        <v>0.5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ht="12.75">
      <c r="A31" s="72"/>
      <c r="B31" s="60"/>
      <c r="C31" s="60"/>
      <c r="D31" s="222"/>
      <c r="E31" s="72"/>
      <c r="F31" s="60"/>
      <c r="G31" s="60"/>
      <c r="H31" s="222"/>
      <c r="I31" s="274"/>
      <c r="J31" s="72"/>
      <c r="K31" s="60"/>
      <c r="L31" s="60"/>
      <c r="M31" s="222"/>
      <c r="N31" s="72"/>
      <c r="O31" s="60"/>
      <c r="P31" s="60"/>
      <c r="Q31" s="222"/>
      <c r="R31" s="7"/>
      <c r="S31" s="7"/>
      <c r="T31" s="7"/>
      <c r="U31" s="7"/>
      <c r="V31" s="7"/>
      <c r="W31" s="7"/>
      <c r="X31" s="7"/>
      <c r="Y31" s="7"/>
      <c r="Z31" s="7"/>
    </row>
    <row r="32" spans="1:26" ht="13.5" customHeight="1">
      <c r="A32" s="74"/>
      <c r="B32" s="168">
        <f>B5+B6+B7+B8+B21+B10+B11+B12+B13+B14+B15+B29</f>
        <v>64.5</v>
      </c>
      <c r="C32" s="168">
        <f>C4+C5+C6+C7+C8+C21+C10+C11+C12+C13+C14+C15+C29+C30</f>
        <v>-2</v>
      </c>
      <c r="D32" s="225">
        <f>B32+C32</f>
        <v>62.5</v>
      </c>
      <c r="E32" s="74"/>
      <c r="F32" s="197">
        <f>F5+F6+F7+F8+F9+F22+F11+F12+F13+F14+F15+F29</f>
        <v>66</v>
      </c>
      <c r="G32" s="197">
        <f>G4+G5+G6+G7+G8+G9+G22+G11+G12+G13+G14+G15+G29+G30</f>
        <v>-5</v>
      </c>
      <c r="H32" s="229">
        <f>F32+G32</f>
        <v>61</v>
      </c>
      <c r="I32" s="275"/>
      <c r="J32" s="74"/>
      <c r="K32" s="185">
        <f>K5+K21+K25+K8+K9+K10+K11+K12+K13+K17+K15+K29</f>
        <v>66</v>
      </c>
      <c r="L32" s="185">
        <f>L4+L5+L21+L25+L8+L9+L10+L11+L12+L13+L17+L15+L29+L30</f>
        <v>-0.5</v>
      </c>
      <c r="M32" s="227">
        <f>K32+L32</f>
        <v>65.5</v>
      </c>
      <c r="N32" s="74"/>
      <c r="O32" s="284">
        <f>O5+O6+O7+O8+O9+O10+O11+O12+O13+O14+O15+O29</f>
        <v>69</v>
      </c>
      <c r="P32" s="284">
        <f>P4+P5+P6+P7+P8+P9+P10+P11+P12+P13+P14+P15+P29+P30</f>
        <v>2</v>
      </c>
      <c r="Q32" s="285">
        <f>O32+P32</f>
        <v>71</v>
      </c>
      <c r="R32" s="7"/>
      <c r="S32" s="7"/>
      <c r="T32" s="7"/>
      <c r="U32" s="7"/>
      <c r="V32" s="7"/>
      <c r="W32" s="7"/>
      <c r="X32" s="7"/>
      <c r="Y32" s="7"/>
      <c r="Z32" s="7"/>
    </row>
    <row r="33" spans="1:26" ht="12.75" customHeight="1" thickBot="1">
      <c r="A33" s="75"/>
      <c r="B33" s="76"/>
      <c r="C33" s="76"/>
      <c r="D33" s="29"/>
      <c r="E33" s="75"/>
      <c r="F33" s="76"/>
      <c r="G33" s="76"/>
      <c r="H33" s="29"/>
      <c r="I33" s="276"/>
      <c r="J33" s="75"/>
      <c r="K33" s="76"/>
      <c r="L33" s="76"/>
      <c r="M33" s="29"/>
      <c r="N33" s="75"/>
      <c r="O33" s="76"/>
      <c r="P33" s="76"/>
      <c r="Q33" s="29"/>
      <c r="R33" s="7"/>
      <c r="S33" s="7"/>
      <c r="T33" s="7"/>
      <c r="U33" s="7"/>
      <c r="V33" s="7"/>
      <c r="W33" s="7"/>
      <c r="X33" s="7"/>
      <c r="Y33" s="7"/>
      <c r="Z33" s="7"/>
    </row>
    <row r="34" spans="1:26" ht="18.75" thickBot="1">
      <c r="A34" s="166"/>
      <c r="B34" s="167"/>
      <c r="C34" s="167"/>
      <c r="D34" s="293">
        <v>0</v>
      </c>
      <c r="E34" s="195"/>
      <c r="F34" s="196"/>
      <c r="G34" s="196"/>
      <c r="H34" s="297">
        <v>0</v>
      </c>
      <c r="I34" s="277"/>
      <c r="J34" s="184"/>
      <c r="K34" s="183"/>
      <c r="L34" s="183"/>
      <c r="M34" s="296">
        <v>0</v>
      </c>
      <c r="N34" s="287"/>
      <c r="O34" s="286"/>
      <c r="P34" s="286"/>
      <c r="Q34" s="294">
        <v>2</v>
      </c>
      <c r="R34" s="7"/>
      <c r="S34" s="7"/>
      <c r="T34" s="7"/>
      <c r="U34" s="7"/>
      <c r="V34" s="7"/>
      <c r="W34" s="7"/>
      <c r="X34" s="7"/>
      <c r="Y34" s="7"/>
      <c r="Z34" s="7"/>
    </row>
    <row r="35" spans="1:26" ht="6" customHeight="1" thickBot="1">
      <c r="A35" s="273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9"/>
      <c r="R35" s="7"/>
      <c r="S35" s="7"/>
      <c r="T35" s="7"/>
      <c r="U35" s="7"/>
      <c r="V35" s="84"/>
      <c r="W35" s="7"/>
      <c r="X35" s="7"/>
      <c r="Y35" s="7"/>
      <c r="Z35" s="7"/>
    </row>
    <row r="36" spans="1:26" ht="15" thickBot="1">
      <c r="A36" s="848" t="s">
        <v>39</v>
      </c>
      <c r="B36" s="849"/>
      <c r="C36" s="849"/>
      <c r="D36" s="849"/>
      <c r="E36" s="849"/>
      <c r="F36" s="849"/>
      <c r="G36" s="849"/>
      <c r="H36" s="849"/>
      <c r="I36" s="869"/>
      <c r="J36" s="849"/>
      <c r="K36" s="849"/>
      <c r="L36" s="849"/>
      <c r="M36" s="849"/>
      <c r="N36" s="849"/>
      <c r="O36" s="849"/>
      <c r="P36" s="849"/>
      <c r="Q36" s="850"/>
      <c r="R36" s="7"/>
      <c r="S36" s="7"/>
      <c r="T36" s="7"/>
      <c r="U36" s="7"/>
      <c r="V36" s="22"/>
      <c r="W36" s="7"/>
      <c r="X36" s="7"/>
      <c r="Y36" s="7"/>
      <c r="Z36" s="7"/>
    </row>
    <row r="37" spans="1:26" ht="15" customHeight="1" thickBot="1">
      <c r="A37" s="874" t="s">
        <v>86</v>
      </c>
      <c r="B37" s="875"/>
      <c r="C37" s="875"/>
      <c r="D37" s="876"/>
      <c r="E37" s="863" t="s">
        <v>83</v>
      </c>
      <c r="F37" s="864"/>
      <c r="G37" s="864"/>
      <c r="H37" s="865"/>
      <c r="I37" s="255"/>
      <c r="J37" s="857" t="s">
        <v>85</v>
      </c>
      <c r="K37" s="858"/>
      <c r="L37" s="858"/>
      <c r="M37" s="859"/>
      <c r="N37" s="844" t="s">
        <v>346</v>
      </c>
      <c r="O37" s="877"/>
      <c r="P37" s="877"/>
      <c r="Q37" s="845"/>
      <c r="R37" s="7"/>
      <c r="S37" s="7"/>
      <c r="T37" s="7"/>
      <c r="U37" s="7"/>
      <c r="V37" s="7"/>
      <c r="W37" s="208"/>
      <c r="X37" s="208"/>
      <c r="Y37" s="208"/>
      <c r="Z37" s="208"/>
    </row>
    <row r="38" spans="1:26" ht="13.5" thickBot="1">
      <c r="A38" s="177" t="s">
        <v>3</v>
      </c>
      <c r="B38" s="175" t="s">
        <v>78</v>
      </c>
      <c r="C38" s="176">
        <v>2</v>
      </c>
      <c r="D38" s="175" t="s">
        <v>13</v>
      </c>
      <c r="E38" s="189" t="s">
        <v>3</v>
      </c>
      <c r="F38" s="189" t="s">
        <v>78</v>
      </c>
      <c r="G38" s="189">
        <v>0</v>
      </c>
      <c r="H38" s="189" t="s">
        <v>13</v>
      </c>
      <c r="I38" s="255"/>
      <c r="J38" s="282" t="s">
        <v>3</v>
      </c>
      <c r="K38" s="282" t="s">
        <v>78</v>
      </c>
      <c r="L38" s="282">
        <v>1.5</v>
      </c>
      <c r="M38" s="282" t="s">
        <v>13</v>
      </c>
      <c r="N38" s="179" t="s">
        <v>3</v>
      </c>
      <c r="O38" s="161" t="s">
        <v>78</v>
      </c>
      <c r="P38" s="178">
        <v>0</v>
      </c>
      <c r="Q38" s="161" t="s">
        <v>13</v>
      </c>
      <c r="R38" s="7"/>
      <c r="S38" s="7"/>
      <c r="T38" s="7"/>
      <c r="U38" s="7"/>
      <c r="V38" s="7"/>
      <c r="W38" s="209"/>
      <c r="X38" s="209"/>
      <c r="Y38" s="209"/>
      <c r="Z38" s="209"/>
    </row>
    <row r="39" spans="1:26" ht="12.75">
      <c r="A39" s="101" t="s">
        <v>208</v>
      </c>
      <c r="B39" s="230">
        <v>6</v>
      </c>
      <c r="C39" s="66">
        <v>1</v>
      </c>
      <c r="D39" s="339">
        <f aca="true" t="shared" si="4" ref="D39:D62">B39+C39</f>
        <v>7</v>
      </c>
      <c r="E39" s="101" t="s">
        <v>298</v>
      </c>
      <c r="F39" s="230">
        <v>6</v>
      </c>
      <c r="G39" s="66">
        <v>-1</v>
      </c>
      <c r="H39" s="215">
        <f>F39+G39</f>
        <v>5</v>
      </c>
      <c r="I39" s="255"/>
      <c r="J39" s="101" t="s">
        <v>231</v>
      </c>
      <c r="K39" s="230">
        <v>5.5</v>
      </c>
      <c r="L39" s="66">
        <v>-1</v>
      </c>
      <c r="M39" s="215">
        <f>K39+L39</f>
        <v>4.5</v>
      </c>
      <c r="N39" s="101" t="s">
        <v>145</v>
      </c>
      <c r="O39" s="95">
        <v>6.5</v>
      </c>
      <c r="P39" s="66">
        <v>1</v>
      </c>
      <c r="Q39" s="216">
        <f aca="true" t="shared" si="5" ref="Q39:Q62">O39+P39</f>
        <v>7.5</v>
      </c>
      <c r="R39" s="7"/>
      <c r="S39" s="7"/>
      <c r="T39" s="7"/>
      <c r="U39" s="7"/>
      <c r="V39" s="7"/>
      <c r="W39" s="210"/>
      <c r="X39" s="210"/>
      <c r="Y39" s="210"/>
      <c r="Z39" s="210"/>
    </row>
    <row r="40" spans="1:26" ht="12.75">
      <c r="A40" s="102" t="s">
        <v>209</v>
      </c>
      <c r="B40" s="231">
        <v>5.5</v>
      </c>
      <c r="C40" s="67">
        <v>0</v>
      </c>
      <c r="D40" s="339">
        <f t="shared" si="4"/>
        <v>5.5</v>
      </c>
      <c r="E40" s="102" t="s">
        <v>299</v>
      </c>
      <c r="F40" s="231">
        <v>6</v>
      </c>
      <c r="G40" s="67">
        <v>0</v>
      </c>
      <c r="H40" s="216">
        <f aca="true" t="shared" si="6" ref="H40:H62">F40+G40</f>
        <v>6</v>
      </c>
      <c r="I40" s="255"/>
      <c r="J40" s="102" t="s">
        <v>232</v>
      </c>
      <c r="K40" s="231">
        <v>7</v>
      </c>
      <c r="L40" s="67">
        <v>0</v>
      </c>
      <c r="M40" s="216">
        <f aca="true" t="shared" si="7" ref="M40:M61">K40+L40</f>
        <v>7</v>
      </c>
      <c r="N40" s="102" t="s">
        <v>146</v>
      </c>
      <c r="O40" s="231">
        <v>6.5</v>
      </c>
      <c r="P40" s="67">
        <v>0</v>
      </c>
      <c r="Q40" s="216">
        <f t="shared" si="5"/>
        <v>6.5</v>
      </c>
      <c r="R40" s="7"/>
      <c r="S40" s="7"/>
      <c r="T40" s="7"/>
      <c r="U40" s="7"/>
      <c r="V40" s="7"/>
      <c r="W40" s="210"/>
      <c r="X40" s="210"/>
      <c r="Y40" s="210"/>
      <c r="Z40" s="210"/>
    </row>
    <row r="41" spans="1:26" ht="12.75">
      <c r="A41" s="102" t="s">
        <v>226</v>
      </c>
      <c r="B41" s="231">
        <v>5</v>
      </c>
      <c r="C41" s="67">
        <v>0</v>
      </c>
      <c r="D41" s="339">
        <f t="shared" si="4"/>
        <v>5</v>
      </c>
      <c r="E41" s="102" t="s">
        <v>300</v>
      </c>
      <c r="F41" s="96">
        <v>6.5</v>
      </c>
      <c r="G41" s="67">
        <v>0</v>
      </c>
      <c r="H41" s="216">
        <f t="shared" si="6"/>
        <v>6.5</v>
      </c>
      <c r="I41" s="255"/>
      <c r="J41" s="102" t="s">
        <v>233</v>
      </c>
      <c r="K41" s="231">
        <v>6</v>
      </c>
      <c r="L41" s="67">
        <v>-0.5</v>
      </c>
      <c r="M41" s="216">
        <f t="shared" si="7"/>
        <v>5.5</v>
      </c>
      <c r="N41" s="102" t="s">
        <v>147</v>
      </c>
      <c r="O41" s="231">
        <v>5.5</v>
      </c>
      <c r="P41" s="67">
        <v>0</v>
      </c>
      <c r="Q41" s="216">
        <f t="shared" si="5"/>
        <v>5.5</v>
      </c>
      <c r="R41" s="7"/>
      <c r="S41" s="7"/>
      <c r="T41" s="7"/>
      <c r="U41" s="7"/>
      <c r="V41" s="7"/>
      <c r="W41" s="210"/>
      <c r="X41" s="210"/>
      <c r="Y41" s="210"/>
      <c r="Z41" s="210"/>
    </row>
    <row r="42" spans="1:26" ht="12.75">
      <c r="A42" s="291" t="s">
        <v>210</v>
      </c>
      <c r="B42" s="337">
        <v>5</v>
      </c>
      <c r="C42" s="338">
        <v>0</v>
      </c>
      <c r="D42" s="339">
        <f t="shared" si="4"/>
        <v>5</v>
      </c>
      <c r="E42" s="102" t="s">
        <v>301</v>
      </c>
      <c r="F42" s="231">
        <v>6</v>
      </c>
      <c r="G42" s="67">
        <v>0</v>
      </c>
      <c r="H42" s="216">
        <f t="shared" si="6"/>
        <v>6</v>
      </c>
      <c r="I42" s="255"/>
      <c r="J42" s="102" t="s">
        <v>234</v>
      </c>
      <c r="K42" s="231">
        <v>5.5</v>
      </c>
      <c r="L42" s="67">
        <v>0</v>
      </c>
      <c r="M42" s="216">
        <f t="shared" si="7"/>
        <v>5.5</v>
      </c>
      <c r="N42" s="102" t="s">
        <v>148</v>
      </c>
      <c r="O42" s="231">
        <v>6.5</v>
      </c>
      <c r="P42" s="67">
        <v>0</v>
      </c>
      <c r="Q42" s="216">
        <f t="shared" si="5"/>
        <v>6.5</v>
      </c>
      <c r="R42" s="7"/>
      <c r="S42" s="7"/>
      <c r="T42" s="7"/>
      <c r="U42" s="7"/>
      <c r="V42" s="7"/>
      <c r="W42" s="210"/>
      <c r="X42" s="210"/>
      <c r="Y42" s="210"/>
      <c r="Z42" s="210"/>
    </row>
    <row r="43" spans="1:26" ht="12.75">
      <c r="A43" s="102" t="s">
        <v>211</v>
      </c>
      <c r="B43" s="231">
        <v>7</v>
      </c>
      <c r="C43" s="67">
        <v>2.5</v>
      </c>
      <c r="D43" s="216">
        <f t="shared" si="4"/>
        <v>9.5</v>
      </c>
      <c r="E43" s="102" t="s">
        <v>302</v>
      </c>
      <c r="F43" s="231">
        <v>6</v>
      </c>
      <c r="G43" s="67">
        <v>0</v>
      </c>
      <c r="H43" s="216">
        <f t="shared" si="6"/>
        <v>6</v>
      </c>
      <c r="I43" s="255"/>
      <c r="J43" s="102" t="s">
        <v>235</v>
      </c>
      <c r="K43" s="231">
        <v>5.5</v>
      </c>
      <c r="L43" s="67">
        <v>0</v>
      </c>
      <c r="M43" s="216">
        <f t="shared" si="7"/>
        <v>5.5</v>
      </c>
      <c r="N43" s="102" t="s">
        <v>161</v>
      </c>
      <c r="O43" s="231">
        <v>5</v>
      </c>
      <c r="P43" s="67">
        <v>0</v>
      </c>
      <c r="Q43" s="216">
        <f t="shared" si="5"/>
        <v>5</v>
      </c>
      <c r="R43" s="7"/>
      <c r="S43" s="7"/>
      <c r="T43" s="7"/>
      <c r="U43" s="7"/>
      <c r="V43" s="7"/>
      <c r="W43" s="210"/>
      <c r="X43" s="210"/>
      <c r="Y43" s="210"/>
      <c r="Z43" s="210"/>
    </row>
    <row r="44" spans="1:26" ht="12.75">
      <c r="A44" s="102" t="s">
        <v>212</v>
      </c>
      <c r="B44" s="231" t="s">
        <v>350</v>
      </c>
      <c r="C44" s="67" t="s">
        <v>350</v>
      </c>
      <c r="D44" s="216" t="s">
        <v>350</v>
      </c>
      <c r="E44" s="102" t="s">
        <v>303</v>
      </c>
      <c r="F44" s="96">
        <v>5.5</v>
      </c>
      <c r="G44" s="67">
        <v>0</v>
      </c>
      <c r="H44" s="216">
        <f t="shared" si="6"/>
        <v>5.5</v>
      </c>
      <c r="I44" s="255"/>
      <c r="J44" s="102" t="s">
        <v>236</v>
      </c>
      <c r="K44" s="231">
        <v>6</v>
      </c>
      <c r="L44" s="67">
        <v>0</v>
      </c>
      <c r="M44" s="216">
        <f t="shared" si="7"/>
        <v>6</v>
      </c>
      <c r="N44" s="102" t="s">
        <v>159</v>
      </c>
      <c r="O44" s="231">
        <v>7</v>
      </c>
      <c r="P44" s="67">
        <v>3</v>
      </c>
      <c r="Q44" s="216">
        <f t="shared" si="5"/>
        <v>10</v>
      </c>
      <c r="R44" s="7"/>
      <c r="S44" s="7"/>
      <c r="T44" s="7"/>
      <c r="U44" s="7"/>
      <c r="V44" s="7"/>
      <c r="W44" s="210"/>
      <c r="X44" s="210"/>
      <c r="Y44" s="210"/>
      <c r="Z44" s="210"/>
    </row>
    <row r="45" spans="1:26" ht="12.75">
      <c r="A45" s="102" t="s">
        <v>213</v>
      </c>
      <c r="B45" s="231">
        <v>6</v>
      </c>
      <c r="C45" s="67">
        <v>-0.5</v>
      </c>
      <c r="D45" s="216">
        <f t="shared" si="4"/>
        <v>5.5</v>
      </c>
      <c r="E45" s="102" t="s">
        <v>304</v>
      </c>
      <c r="F45" s="96">
        <v>6.5</v>
      </c>
      <c r="G45" s="67">
        <v>0</v>
      </c>
      <c r="H45" s="216">
        <f t="shared" si="6"/>
        <v>6.5</v>
      </c>
      <c r="I45" s="255"/>
      <c r="J45" s="102" t="s">
        <v>237</v>
      </c>
      <c r="K45" s="231">
        <v>6.5</v>
      </c>
      <c r="L45" s="67">
        <v>0</v>
      </c>
      <c r="M45" s="216">
        <f t="shared" si="7"/>
        <v>6.5</v>
      </c>
      <c r="N45" s="102" t="s">
        <v>151</v>
      </c>
      <c r="O45" s="231">
        <v>6</v>
      </c>
      <c r="P45" s="67">
        <v>0</v>
      </c>
      <c r="Q45" s="216">
        <f t="shared" si="5"/>
        <v>6</v>
      </c>
      <c r="R45" s="7"/>
      <c r="S45" s="7"/>
      <c r="T45" s="7"/>
      <c r="U45" s="7"/>
      <c r="V45" s="7"/>
      <c r="W45" s="210"/>
      <c r="X45" s="210"/>
      <c r="Y45" s="210"/>
      <c r="Z45" s="210"/>
    </row>
    <row r="46" spans="1:26" ht="12.75">
      <c r="A46" s="102" t="s">
        <v>214</v>
      </c>
      <c r="B46" s="231" t="s">
        <v>351</v>
      </c>
      <c r="C46" s="67" t="s">
        <v>351</v>
      </c>
      <c r="D46" s="216" t="s">
        <v>351</v>
      </c>
      <c r="E46" s="102" t="s">
        <v>305</v>
      </c>
      <c r="F46" s="231">
        <v>5.5</v>
      </c>
      <c r="G46" s="67">
        <v>0</v>
      </c>
      <c r="H46" s="216">
        <f t="shared" si="6"/>
        <v>5.5</v>
      </c>
      <c r="I46" s="255"/>
      <c r="J46" s="102" t="s">
        <v>238</v>
      </c>
      <c r="K46" s="231">
        <v>7</v>
      </c>
      <c r="L46" s="67">
        <v>2</v>
      </c>
      <c r="M46" s="216">
        <f t="shared" si="7"/>
        <v>9</v>
      </c>
      <c r="N46" s="102" t="s">
        <v>149</v>
      </c>
      <c r="O46" s="91">
        <v>6.5</v>
      </c>
      <c r="P46" s="56">
        <v>-0.5</v>
      </c>
      <c r="Q46" s="216">
        <f t="shared" si="5"/>
        <v>6</v>
      </c>
      <c r="R46" s="7"/>
      <c r="S46" s="7"/>
      <c r="T46" s="7"/>
      <c r="U46" s="7"/>
      <c r="V46" s="7"/>
      <c r="W46" s="210"/>
      <c r="X46" s="210"/>
      <c r="Y46" s="210"/>
      <c r="Z46" s="210"/>
    </row>
    <row r="47" spans="1:26" ht="12.75">
      <c r="A47" s="102" t="s">
        <v>220</v>
      </c>
      <c r="B47" s="231">
        <v>7</v>
      </c>
      <c r="C47" s="67">
        <v>3</v>
      </c>
      <c r="D47" s="216">
        <f t="shared" si="4"/>
        <v>10</v>
      </c>
      <c r="E47" s="102" t="s">
        <v>306</v>
      </c>
      <c r="F47" s="231">
        <v>5.5</v>
      </c>
      <c r="G47" s="67">
        <v>0</v>
      </c>
      <c r="H47" s="216">
        <f t="shared" si="6"/>
        <v>5.5</v>
      </c>
      <c r="I47" s="255"/>
      <c r="J47" s="102" t="s">
        <v>239</v>
      </c>
      <c r="K47" s="231">
        <v>5</v>
      </c>
      <c r="L47" s="67">
        <v>0</v>
      </c>
      <c r="M47" s="216">
        <f t="shared" si="7"/>
        <v>5</v>
      </c>
      <c r="N47" s="102" t="s">
        <v>347</v>
      </c>
      <c r="O47" s="231">
        <v>5.5</v>
      </c>
      <c r="P47" s="67">
        <v>0</v>
      </c>
      <c r="Q47" s="216">
        <f t="shared" si="5"/>
        <v>5.5</v>
      </c>
      <c r="R47" s="7"/>
      <c r="S47" s="7"/>
      <c r="T47" s="7"/>
      <c r="U47" s="7"/>
      <c r="V47" s="7"/>
      <c r="W47" s="210"/>
      <c r="X47" s="210"/>
      <c r="Y47" s="210"/>
      <c r="Z47" s="210"/>
    </row>
    <row r="48" spans="1:26" ht="12.75">
      <c r="A48" s="102" t="s">
        <v>216</v>
      </c>
      <c r="B48" s="231" t="s">
        <v>350</v>
      </c>
      <c r="C48" s="67" t="s">
        <v>350</v>
      </c>
      <c r="D48" s="216" t="s">
        <v>350</v>
      </c>
      <c r="E48" s="102" t="s">
        <v>307</v>
      </c>
      <c r="F48" s="231">
        <v>8</v>
      </c>
      <c r="G48" s="67">
        <v>5.5</v>
      </c>
      <c r="H48" s="216">
        <f t="shared" si="6"/>
        <v>13.5</v>
      </c>
      <c r="I48" s="255"/>
      <c r="J48" s="102" t="s">
        <v>240</v>
      </c>
      <c r="K48" s="231">
        <v>6</v>
      </c>
      <c r="L48" s="67">
        <v>0</v>
      </c>
      <c r="M48" s="216">
        <f t="shared" si="7"/>
        <v>6</v>
      </c>
      <c r="N48" s="102" t="s">
        <v>155</v>
      </c>
      <c r="O48" s="96">
        <v>6.5</v>
      </c>
      <c r="P48" s="67">
        <v>3</v>
      </c>
      <c r="Q48" s="216">
        <f t="shared" si="5"/>
        <v>9.5</v>
      </c>
      <c r="R48" s="7"/>
      <c r="S48" s="7"/>
      <c r="T48" s="7"/>
      <c r="U48" s="7"/>
      <c r="V48" s="7"/>
      <c r="W48" s="210"/>
      <c r="X48" s="210"/>
      <c r="Y48" s="210"/>
      <c r="Z48" s="210"/>
    </row>
    <row r="49" spans="1:26" ht="12.75" customHeight="1" thickBot="1">
      <c r="A49" s="103" t="s">
        <v>217</v>
      </c>
      <c r="B49" s="232">
        <v>6.5</v>
      </c>
      <c r="C49" s="25">
        <v>0</v>
      </c>
      <c r="D49" s="217">
        <f t="shared" si="4"/>
        <v>6.5</v>
      </c>
      <c r="E49" s="103" t="s">
        <v>308</v>
      </c>
      <c r="F49" s="232" t="s">
        <v>350</v>
      </c>
      <c r="G49" s="25" t="s">
        <v>350</v>
      </c>
      <c r="H49" s="217" t="s">
        <v>350</v>
      </c>
      <c r="I49" s="255"/>
      <c r="J49" s="103" t="s">
        <v>241</v>
      </c>
      <c r="K49" s="232">
        <v>7.5</v>
      </c>
      <c r="L49" s="25">
        <v>5</v>
      </c>
      <c r="M49" s="217">
        <f t="shared" si="7"/>
        <v>12.5</v>
      </c>
      <c r="N49" s="103" t="s">
        <v>157</v>
      </c>
      <c r="O49" s="347">
        <v>6.5</v>
      </c>
      <c r="P49" s="58">
        <v>0</v>
      </c>
      <c r="Q49" s="217">
        <f t="shared" si="5"/>
        <v>6.5</v>
      </c>
      <c r="R49" s="7"/>
      <c r="S49" s="7"/>
      <c r="T49" s="7"/>
      <c r="U49" s="7"/>
      <c r="V49" s="7"/>
      <c r="W49" s="210"/>
      <c r="X49" s="210"/>
      <c r="Y49" s="210"/>
      <c r="Z49" s="210"/>
    </row>
    <row r="50" spans="1:26" ht="13.5" thickBot="1">
      <c r="A50" s="85"/>
      <c r="B50" s="68"/>
      <c r="C50" s="68"/>
      <c r="D50" s="218"/>
      <c r="E50" s="85"/>
      <c r="F50" s="68"/>
      <c r="G50" s="68"/>
      <c r="H50" s="218"/>
      <c r="I50" s="255"/>
      <c r="J50" s="85"/>
      <c r="K50" s="68"/>
      <c r="L50" s="68"/>
      <c r="M50" s="218"/>
      <c r="N50" s="85"/>
      <c r="O50" s="68"/>
      <c r="P50" s="68"/>
      <c r="Q50" s="218"/>
      <c r="R50" s="7"/>
      <c r="S50" s="7"/>
      <c r="T50" s="7"/>
      <c r="U50" s="7"/>
      <c r="V50" s="7"/>
      <c r="W50" s="210"/>
      <c r="X50" s="210"/>
      <c r="Y50" s="210"/>
      <c r="Z50" s="210"/>
    </row>
    <row r="51" spans="1:26" ht="12.75">
      <c r="A51" s="104" t="s">
        <v>218</v>
      </c>
      <c r="B51" s="234" t="s">
        <v>144</v>
      </c>
      <c r="C51" s="70" t="s">
        <v>144</v>
      </c>
      <c r="D51" s="219" t="s">
        <v>144</v>
      </c>
      <c r="E51" s="104" t="s">
        <v>309</v>
      </c>
      <c r="F51" s="98" t="s">
        <v>144</v>
      </c>
      <c r="G51" s="70" t="s">
        <v>144</v>
      </c>
      <c r="H51" s="219" t="s">
        <v>144</v>
      </c>
      <c r="I51" s="255"/>
      <c r="J51" s="104" t="s">
        <v>242</v>
      </c>
      <c r="K51" s="234" t="s">
        <v>144</v>
      </c>
      <c r="L51" s="70" t="s">
        <v>144</v>
      </c>
      <c r="M51" s="219" t="s">
        <v>144</v>
      </c>
      <c r="N51" s="104" t="s">
        <v>156</v>
      </c>
      <c r="O51" s="98" t="s">
        <v>144</v>
      </c>
      <c r="P51" s="70" t="s">
        <v>144</v>
      </c>
      <c r="Q51" s="219" t="s">
        <v>144</v>
      </c>
      <c r="R51" s="7"/>
      <c r="S51" s="7"/>
      <c r="T51" s="7"/>
      <c r="U51" s="7"/>
      <c r="V51" s="7"/>
      <c r="W51" s="210"/>
      <c r="X51" s="210"/>
      <c r="Y51" s="210"/>
      <c r="Z51" s="210"/>
    </row>
    <row r="52" spans="1:26" ht="12.75">
      <c r="A52" s="102" t="s">
        <v>215</v>
      </c>
      <c r="B52" s="96">
        <v>6.5</v>
      </c>
      <c r="C52" s="67">
        <v>0</v>
      </c>
      <c r="D52" s="216">
        <f t="shared" si="4"/>
        <v>6.5</v>
      </c>
      <c r="E52" s="107" t="s">
        <v>310</v>
      </c>
      <c r="F52" s="99" t="s">
        <v>144</v>
      </c>
      <c r="G52" s="69" t="s">
        <v>144</v>
      </c>
      <c r="H52" s="220" t="s">
        <v>144</v>
      </c>
      <c r="I52" s="255"/>
      <c r="J52" s="105" t="s">
        <v>243</v>
      </c>
      <c r="K52" s="235" t="s">
        <v>144</v>
      </c>
      <c r="L52" s="69" t="s">
        <v>144</v>
      </c>
      <c r="M52" s="220" t="s">
        <v>144</v>
      </c>
      <c r="N52" s="107" t="s">
        <v>154</v>
      </c>
      <c r="O52" s="99">
        <v>6.5</v>
      </c>
      <c r="P52" s="69">
        <v>0</v>
      </c>
      <c r="Q52" s="220">
        <f t="shared" si="5"/>
        <v>6.5</v>
      </c>
      <c r="R52" s="7"/>
      <c r="S52" s="7"/>
      <c r="T52" s="7"/>
      <c r="U52" s="7"/>
      <c r="V52" s="7"/>
      <c r="W52" s="210"/>
      <c r="X52" s="210"/>
      <c r="Y52" s="210"/>
      <c r="Z52" s="210"/>
    </row>
    <row r="53" spans="1:26" ht="12.75">
      <c r="A53" s="107" t="s">
        <v>219</v>
      </c>
      <c r="B53" s="235">
        <v>7</v>
      </c>
      <c r="C53" s="69">
        <v>2.5</v>
      </c>
      <c r="D53" s="220">
        <f t="shared" si="4"/>
        <v>9.5</v>
      </c>
      <c r="E53" s="105" t="s">
        <v>311</v>
      </c>
      <c r="F53" s="99" t="s">
        <v>144</v>
      </c>
      <c r="G53" s="69" t="s">
        <v>144</v>
      </c>
      <c r="H53" s="220" t="s">
        <v>144</v>
      </c>
      <c r="I53" s="255"/>
      <c r="J53" s="105" t="s">
        <v>244</v>
      </c>
      <c r="K53" s="235" t="s">
        <v>356</v>
      </c>
      <c r="L53" s="69" t="s">
        <v>356</v>
      </c>
      <c r="M53" s="220" t="s">
        <v>356</v>
      </c>
      <c r="N53" s="107" t="s">
        <v>355</v>
      </c>
      <c r="O53" s="99">
        <v>5.5</v>
      </c>
      <c r="P53" s="69">
        <v>0</v>
      </c>
      <c r="Q53" s="220">
        <f t="shared" si="5"/>
        <v>5.5</v>
      </c>
      <c r="R53" s="7"/>
      <c r="S53" s="7"/>
      <c r="T53" s="7"/>
      <c r="U53" s="7"/>
      <c r="V53" s="7"/>
      <c r="W53" s="210"/>
      <c r="X53" s="210"/>
      <c r="Y53" s="210"/>
      <c r="Z53" s="210"/>
    </row>
    <row r="54" spans="1:26" ht="12.75">
      <c r="A54" s="105" t="s">
        <v>221</v>
      </c>
      <c r="B54" s="235" t="s">
        <v>144</v>
      </c>
      <c r="C54" s="69" t="s">
        <v>144</v>
      </c>
      <c r="D54" s="220" t="s">
        <v>144</v>
      </c>
      <c r="E54" s="105" t="s">
        <v>312</v>
      </c>
      <c r="F54" s="235" t="s">
        <v>144</v>
      </c>
      <c r="G54" s="69" t="s">
        <v>144</v>
      </c>
      <c r="H54" s="220" t="s">
        <v>144</v>
      </c>
      <c r="I54" s="255"/>
      <c r="J54" s="105" t="s">
        <v>245</v>
      </c>
      <c r="K54" s="235">
        <v>4.5</v>
      </c>
      <c r="L54" s="69">
        <v>0</v>
      </c>
      <c r="M54" s="220">
        <f t="shared" si="7"/>
        <v>4.5</v>
      </c>
      <c r="N54" s="107" t="s">
        <v>153</v>
      </c>
      <c r="O54" s="235">
        <v>5.5</v>
      </c>
      <c r="P54" s="69">
        <v>0</v>
      </c>
      <c r="Q54" s="220">
        <f t="shared" si="5"/>
        <v>5.5</v>
      </c>
      <c r="R54" s="7"/>
      <c r="S54" s="7"/>
      <c r="T54" s="7"/>
      <c r="U54" s="7"/>
      <c r="V54" s="7"/>
      <c r="W54" s="210"/>
      <c r="X54" s="210"/>
      <c r="Y54" s="210"/>
      <c r="Z54" s="210"/>
    </row>
    <row r="55" spans="1:26" ht="12.75">
      <c r="A55" s="102" t="s">
        <v>222</v>
      </c>
      <c r="B55" s="231">
        <v>6.5</v>
      </c>
      <c r="C55" s="67">
        <v>0</v>
      </c>
      <c r="D55" s="216">
        <f t="shared" si="4"/>
        <v>6.5</v>
      </c>
      <c r="E55" s="102" t="s">
        <v>313</v>
      </c>
      <c r="F55" s="231">
        <v>6</v>
      </c>
      <c r="G55" s="67">
        <v>-0.5</v>
      </c>
      <c r="H55" s="216">
        <f t="shared" si="6"/>
        <v>5.5</v>
      </c>
      <c r="I55" s="255"/>
      <c r="J55" s="105" t="s">
        <v>246</v>
      </c>
      <c r="K55" s="235">
        <v>6</v>
      </c>
      <c r="L55" s="69">
        <v>0</v>
      </c>
      <c r="M55" s="220">
        <f t="shared" si="7"/>
        <v>6</v>
      </c>
      <c r="N55" s="107" t="s">
        <v>158</v>
      </c>
      <c r="O55" s="235">
        <v>5</v>
      </c>
      <c r="P55" s="69">
        <v>0</v>
      </c>
      <c r="Q55" s="220">
        <f t="shared" si="5"/>
        <v>5</v>
      </c>
      <c r="R55" s="7"/>
      <c r="S55" s="7"/>
      <c r="T55" s="7"/>
      <c r="U55" s="7"/>
      <c r="V55" s="7"/>
      <c r="W55" s="210"/>
      <c r="X55" s="210"/>
      <c r="Y55" s="210"/>
      <c r="Z55" s="210"/>
    </row>
    <row r="56" spans="1:26" ht="12.75">
      <c r="A56" s="102" t="s">
        <v>223</v>
      </c>
      <c r="B56" s="231">
        <v>5</v>
      </c>
      <c r="C56" s="67">
        <v>0</v>
      </c>
      <c r="D56" s="216">
        <f t="shared" si="4"/>
        <v>5</v>
      </c>
      <c r="E56" s="105" t="s">
        <v>314</v>
      </c>
      <c r="F56" s="235">
        <v>6</v>
      </c>
      <c r="G56" s="69">
        <v>3</v>
      </c>
      <c r="H56" s="220">
        <f t="shared" si="6"/>
        <v>9</v>
      </c>
      <c r="I56" s="255"/>
      <c r="J56" s="105" t="s">
        <v>247</v>
      </c>
      <c r="K56" s="235">
        <v>7.5</v>
      </c>
      <c r="L56" s="69">
        <v>3</v>
      </c>
      <c r="M56" s="220">
        <f t="shared" si="7"/>
        <v>10.5</v>
      </c>
      <c r="N56" s="107" t="s">
        <v>150</v>
      </c>
      <c r="O56" s="235">
        <v>5</v>
      </c>
      <c r="P56" s="69">
        <v>-1</v>
      </c>
      <c r="Q56" s="220">
        <f t="shared" si="5"/>
        <v>4</v>
      </c>
      <c r="R56" s="7"/>
      <c r="S56" s="7"/>
      <c r="T56" s="7"/>
      <c r="U56" s="7"/>
      <c r="V56" s="7"/>
      <c r="W56" s="210"/>
      <c r="X56" s="210"/>
      <c r="Y56" s="210"/>
      <c r="Z56" s="210"/>
    </row>
    <row r="57" spans="1:26" ht="12.75">
      <c r="A57" s="105" t="s">
        <v>224</v>
      </c>
      <c r="B57" s="235">
        <v>5.5</v>
      </c>
      <c r="C57" s="69">
        <v>-0.5</v>
      </c>
      <c r="D57" s="220">
        <f t="shared" si="4"/>
        <v>5</v>
      </c>
      <c r="E57" s="109" t="s">
        <v>315</v>
      </c>
      <c r="F57" s="235">
        <v>6</v>
      </c>
      <c r="G57" s="69">
        <v>0</v>
      </c>
      <c r="H57" s="220">
        <f t="shared" si="6"/>
        <v>6</v>
      </c>
      <c r="I57" s="255"/>
      <c r="J57" s="105" t="s">
        <v>248</v>
      </c>
      <c r="K57" s="235">
        <v>5</v>
      </c>
      <c r="L57" s="69">
        <v>0</v>
      </c>
      <c r="M57" s="220">
        <f t="shared" si="7"/>
        <v>5</v>
      </c>
      <c r="N57" s="107" t="s">
        <v>152</v>
      </c>
      <c r="O57" s="235" t="s">
        <v>144</v>
      </c>
      <c r="P57" s="69" t="s">
        <v>144</v>
      </c>
      <c r="Q57" s="220" t="s">
        <v>144</v>
      </c>
      <c r="R57" s="7"/>
      <c r="S57" s="7"/>
      <c r="T57" s="7"/>
      <c r="U57" s="7"/>
      <c r="V57" s="7"/>
      <c r="W57" s="210"/>
      <c r="X57" s="210"/>
      <c r="Y57" s="210"/>
      <c r="Z57" s="210"/>
    </row>
    <row r="58" spans="1:26" ht="12.75">
      <c r="A58" s="105" t="s">
        <v>225</v>
      </c>
      <c r="B58" s="235">
        <v>5.5</v>
      </c>
      <c r="C58" s="69">
        <v>0</v>
      </c>
      <c r="D58" s="220">
        <f t="shared" si="4"/>
        <v>5.5</v>
      </c>
      <c r="E58" s="105" t="s">
        <v>316</v>
      </c>
      <c r="F58" s="99" t="s">
        <v>144</v>
      </c>
      <c r="G58" s="69" t="s">
        <v>144</v>
      </c>
      <c r="H58" s="220" t="s">
        <v>144</v>
      </c>
      <c r="I58" s="255"/>
      <c r="J58" s="105" t="s">
        <v>249</v>
      </c>
      <c r="K58" s="235">
        <v>5</v>
      </c>
      <c r="L58" s="69">
        <v>-0.5</v>
      </c>
      <c r="M58" s="220">
        <f t="shared" si="7"/>
        <v>4.5</v>
      </c>
      <c r="N58" s="107" t="s">
        <v>160</v>
      </c>
      <c r="O58" s="235">
        <v>5.5</v>
      </c>
      <c r="P58" s="69">
        <v>-0.5</v>
      </c>
      <c r="Q58" s="220">
        <f t="shared" si="5"/>
        <v>5</v>
      </c>
      <c r="R58" s="7"/>
      <c r="S58" s="7"/>
      <c r="T58" s="7"/>
      <c r="U58" s="7"/>
      <c r="V58" s="7"/>
      <c r="W58" s="210"/>
      <c r="X58" s="210"/>
      <c r="Y58" s="210"/>
      <c r="Z58" s="210"/>
    </row>
    <row r="59" spans="1:26" ht="12.75">
      <c r="A59" s="105" t="s">
        <v>348</v>
      </c>
      <c r="B59" s="235" t="s">
        <v>144</v>
      </c>
      <c r="C59" s="69" t="s">
        <v>144</v>
      </c>
      <c r="D59" s="220" t="s">
        <v>144</v>
      </c>
      <c r="E59" s="105" t="s">
        <v>317</v>
      </c>
      <c r="F59" s="235" t="s">
        <v>144</v>
      </c>
      <c r="G59" s="69" t="s">
        <v>144</v>
      </c>
      <c r="H59" s="220" t="s">
        <v>144</v>
      </c>
      <c r="I59" s="255"/>
      <c r="J59" s="109" t="s">
        <v>250</v>
      </c>
      <c r="K59" s="235">
        <v>7</v>
      </c>
      <c r="L59" s="69">
        <v>-0.5</v>
      </c>
      <c r="M59" s="220">
        <f t="shared" si="7"/>
        <v>6.5</v>
      </c>
      <c r="N59" s="107" t="s">
        <v>354</v>
      </c>
      <c r="O59" s="235" t="s">
        <v>144</v>
      </c>
      <c r="P59" s="69" t="s">
        <v>144</v>
      </c>
      <c r="Q59" s="220" t="s">
        <v>144</v>
      </c>
      <c r="R59" s="7"/>
      <c r="S59" s="7"/>
      <c r="T59" s="7"/>
      <c r="U59" s="7"/>
      <c r="V59" s="7"/>
      <c r="W59" s="210"/>
      <c r="X59" s="210"/>
      <c r="Y59" s="210"/>
      <c r="Z59" s="210"/>
    </row>
    <row r="60" spans="1:26" ht="12.75">
      <c r="A60" s="105" t="s">
        <v>227</v>
      </c>
      <c r="B60" s="235">
        <v>4.5</v>
      </c>
      <c r="C60" s="69">
        <v>3</v>
      </c>
      <c r="D60" s="220">
        <f t="shared" si="4"/>
        <v>7.5</v>
      </c>
      <c r="E60" s="109" t="s">
        <v>318</v>
      </c>
      <c r="F60" s="99">
        <v>5.5</v>
      </c>
      <c r="G60" s="69">
        <v>0</v>
      </c>
      <c r="H60" s="220">
        <f t="shared" si="6"/>
        <v>5.5</v>
      </c>
      <c r="I60" s="255"/>
      <c r="J60" s="105" t="s">
        <v>251</v>
      </c>
      <c r="K60" s="235">
        <v>5</v>
      </c>
      <c r="L60" s="69">
        <v>-0.5</v>
      </c>
      <c r="M60" s="220">
        <f t="shared" si="7"/>
        <v>4.5</v>
      </c>
      <c r="N60" s="107" t="s">
        <v>163</v>
      </c>
      <c r="O60" s="235">
        <v>6</v>
      </c>
      <c r="P60" s="69">
        <v>0</v>
      </c>
      <c r="Q60" s="220">
        <f t="shared" si="5"/>
        <v>6</v>
      </c>
      <c r="R60" s="7"/>
      <c r="S60" s="7"/>
      <c r="T60" s="7"/>
      <c r="U60" s="7"/>
      <c r="V60" s="7"/>
      <c r="W60" s="210"/>
      <c r="X60" s="210"/>
      <c r="Y60" s="210"/>
      <c r="Z60" s="210"/>
    </row>
    <row r="61" spans="1:26" ht="12.75">
      <c r="A61" s="105" t="s">
        <v>228</v>
      </c>
      <c r="B61" s="235">
        <v>6.5</v>
      </c>
      <c r="C61" s="69">
        <v>0</v>
      </c>
      <c r="D61" s="220">
        <f t="shared" si="4"/>
        <v>6.5</v>
      </c>
      <c r="E61" s="105" t="s">
        <v>319</v>
      </c>
      <c r="F61" s="99" t="s">
        <v>144</v>
      </c>
      <c r="G61" s="69" t="s">
        <v>144</v>
      </c>
      <c r="H61" s="220" t="s">
        <v>144</v>
      </c>
      <c r="I61" s="255"/>
      <c r="J61" s="105" t="s">
        <v>252</v>
      </c>
      <c r="K61" s="235">
        <v>6.5</v>
      </c>
      <c r="L61" s="69">
        <v>0</v>
      </c>
      <c r="M61" s="220">
        <f t="shared" si="7"/>
        <v>6.5</v>
      </c>
      <c r="N61" s="107" t="s">
        <v>162</v>
      </c>
      <c r="O61" s="336">
        <v>5</v>
      </c>
      <c r="P61" s="57">
        <v>0</v>
      </c>
      <c r="Q61" s="220">
        <f t="shared" si="5"/>
        <v>5</v>
      </c>
      <c r="R61" s="7"/>
      <c r="S61" s="7"/>
      <c r="T61" s="7"/>
      <c r="U61" s="7"/>
      <c r="V61" s="7"/>
      <c r="W61" s="210"/>
      <c r="X61" s="210"/>
      <c r="Y61" s="210"/>
      <c r="Z61" s="210"/>
    </row>
    <row r="62" spans="1:26" ht="12.75" customHeight="1" thickBot="1">
      <c r="A62" s="106" t="s">
        <v>229</v>
      </c>
      <c r="B62" s="236">
        <v>7</v>
      </c>
      <c r="C62" s="71">
        <v>0</v>
      </c>
      <c r="D62" s="220">
        <f t="shared" si="4"/>
        <v>7</v>
      </c>
      <c r="E62" s="106" t="s">
        <v>320</v>
      </c>
      <c r="F62" s="236">
        <v>6</v>
      </c>
      <c r="G62" s="71">
        <v>0</v>
      </c>
      <c r="H62" s="220">
        <f t="shared" si="6"/>
        <v>6</v>
      </c>
      <c r="I62" s="255"/>
      <c r="J62" s="105" t="s">
        <v>142</v>
      </c>
      <c r="K62" s="100" t="s">
        <v>144</v>
      </c>
      <c r="L62" s="71" t="s">
        <v>144</v>
      </c>
      <c r="M62" s="220" t="s">
        <v>144</v>
      </c>
      <c r="N62" s="125" t="s">
        <v>164</v>
      </c>
      <c r="O62" s="236">
        <v>5.5</v>
      </c>
      <c r="P62" s="71">
        <v>0</v>
      </c>
      <c r="Q62" s="220">
        <f t="shared" si="5"/>
        <v>5.5</v>
      </c>
      <c r="R62" s="7"/>
      <c r="S62" s="7"/>
      <c r="T62" s="7"/>
      <c r="U62" s="7"/>
      <c r="V62" s="7"/>
      <c r="W62" s="210"/>
      <c r="X62" s="210"/>
      <c r="Y62" s="210"/>
      <c r="Z62" s="210"/>
    </row>
    <row r="63" spans="1:26" ht="12.75" customHeight="1" thickBot="1">
      <c r="A63" s="103" t="s">
        <v>230</v>
      </c>
      <c r="B63" s="232">
        <v>-0.5</v>
      </c>
      <c r="C63" s="25">
        <v>0</v>
      </c>
      <c r="D63" s="221">
        <f>B63</f>
        <v>-0.5</v>
      </c>
      <c r="E63" s="103" t="s">
        <v>321</v>
      </c>
      <c r="F63" s="97">
        <v>1.5</v>
      </c>
      <c r="G63" s="25">
        <v>0</v>
      </c>
      <c r="H63" s="221">
        <f>F63</f>
        <v>1.5</v>
      </c>
      <c r="I63" s="255"/>
      <c r="J63" s="389" t="s">
        <v>253</v>
      </c>
      <c r="K63" s="232">
        <v>1</v>
      </c>
      <c r="L63" s="25">
        <v>0</v>
      </c>
      <c r="M63" s="221">
        <f>K63</f>
        <v>1</v>
      </c>
      <c r="N63" s="103" t="s">
        <v>165</v>
      </c>
      <c r="O63" s="232">
        <v>0.5</v>
      </c>
      <c r="P63" s="25">
        <v>0</v>
      </c>
      <c r="Q63" s="221">
        <f>O63</f>
        <v>0.5</v>
      </c>
      <c r="R63" s="7"/>
      <c r="S63" s="7"/>
      <c r="T63" s="7"/>
      <c r="U63" s="7"/>
      <c r="V63" s="7"/>
      <c r="W63" s="210"/>
      <c r="X63" s="210"/>
      <c r="Y63" s="210"/>
      <c r="Z63" s="210"/>
    </row>
    <row r="64" spans="1:26" ht="12.75" customHeight="1" thickBot="1">
      <c r="A64" s="389" t="s">
        <v>357</v>
      </c>
      <c r="B64" s="390">
        <f>15.5/3</f>
        <v>5.166666666666667</v>
      </c>
      <c r="C64" s="391">
        <v>0</v>
      </c>
      <c r="D64" s="205">
        <f>C64</f>
        <v>0</v>
      </c>
      <c r="E64" s="389" t="s">
        <v>357</v>
      </c>
      <c r="F64" s="390">
        <f>18.5/3</f>
        <v>6.166666666666667</v>
      </c>
      <c r="G64" s="391">
        <v>0</v>
      </c>
      <c r="H64" s="205">
        <f>G64</f>
        <v>0</v>
      </c>
      <c r="I64" s="392"/>
      <c r="J64" s="389" t="s">
        <v>357</v>
      </c>
      <c r="K64" s="390">
        <f>18.5/3</f>
        <v>6.166666666666667</v>
      </c>
      <c r="L64" s="391">
        <v>0</v>
      </c>
      <c r="M64" s="205">
        <f>L64</f>
        <v>0</v>
      </c>
      <c r="N64" s="389" t="s">
        <v>357</v>
      </c>
      <c r="O64" s="390">
        <f>18.5/3</f>
        <v>6.166666666666667</v>
      </c>
      <c r="P64" s="391">
        <v>0</v>
      </c>
      <c r="Q64" s="205">
        <f>P64</f>
        <v>0</v>
      </c>
      <c r="R64" s="7"/>
      <c r="S64" s="7"/>
      <c r="T64" s="7"/>
      <c r="U64" s="7"/>
      <c r="V64" s="7"/>
      <c r="W64" s="210"/>
      <c r="X64" s="210"/>
      <c r="Y64" s="210"/>
      <c r="Z64" s="210"/>
    </row>
    <row r="65" spans="1:26" ht="12.75">
      <c r="A65" s="72"/>
      <c r="B65" s="60"/>
      <c r="C65" s="60"/>
      <c r="D65" s="73"/>
      <c r="E65" s="72"/>
      <c r="F65" s="60"/>
      <c r="G65" s="60"/>
      <c r="H65" s="222"/>
      <c r="I65" s="255"/>
      <c r="J65" s="72"/>
      <c r="K65" s="60"/>
      <c r="L65" s="60"/>
      <c r="M65" s="222"/>
      <c r="N65" s="72"/>
      <c r="O65" s="60"/>
      <c r="P65" s="60"/>
      <c r="Q65" s="222"/>
      <c r="R65" s="7"/>
      <c r="S65" s="7"/>
      <c r="T65" s="7"/>
      <c r="U65" s="7"/>
      <c r="V65" s="7"/>
      <c r="W65" s="210"/>
      <c r="X65" s="210"/>
      <c r="Y65" s="210"/>
      <c r="Z65" s="211"/>
    </row>
    <row r="66" spans="1:26" ht="13.5" customHeight="1">
      <c r="A66" s="74"/>
      <c r="B66" s="174">
        <f>B39+B40+B41+B42+B43+B55+B45+B56+B47+B52+B49+B63</f>
        <v>65.5</v>
      </c>
      <c r="C66" s="174">
        <f>C38+C39+C40+C41+C42+C43+C55+C45+C56+C47+C52+C49+C63+C64</f>
        <v>8</v>
      </c>
      <c r="D66" s="224">
        <f>B66+C66</f>
        <v>73.5</v>
      </c>
      <c r="E66" s="74"/>
      <c r="F66" s="191">
        <f>F39+F40+F41+F42+F43+F44+F45+F46+F47+F48+F55+F63</f>
        <v>69</v>
      </c>
      <c r="G66" s="191">
        <f>G38+G39+G40+G41+G42+G43+G44+G45+G46+G47+G48+G55+G63+G64</f>
        <v>4</v>
      </c>
      <c r="H66" s="228">
        <f>F66+G66</f>
        <v>73</v>
      </c>
      <c r="I66" s="255"/>
      <c r="J66" s="74"/>
      <c r="K66" s="281">
        <f>K39+K40+K41+K42+K43+K44+K45+K46+K47+K48+K49+K63</f>
        <v>68.5</v>
      </c>
      <c r="L66" s="281">
        <f>L38+L39+L40+L41+L42+L43+L44+L45+L46+L47+L48+L49+L63+L64</f>
        <v>7</v>
      </c>
      <c r="M66" s="280">
        <f>K66+L66</f>
        <v>75.5</v>
      </c>
      <c r="N66" s="74"/>
      <c r="O66" s="182">
        <f>O39+O40+O41+O42+O43+O44+O45+O46+O47+O48+O49+O63</f>
        <v>68.5</v>
      </c>
      <c r="P66" s="182">
        <f>P38+P39+P40+P41+P42+P43+P44+P45+P46+P47+P48+P49+P63+P64</f>
        <v>6.5</v>
      </c>
      <c r="Q66" s="223">
        <f>O66+P66</f>
        <v>75</v>
      </c>
      <c r="R66" s="7"/>
      <c r="S66" s="7"/>
      <c r="T66" s="7"/>
      <c r="U66" s="7"/>
      <c r="V66" s="7"/>
      <c r="W66" s="211"/>
      <c r="X66" s="212"/>
      <c r="Y66" s="212"/>
      <c r="Z66" s="212"/>
    </row>
    <row r="67" spans="1:26" ht="12.75" customHeight="1" thickBot="1">
      <c r="A67" s="75"/>
      <c r="B67" s="76"/>
      <c r="C67" s="76"/>
      <c r="D67" s="29"/>
      <c r="E67" s="75"/>
      <c r="F67" s="76"/>
      <c r="G67" s="76"/>
      <c r="H67" s="29"/>
      <c r="I67" s="255"/>
      <c r="J67" s="75"/>
      <c r="K67" s="76"/>
      <c r="L67" s="76"/>
      <c r="M67" s="29"/>
      <c r="N67" s="75"/>
      <c r="O67" s="76"/>
      <c r="P67" s="76"/>
      <c r="Q67" s="29"/>
      <c r="R67" s="7"/>
      <c r="S67" s="7"/>
      <c r="T67" s="7"/>
      <c r="U67" s="7"/>
      <c r="V67" s="7"/>
      <c r="W67" s="211"/>
      <c r="X67" s="211"/>
      <c r="Y67" s="211"/>
      <c r="Z67" s="211"/>
    </row>
    <row r="68" spans="1:26" ht="18.75" thickBot="1">
      <c r="A68" s="173"/>
      <c r="B68" s="172"/>
      <c r="C68" s="172"/>
      <c r="D68" s="292">
        <v>2</v>
      </c>
      <c r="E68" s="340"/>
      <c r="F68" s="190"/>
      <c r="G68" s="190"/>
      <c r="H68" s="295">
        <v>2</v>
      </c>
      <c r="I68" s="248"/>
      <c r="J68" s="341"/>
      <c r="K68" s="279"/>
      <c r="L68" s="279"/>
      <c r="M68" s="299">
        <v>2</v>
      </c>
      <c r="N68" s="180"/>
      <c r="O68" s="181"/>
      <c r="P68" s="181"/>
      <c r="Q68" s="298">
        <v>2</v>
      </c>
      <c r="R68" s="7"/>
      <c r="S68" s="7"/>
      <c r="T68" s="7"/>
      <c r="U68" s="7"/>
      <c r="V68" s="7"/>
      <c r="W68" s="213"/>
      <c r="X68" s="213"/>
      <c r="Y68" s="213"/>
      <c r="Z68" s="214"/>
    </row>
    <row r="69" spans="1:26" ht="6" customHeight="1" thickBot="1">
      <c r="A69" s="7"/>
      <c r="B69" s="7"/>
      <c r="C69" s="7"/>
      <c r="D69" s="7"/>
      <c r="E69" s="257"/>
      <c r="F69" s="258"/>
      <c r="G69" s="258"/>
      <c r="H69" s="258"/>
      <c r="I69" s="255"/>
      <c r="J69" s="258"/>
      <c r="K69" s="258"/>
      <c r="L69" s="258"/>
      <c r="M69" s="278"/>
      <c r="N69" s="7"/>
      <c r="O69" s="7"/>
      <c r="P69" s="7"/>
      <c r="Q69" s="7"/>
      <c r="R69" s="7"/>
      <c r="S69" s="7"/>
      <c r="T69" s="7"/>
      <c r="U69" s="7"/>
      <c r="V69" s="49"/>
      <c r="W69" s="49"/>
      <c r="X69" s="49"/>
      <c r="Y69" s="49"/>
      <c r="Z69" s="49"/>
    </row>
    <row r="70" spans="1:26" ht="15" thickBot="1">
      <c r="A70" s="7"/>
      <c r="B70" s="7"/>
      <c r="C70" s="7"/>
      <c r="D70" s="7"/>
      <c r="E70" s="848" t="s">
        <v>64</v>
      </c>
      <c r="F70" s="849"/>
      <c r="G70" s="849"/>
      <c r="H70" s="849"/>
      <c r="I70" s="849"/>
      <c r="J70" s="849"/>
      <c r="K70" s="849"/>
      <c r="L70" s="849"/>
      <c r="M70" s="850"/>
      <c r="N70" s="7"/>
      <c r="O70" s="7"/>
      <c r="P70" s="7"/>
      <c r="Q70" s="7"/>
      <c r="R70" s="7"/>
      <c r="S70" s="7"/>
      <c r="T70" s="7"/>
      <c r="U70" s="7"/>
      <c r="V70" s="49"/>
      <c r="W70" s="49"/>
      <c r="X70" s="49"/>
      <c r="Y70" s="49"/>
      <c r="Z70" s="49"/>
    </row>
    <row r="71" spans="1:26" ht="15" customHeight="1" thickBot="1">
      <c r="A71" s="7"/>
      <c r="B71" s="7"/>
      <c r="C71" s="7"/>
      <c r="D71" s="7"/>
      <c r="E71" s="809" t="s">
        <v>89</v>
      </c>
      <c r="F71" s="873"/>
      <c r="G71" s="873"/>
      <c r="H71" s="810"/>
      <c r="I71" s="35"/>
      <c r="J71" s="836" t="s">
        <v>344</v>
      </c>
      <c r="K71" s="856"/>
      <c r="L71" s="856"/>
      <c r="M71" s="837"/>
      <c r="N71" s="7"/>
      <c r="O71" s="7"/>
      <c r="P71" s="7"/>
      <c r="Q71" s="7"/>
      <c r="R71" s="7"/>
      <c r="S71" s="7"/>
      <c r="T71" s="7"/>
      <c r="U71" s="7"/>
      <c r="V71" s="49"/>
      <c r="W71" s="7"/>
      <c r="X71" s="7"/>
      <c r="Y71" s="7"/>
      <c r="Z71" s="7"/>
    </row>
    <row r="72" spans="1:26" ht="13.5" thickBot="1">
      <c r="A72" s="7"/>
      <c r="B72" s="7"/>
      <c r="C72" s="7"/>
      <c r="D72" s="7"/>
      <c r="E72" s="373" t="s">
        <v>3</v>
      </c>
      <c r="F72" s="371" t="s">
        <v>78</v>
      </c>
      <c r="G72" s="372">
        <v>1.5</v>
      </c>
      <c r="H72" s="371" t="s">
        <v>13</v>
      </c>
      <c r="I72" s="2"/>
      <c r="J72" s="162" t="s">
        <v>3</v>
      </c>
      <c r="K72" s="162" t="s">
        <v>78</v>
      </c>
      <c r="L72" s="162">
        <v>0</v>
      </c>
      <c r="M72" s="162" t="s">
        <v>13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>
      <c r="A73" s="7"/>
      <c r="B73" s="7"/>
      <c r="C73" s="7"/>
      <c r="D73" s="7"/>
      <c r="E73" s="101" t="s">
        <v>187</v>
      </c>
      <c r="F73" s="230">
        <v>5</v>
      </c>
      <c r="G73" s="66">
        <v>-3</v>
      </c>
      <c r="H73" s="215">
        <f>F73+G73</f>
        <v>2</v>
      </c>
      <c r="I73" s="2"/>
      <c r="J73" s="101" t="s">
        <v>276</v>
      </c>
      <c r="K73" s="230">
        <v>6</v>
      </c>
      <c r="L73" s="66">
        <v>-1</v>
      </c>
      <c r="M73" s="216">
        <f aca="true" t="shared" si="8" ref="M73:M97">K73+L73</f>
        <v>5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>
      <c r="A74" s="7"/>
      <c r="B74" s="7"/>
      <c r="C74" s="7"/>
      <c r="D74" s="7"/>
      <c r="E74" s="102" t="s">
        <v>188</v>
      </c>
      <c r="F74" s="231">
        <v>6.5</v>
      </c>
      <c r="G74" s="67">
        <v>2</v>
      </c>
      <c r="H74" s="216">
        <f aca="true" t="shared" si="9" ref="H74:H97">F74+G74</f>
        <v>8.5</v>
      </c>
      <c r="I74" s="2"/>
      <c r="J74" s="102" t="s">
        <v>277</v>
      </c>
      <c r="K74" s="231">
        <v>7</v>
      </c>
      <c r="L74" s="67">
        <v>0</v>
      </c>
      <c r="M74" s="216">
        <f t="shared" si="8"/>
        <v>7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>
      <c r="A75" s="7"/>
      <c r="B75" s="7"/>
      <c r="C75" s="7"/>
      <c r="D75" s="7"/>
      <c r="E75" s="102" t="s">
        <v>189</v>
      </c>
      <c r="F75" s="231">
        <v>5.5</v>
      </c>
      <c r="G75" s="67">
        <v>0</v>
      </c>
      <c r="H75" s="216">
        <f t="shared" si="9"/>
        <v>5.5</v>
      </c>
      <c r="I75" s="2"/>
      <c r="J75" s="102" t="s">
        <v>278</v>
      </c>
      <c r="K75" s="231">
        <v>5.5</v>
      </c>
      <c r="L75" s="67">
        <v>0</v>
      </c>
      <c r="M75" s="216">
        <f t="shared" si="8"/>
        <v>5.5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>
      <c r="A76" s="7"/>
      <c r="B76" s="7"/>
      <c r="C76" s="7"/>
      <c r="D76" s="7"/>
      <c r="E76" s="102" t="s">
        <v>190</v>
      </c>
      <c r="F76" s="231">
        <v>5.5</v>
      </c>
      <c r="G76" s="67">
        <v>0</v>
      </c>
      <c r="H76" s="216">
        <f t="shared" si="9"/>
        <v>5.5</v>
      </c>
      <c r="I76" s="2"/>
      <c r="J76" s="102" t="s">
        <v>360</v>
      </c>
      <c r="K76" s="231">
        <v>6.5</v>
      </c>
      <c r="L76" s="67">
        <v>0</v>
      </c>
      <c r="M76" s="216">
        <f t="shared" si="8"/>
        <v>6.5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>
      <c r="A77" s="7"/>
      <c r="B77" s="7"/>
      <c r="C77" s="7"/>
      <c r="D77" s="7"/>
      <c r="E77" s="102" t="s">
        <v>191</v>
      </c>
      <c r="F77" s="231">
        <v>6.5</v>
      </c>
      <c r="G77" s="67">
        <v>3</v>
      </c>
      <c r="H77" s="216">
        <f t="shared" si="9"/>
        <v>9.5</v>
      </c>
      <c r="I77" s="2"/>
      <c r="J77" s="102" t="s">
        <v>279</v>
      </c>
      <c r="K77" s="96">
        <v>6.5</v>
      </c>
      <c r="L77" s="67">
        <v>0</v>
      </c>
      <c r="M77" s="216">
        <f t="shared" si="8"/>
        <v>6.5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>
      <c r="A78" s="7"/>
      <c r="B78" s="7"/>
      <c r="C78" s="7"/>
      <c r="D78" s="7"/>
      <c r="E78" s="102" t="s">
        <v>192</v>
      </c>
      <c r="F78" s="231">
        <v>5</v>
      </c>
      <c r="G78" s="67">
        <v>0</v>
      </c>
      <c r="H78" s="216">
        <f t="shared" si="9"/>
        <v>5</v>
      </c>
      <c r="I78" s="2"/>
      <c r="J78" s="102" t="s">
        <v>280</v>
      </c>
      <c r="K78" s="231">
        <v>5.5</v>
      </c>
      <c r="L78" s="67">
        <v>0</v>
      </c>
      <c r="M78" s="216">
        <f t="shared" si="8"/>
        <v>5.5</v>
      </c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>
      <c r="A79" s="7"/>
      <c r="B79" s="7"/>
      <c r="C79" s="7"/>
      <c r="D79" s="7"/>
      <c r="E79" s="102" t="s">
        <v>193</v>
      </c>
      <c r="F79" s="231">
        <v>7.5</v>
      </c>
      <c r="G79" s="67">
        <v>5.5</v>
      </c>
      <c r="H79" s="216">
        <f t="shared" si="9"/>
        <v>13</v>
      </c>
      <c r="I79" s="2"/>
      <c r="J79" s="102" t="s">
        <v>281</v>
      </c>
      <c r="K79" s="231">
        <v>6.5</v>
      </c>
      <c r="L79" s="67">
        <v>0</v>
      </c>
      <c r="M79" s="216">
        <f t="shared" si="8"/>
        <v>6.5</v>
      </c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>
      <c r="A80" s="7"/>
      <c r="B80" s="7"/>
      <c r="C80" s="7"/>
      <c r="D80" s="7"/>
      <c r="E80" s="102" t="s">
        <v>194</v>
      </c>
      <c r="F80" s="231">
        <v>6</v>
      </c>
      <c r="G80" s="67">
        <v>0</v>
      </c>
      <c r="H80" s="216">
        <f t="shared" si="9"/>
        <v>6</v>
      </c>
      <c r="I80" s="2"/>
      <c r="J80" s="102" t="s">
        <v>282</v>
      </c>
      <c r="K80" s="231">
        <v>5</v>
      </c>
      <c r="L80" s="67">
        <v>0</v>
      </c>
      <c r="M80" s="216">
        <f t="shared" si="8"/>
        <v>5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>
      <c r="A81" s="7"/>
      <c r="B81" s="7"/>
      <c r="C81" s="7"/>
      <c r="D81" s="7"/>
      <c r="E81" s="102" t="s">
        <v>195</v>
      </c>
      <c r="F81" s="231">
        <v>5</v>
      </c>
      <c r="G81" s="67">
        <v>0</v>
      </c>
      <c r="H81" s="216">
        <f t="shared" si="9"/>
        <v>5</v>
      </c>
      <c r="I81" s="2"/>
      <c r="J81" s="102" t="s">
        <v>283</v>
      </c>
      <c r="K81" s="231">
        <v>5</v>
      </c>
      <c r="L81" s="67">
        <v>-0.5</v>
      </c>
      <c r="M81" s="216">
        <f t="shared" si="8"/>
        <v>4.5</v>
      </c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>
      <c r="A82" s="7"/>
      <c r="B82" s="7"/>
      <c r="C82" s="7"/>
      <c r="D82" s="7"/>
      <c r="E82" s="102" t="s">
        <v>196</v>
      </c>
      <c r="F82" s="231">
        <v>5.5</v>
      </c>
      <c r="G82" s="67">
        <v>0</v>
      </c>
      <c r="H82" s="216">
        <f t="shared" si="9"/>
        <v>5.5</v>
      </c>
      <c r="I82" s="2"/>
      <c r="J82" s="102" t="s">
        <v>284</v>
      </c>
      <c r="K82" s="231">
        <v>4</v>
      </c>
      <c r="L82" s="67">
        <v>0</v>
      </c>
      <c r="M82" s="216">
        <f t="shared" si="8"/>
        <v>4</v>
      </c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 customHeight="1" thickBot="1">
      <c r="A83" s="7"/>
      <c r="B83" s="7"/>
      <c r="C83" s="7"/>
      <c r="D83" s="7"/>
      <c r="E83" s="103" t="s">
        <v>197</v>
      </c>
      <c r="F83" s="232">
        <v>5.5</v>
      </c>
      <c r="G83" s="25">
        <v>0</v>
      </c>
      <c r="H83" s="217">
        <f t="shared" si="9"/>
        <v>5.5</v>
      </c>
      <c r="I83" s="2"/>
      <c r="J83" s="103" t="s">
        <v>285</v>
      </c>
      <c r="K83" s="232">
        <v>5.5</v>
      </c>
      <c r="L83" s="25">
        <v>0</v>
      </c>
      <c r="M83" s="217">
        <f t="shared" si="8"/>
        <v>5.5</v>
      </c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3.5" thickBot="1">
      <c r="A84" s="7"/>
      <c r="B84" s="7"/>
      <c r="C84" s="7"/>
      <c r="D84" s="7"/>
      <c r="E84" s="85"/>
      <c r="F84" s="233"/>
      <c r="G84" s="68"/>
      <c r="H84" s="218"/>
      <c r="I84" s="2"/>
      <c r="J84" s="85"/>
      <c r="K84" s="68"/>
      <c r="L84" s="68"/>
      <c r="M84" s="218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>
      <c r="A85" s="7"/>
      <c r="B85" s="7"/>
      <c r="C85" s="7"/>
      <c r="D85" s="7"/>
      <c r="E85" s="104" t="s">
        <v>198</v>
      </c>
      <c r="F85" s="234" t="s">
        <v>144</v>
      </c>
      <c r="G85" s="70" t="s">
        <v>144</v>
      </c>
      <c r="H85" s="219" t="s">
        <v>144</v>
      </c>
      <c r="I85" s="2"/>
      <c r="J85" s="104" t="s">
        <v>286</v>
      </c>
      <c r="K85" s="98" t="s">
        <v>144</v>
      </c>
      <c r="L85" s="70" t="s">
        <v>144</v>
      </c>
      <c r="M85" s="219" t="s">
        <v>144</v>
      </c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>
      <c r="A86" s="7"/>
      <c r="B86" s="7"/>
      <c r="C86" s="7"/>
      <c r="D86" s="7"/>
      <c r="E86" s="105" t="s">
        <v>199</v>
      </c>
      <c r="F86" s="235">
        <v>5.5</v>
      </c>
      <c r="G86" s="69">
        <v>-0.5</v>
      </c>
      <c r="H86" s="220">
        <f t="shared" si="9"/>
        <v>5</v>
      </c>
      <c r="I86" s="2"/>
      <c r="J86" s="109" t="s">
        <v>287</v>
      </c>
      <c r="K86" s="235" t="s">
        <v>144</v>
      </c>
      <c r="L86" s="69" t="s">
        <v>144</v>
      </c>
      <c r="M86" s="220" t="s">
        <v>144</v>
      </c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>
      <c r="A87" s="7"/>
      <c r="B87" s="7"/>
      <c r="C87" s="7"/>
      <c r="D87" s="7"/>
      <c r="E87" s="105" t="s">
        <v>200</v>
      </c>
      <c r="F87" s="235" t="s">
        <v>144</v>
      </c>
      <c r="G87" s="69" t="s">
        <v>144</v>
      </c>
      <c r="H87" s="220" t="s">
        <v>144</v>
      </c>
      <c r="I87" s="2"/>
      <c r="J87" s="105" t="s">
        <v>288</v>
      </c>
      <c r="K87" s="235">
        <v>5.5</v>
      </c>
      <c r="L87" s="69">
        <v>0</v>
      </c>
      <c r="M87" s="220">
        <f t="shared" si="8"/>
        <v>5.5</v>
      </c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>
      <c r="A88" s="7"/>
      <c r="B88" s="7"/>
      <c r="C88" s="7"/>
      <c r="D88" s="7"/>
      <c r="E88" s="105" t="s">
        <v>201</v>
      </c>
      <c r="F88" s="235">
        <v>6</v>
      </c>
      <c r="G88" s="69">
        <v>0</v>
      </c>
      <c r="H88" s="220">
        <f t="shared" si="9"/>
        <v>6</v>
      </c>
      <c r="I88" s="2"/>
      <c r="J88" s="105" t="s">
        <v>289</v>
      </c>
      <c r="K88" s="235">
        <v>6.5</v>
      </c>
      <c r="L88" s="69">
        <v>0</v>
      </c>
      <c r="M88" s="220">
        <f t="shared" si="8"/>
        <v>6.5</v>
      </c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>
      <c r="A89" s="7"/>
      <c r="B89" s="7"/>
      <c r="C89" s="7"/>
      <c r="D89" s="7"/>
      <c r="E89" s="105" t="s">
        <v>202</v>
      </c>
      <c r="F89" s="235">
        <v>6.5</v>
      </c>
      <c r="G89" s="69">
        <v>0</v>
      </c>
      <c r="H89" s="220">
        <f t="shared" si="9"/>
        <v>6.5</v>
      </c>
      <c r="I89" s="2"/>
      <c r="J89" s="105" t="s">
        <v>290</v>
      </c>
      <c r="K89" s="235">
        <v>6.5</v>
      </c>
      <c r="L89" s="69">
        <v>0</v>
      </c>
      <c r="M89" s="220">
        <f t="shared" si="8"/>
        <v>6.5</v>
      </c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>
      <c r="A90" s="7"/>
      <c r="B90" s="7"/>
      <c r="C90" s="7"/>
      <c r="D90" s="7"/>
      <c r="E90" s="105" t="s">
        <v>203</v>
      </c>
      <c r="F90" s="235">
        <v>6.5</v>
      </c>
      <c r="G90" s="69">
        <v>-0.5</v>
      </c>
      <c r="H90" s="220">
        <f t="shared" si="9"/>
        <v>6</v>
      </c>
      <c r="I90" s="2"/>
      <c r="J90" s="105" t="s">
        <v>291</v>
      </c>
      <c r="K90" s="235">
        <v>5.5</v>
      </c>
      <c r="L90" s="69">
        <v>-0.5</v>
      </c>
      <c r="M90" s="220">
        <f t="shared" si="8"/>
        <v>5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>
      <c r="A91" s="7"/>
      <c r="B91" s="7"/>
      <c r="C91" s="7"/>
      <c r="D91" s="7"/>
      <c r="E91" s="105" t="s">
        <v>204</v>
      </c>
      <c r="F91" s="235" t="s">
        <v>144</v>
      </c>
      <c r="G91" s="69" t="s">
        <v>144</v>
      </c>
      <c r="H91" s="220" t="s">
        <v>144</v>
      </c>
      <c r="I91" s="2"/>
      <c r="J91" s="105" t="s">
        <v>292</v>
      </c>
      <c r="K91" s="235">
        <v>6</v>
      </c>
      <c r="L91" s="69">
        <v>-0.5</v>
      </c>
      <c r="M91" s="220">
        <f t="shared" si="8"/>
        <v>5.5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75">
      <c r="A92" s="7"/>
      <c r="B92" s="7"/>
      <c r="C92" s="7"/>
      <c r="D92" s="7"/>
      <c r="E92" s="105" t="s">
        <v>205</v>
      </c>
      <c r="F92" s="235" t="s">
        <v>144</v>
      </c>
      <c r="G92" s="69" t="s">
        <v>144</v>
      </c>
      <c r="H92" s="220" t="s">
        <v>144</v>
      </c>
      <c r="I92" s="2"/>
      <c r="J92" s="105" t="s">
        <v>293</v>
      </c>
      <c r="K92" s="99" t="s">
        <v>144</v>
      </c>
      <c r="L92" s="69" t="s">
        <v>144</v>
      </c>
      <c r="M92" s="220" t="s">
        <v>144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>
      <c r="A93" s="7"/>
      <c r="B93" s="7"/>
      <c r="C93" s="7"/>
      <c r="D93" s="7"/>
      <c r="E93" s="105" t="s">
        <v>206</v>
      </c>
      <c r="F93" s="235" t="s">
        <v>144</v>
      </c>
      <c r="G93" s="69" t="s">
        <v>144</v>
      </c>
      <c r="H93" s="220" t="s">
        <v>144</v>
      </c>
      <c r="I93" s="2"/>
      <c r="J93" s="107" t="s">
        <v>359</v>
      </c>
      <c r="K93" s="99">
        <v>6.5</v>
      </c>
      <c r="L93" s="69">
        <v>0</v>
      </c>
      <c r="M93" s="220">
        <f t="shared" si="8"/>
        <v>6.5</v>
      </c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>
      <c r="A94" s="2"/>
      <c r="B94" s="2"/>
      <c r="C94" s="2"/>
      <c r="D94" s="2"/>
      <c r="E94" s="109" t="s">
        <v>142</v>
      </c>
      <c r="F94" s="235" t="s">
        <v>144</v>
      </c>
      <c r="G94" s="69" t="s">
        <v>144</v>
      </c>
      <c r="H94" s="220" t="s">
        <v>144</v>
      </c>
      <c r="I94" s="2"/>
      <c r="J94" s="105" t="s">
        <v>294</v>
      </c>
      <c r="K94" s="235">
        <v>5</v>
      </c>
      <c r="L94" s="69">
        <v>0</v>
      </c>
      <c r="M94" s="220">
        <f t="shared" si="8"/>
        <v>5</v>
      </c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.75">
      <c r="A95" s="2"/>
      <c r="B95" s="2"/>
      <c r="C95" s="2"/>
      <c r="D95" s="2"/>
      <c r="E95" s="109" t="s">
        <v>142</v>
      </c>
      <c r="F95" s="235" t="s">
        <v>144</v>
      </c>
      <c r="G95" s="69" t="s">
        <v>144</v>
      </c>
      <c r="H95" s="220" t="s">
        <v>144</v>
      </c>
      <c r="I95" s="2"/>
      <c r="J95" s="105" t="s">
        <v>295</v>
      </c>
      <c r="K95" s="235">
        <v>5</v>
      </c>
      <c r="L95" s="69">
        <v>-1.5</v>
      </c>
      <c r="M95" s="220">
        <f t="shared" si="8"/>
        <v>3.5</v>
      </c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.75" customHeight="1" thickBot="1">
      <c r="A96" s="79"/>
      <c r="B96" s="79"/>
      <c r="C96" s="79"/>
      <c r="D96" s="79"/>
      <c r="E96" s="106" t="s">
        <v>142</v>
      </c>
      <c r="F96" s="236" t="s">
        <v>144</v>
      </c>
      <c r="G96" s="71" t="s">
        <v>144</v>
      </c>
      <c r="H96" s="220" t="s">
        <v>144</v>
      </c>
      <c r="I96" s="79"/>
      <c r="J96" s="106" t="s">
        <v>296</v>
      </c>
      <c r="K96" s="100" t="s">
        <v>144</v>
      </c>
      <c r="L96" s="71" t="s">
        <v>144</v>
      </c>
      <c r="M96" s="220" t="s">
        <v>144</v>
      </c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.75" customHeight="1" thickBot="1">
      <c r="A97" s="86"/>
      <c r="B97" s="86"/>
      <c r="C97" s="86"/>
      <c r="D97" s="86"/>
      <c r="E97" s="103" t="s">
        <v>207</v>
      </c>
      <c r="F97" s="232">
        <v>-1</v>
      </c>
      <c r="G97" s="25">
        <v>0</v>
      </c>
      <c r="H97" s="221">
        <f t="shared" si="9"/>
        <v>-1</v>
      </c>
      <c r="I97" s="81"/>
      <c r="J97" s="103" t="s">
        <v>297</v>
      </c>
      <c r="K97" s="97">
        <v>0.5</v>
      </c>
      <c r="L97" s="25">
        <v>0</v>
      </c>
      <c r="M97" s="221">
        <f t="shared" si="8"/>
        <v>0.5</v>
      </c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.75" customHeight="1" thickBot="1">
      <c r="A98" s="86"/>
      <c r="B98" s="86"/>
      <c r="C98" s="86"/>
      <c r="D98" s="86"/>
      <c r="E98" s="389" t="s">
        <v>357</v>
      </c>
      <c r="F98" s="390">
        <f>17.5/3</f>
        <v>5.833333333333333</v>
      </c>
      <c r="G98" s="391">
        <v>0</v>
      </c>
      <c r="H98" s="205">
        <f>G98</f>
        <v>0</v>
      </c>
      <c r="I98" s="81"/>
      <c r="J98" s="389" t="s">
        <v>357</v>
      </c>
      <c r="K98" s="390">
        <f>19/3</f>
        <v>6.333333333333333</v>
      </c>
      <c r="L98" s="391">
        <v>0.5</v>
      </c>
      <c r="M98" s="205">
        <f>L98</f>
        <v>0.5</v>
      </c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.75">
      <c r="A99" s="82"/>
      <c r="B99" s="82"/>
      <c r="C99" s="82"/>
      <c r="D99" s="80"/>
      <c r="E99" s="72"/>
      <c r="F99" s="60"/>
      <c r="G99" s="60"/>
      <c r="H99" s="222"/>
      <c r="I99" s="81"/>
      <c r="J99" s="72"/>
      <c r="K99" s="60"/>
      <c r="L99" s="60"/>
      <c r="M99" s="222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3.5" customHeight="1">
      <c r="A100" s="78"/>
      <c r="B100" s="78"/>
      <c r="C100" s="78"/>
      <c r="D100" s="9"/>
      <c r="E100" s="74"/>
      <c r="F100" s="369">
        <f>F73+F74+F75+F76+F77+F78+F79+F80+F81+F82+F83+F97</f>
        <v>62.5</v>
      </c>
      <c r="G100" s="369">
        <f>G72+G73+G74+G75+G76+G77+G78+G79+G80+G81+G82+G83+G97+G98</f>
        <v>9</v>
      </c>
      <c r="H100" s="370">
        <f>F100+G100</f>
        <v>71.5</v>
      </c>
      <c r="I100" s="77"/>
      <c r="J100" s="74"/>
      <c r="K100" s="163">
        <f>K73+K74+K75+K76+K77+K78+K79+K80+K81+K82+K83+K97</f>
        <v>63.5</v>
      </c>
      <c r="L100" s="163">
        <f>L72+L73+L74+L75+L76+L77+L78+L79+L80+L81+L82+L83+L97+L98</f>
        <v>-1</v>
      </c>
      <c r="M100" s="226">
        <f>K100+L100</f>
        <v>62.5</v>
      </c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.75" customHeight="1" thickBot="1">
      <c r="A101" s="61"/>
      <c r="B101" s="61"/>
      <c r="C101" s="61"/>
      <c r="D101" s="64"/>
      <c r="E101" s="75"/>
      <c r="F101" s="76"/>
      <c r="G101" s="76"/>
      <c r="H101" s="29"/>
      <c r="I101" s="18"/>
      <c r="J101" s="75"/>
      <c r="K101" s="76"/>
      <c r="L101" s="76"/>
      <c r="M101" s="29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8.75" thickBot="1">
      <c r="A102" s="61"/>
      <c r="B102" s="61"/>
      <c r="C102" s="61"/>
      <c r="D102" s="64"/>
      <c r="E102" s="368"/>
      <c r="F102" s="367"/>
      <c r="G102" s="367"/>
      <c r="H102" s="366">
        <v>2</v>
      </c>
      <c r="I102" s="83"/>
      <c r="J102" s="164"/>
      <c r="K102" s="165"/>
      <c r="L102" s="165"/>
      <c r="M102" s="300">
        <v>0</v>
      </c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.75">
      <c r="A103" s="61"/>
      <c r="B103" s="61"/>
      <c r="C103" s="61"/>
      <c r="D103" s="64"/>
      <c r="E103" s="61"/>
      <c r="F103" s="61"/>
      <c r="G103" s="61"/>
      <c r="H103" s="18"/>
      <c r="I103" s="18"/>
      <c r="J103" s="61"/>
      <c r="K103" s="61"/>
      <c r="L103" s="61"/>
      <c r="M103" s="64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4.25">
      <c r="A104" s="61"/>
      <c r="B104" s="61"/>
      <c r="C104" s="61"/>
      <c r="D104" s="64"/>
      <c r="E104" s="61"/>
      <c r="F104" s="61"/>
      <c r="G104" s="61"/>
      <c r="H104" s="18"/>
      <c r="I104" s="18"/>
      <c r="J104" s="61"/>
      <c r="K104" s="61"/>
      <c r="L104" s="61"/>
      <c r="M104" s="64"/>
      <c r="N104" s="61"/>
      <c r="O104" s="61"/>
      <c r="P104" s="61"/>
      <c r="Q104" s="64"/>
      <c r="R104" s="7"/>
      <c r="S104" s="7"/>
      <c r="T104" s="7"/>
      <c r="U104" s="7"/>
      <c r="V104" s="79"/>
      <c r="W104" s="7"/>
      <c r="X104" s="7"/>
      <c r="Y104" s="7"/>
      <c r="Z104" s="7"/>
    </row>
    <row r="105" spans="1:26" ht="12.75">
      <c r="A105" s="61"/>
      <c r="B105" s="61"/>
      <c r="C105" s="61"/>
      <c r="D105" s="64"/>
      <c r="E105" s="61"/>
      <c r="F105" s="61"/>
      <c r="G105" s="61"/>
      <c r="H105" s="18"/>
      <c r="I105" s="18"/>
      <c r="J105" s="61"/>
      <c r="K105" s="61"/>
      <c r="L105" s="61"/>
      <c r="M105" s="64"/>
      <c r="N105" s="61"/>
      <c r="O105" s="61"/>
      <c r="P105" s="61"/>
      <c r="Q105" s="64"/>
      <c r="R105" s="7"/>
      <c r="S105" s="7"/>
      <c r="T105" s="7"/>
      <c r="U105" s="7"/>
      <c r="V105" s="86"/>
      <c r="W105" s="7"/>
      <c r="X105" s="7"/>
      <c r="Y105" s="7"/>
      <c r="Z105" s="7"/>
    </row>
    <row r="106" spans="1:26" ht="12.75">
      <c r="A106" s="61"/>
      <c r="B106" s="61"/>
      <c r="C106" s="61"/>
      <c r="D106" s="64"/>
      <c r="E106" s="61"/>
      <c r="F106" s="61"/>
      <c r="G106" s="61"/>
      <c r="H106" s="18"/>
      <c r="I106" s="18"/>
      <c r="J106" s="61"/>
      <c r="K106" s="61"/>
      <c r="L106" s="61"/>
      <c r="M106" s="64"/>
      <c r="N106" s="61"/>
      <c r="O106" s="61"/>
      <c r="P106" s="61"/>
      <c r="Q106" s="64"/>
      <c r="R106" s="7"/>
      <c r="S106" s="7"/>
      <c r="T106" s="7"/>
      <c r="U106" s="7"/>
      <c r="V106" s="80"/>
      <c r="W106" s="7"/>
      <c r="X106" s="7"/>
      <c r="Y106" s="7"/>
      <c r="Z106" s="7"/>
    </row>
    <row r="107" spans="1:26" ht="12.75">
      <c r="A107" s="61"/>
      <c r="B107" s="61"/>
      <c r="C107" s="61"/>
      <c r="D107" s="64"/>
      <c r="E107" s="61"/>
      <c r="F107" s="61"/>
      <c r="G107" s="61"/>
      <c r="H107" s="18"/>
      <c r="I107" s="18"/>
      <c r="J107" s="61"/>
      <c r="K107" s="61"/>
      <c r="L107" s="61"/>
      <c r="M107" s="64"/>
      <c r="N107" s="61"/>
      <c r="O107" s="61"/>
      <c r="P107" s="61"/>
      <c r="Q107" s="64"/>
      <c r="R107" s="7"/>
      <c r="S107" s="7"/>
      <c r="T107" s="7"/>
      <c r="U107" s="7"/>
      <c r="V107" s="9"/>
      <c r="W107" s="7"/>
      <c r="X107" s="7"/>
      <c r="Y107" s="7"/>
      <c r="Z107" s="7"/>
    </row>
    <row r="108" spans="1:26" ht="12.75">
      <c r="A108" s="61"/>
      <c r="B108" s="61"/>
      <c r="C108" s="61"/>
      <c r="D108" s="64"/>
      <c r="E108" s="61"/>
      <c r="F108" s="61"/>
      <c r="G108" s="61"/>
      <c r="H108" s="18"/>
      <c r="I108" s="18"/>
      <c r="J108" s="61"/>
      <c r="K108" s="61"/>
      <c r="L108" s="61"/>
      <c r="M108" s="64"/>
      <c r="N108" s="61"/>
      <c r="O108" s="61"/>
      <c r="P108" s="61"/>
      <c r="Q108" s="64"/>
      <c r="R108" s="7"/>
      <c r="S108" s="7"/>
      <c r="T108" s="7"/>
      <c r="U108" s="7"/>
      <c r="V108" s="64"/>
      <c r="W108" s="7"/>
      <c r="X108" s="7"/>
      <c r="Y108" s="7"/>
      <c r="Z108" s="7"/>
    </row>
    <row r="109" spans="1:26" ht="12.75">
      <c r="A109" s="61"/>
      <c r="B109" s="61"/>
      <c r="C109" s="61"/>
      <c r="D109" s="64"/>
      <c r="E109" s="61"/>
      <c r="F109" s="61"/>
      <c r="G109" s="61"/>
      <c r="H109" s="18"/>
      <c r="I109" s="18"/>
      <c r="J109" s="61"/>
      <c r="K109" s="61"/>
      <c r="L109" s="61"/>
      <c r="M109" s="64"/>
      <c r="N109" s="61"/>
      <c r="O109" s="61"/>
      <c r="P109" s="61"/>
      <c r="Q109" s="64"/>
      <c r="R109" s="7"/>
      <c r="S109" s="7"/>
      <c r="T109" s="7"/>
      <c r="U109" s="7"/>
      <c r="V109" s="64"/>
      <c r="W109" s="7"/>
      <c r="X109" s="7"/>
      <c r="Y109" s="7"/>
      <c r="Z109" s="7"/>
    </row>
    <row r="110" spans="1:26" ht="12.75">
      <c r="A110" s="61"/>
      <c r="B110" s="61"/>
      <c r="C110" s="61"/>
      <c r="D110" s="64"/>
      <c r="E110" s="61"/>
      <c r="F110" s="61"/>
      <c r="G110" s="61"/>
      <c r="H110" s="18"/>
      <c r="I110" s="18"/>
      <c r="J110" s="61"/>
      <c r="K110" s="61"/>
      <c r="L110" s="61"/>
      <c r="M110" s="64"/>
      <c r="N110" s="61"/>
      <c r="O110" s="61"/>
      <c r="P110" s="61"/>
      <c r="Q110" s="64"/>
      <c r="R110" s="7"/>
      <c r="S110" s="7"/>
      <c r="T110" s="7"/>
      <c r="U110" s="7"/>
      <c r="V110" s="64"/>
      <c r="W110" s="2"/>
      <c r="X110" s="61"/>
      <c r="Y110" s="18"/>
      <c r="Z110" s="7"/>
    </row>
    <row r="111" spans="1:26" ht="12.75">
      <c r="A111" s="61"/>
      <c r="B111" s="61"/>
      <c r="C111" s="61"/>
      <c r="D111" s="64"/>
      <c r="E111" s="61"/>
      <c r="F111" s="61"/>
      <c r="G111" s="61"/>
      <c r="H111" s="18"/>
      <c r="I111" s="18"/>
      <c r="J111" s="61"/>
      <c r="K111" s="61"/>
      <c r="L111" s="61"/>
      <c r="M111" s="64"/>
      <c r="N111" s="61"/>
      <c r="O111" s="61"/>
      <c r="P111" s="61"/>
      <c r="Q111" s="64"/>
      <c r="R111" s="7"/>
      <c r="S111" s="7"/>
      <c r="T111" s="7"/>
      <c r="U111" s="7"/>
      <c r="V111" s="64"/>
      <c r="W111" s="2"/>
      <c r="X111" s="61"/>
      <c r="Y111" s="18"/>
      <c r="Z111" s="7"/>
    </row>
    <row r="112" spans="1:26" ht="12.75">
      <c r="A112" s="6"/>
      <c r="B112" s="6"/>
      <c r="C112" s="6"/>
      <c r="D112" s="63"/>
      <c r="E112" s="60"/>
      <c r="F112" s="60"/>
      <c r="G112" s="60"/>
      <c r="H112" s="6"/>
      <c r="I112" s="6"/>
      <c r="J112" s="6"/>
      <c r="K112" s="6"/>
      <c r="L112" s="6"/>
      <c r="M112" s="63"/>
      <c r="N112" s="6"/>
      <c r="O112" s="6"/>
      <c r="P112" s="6"/>
      <c r="Q112" s="63"/>
      <c r="R112" s="7"/>
      <c r="S112" s="7"/>
      <c r="T112" s="7"/>
      <c r="U112" s="7"/>
      <c r="V112" s="64"/>
      <c r="W112" s="2"/>
      <c r="X112" s="61"/>
      <c r="Y112" s="18"/>
      <c r="Z112" s="7"/>
    </row>
    <row r="113" spans="1:26" s="16" customFormat="1" ht="12.75">
      <c r="A113" s="62"/>
      <c r="B113" s="62"/>
      <c r="C113" s="62"/>
      <c r="D113" s="63"/>
      <c r="E113" s="60"/>
      <c r="F113" s="60"/>
      <c r="G113" s="60"/>
      <c r="H113" s="6"/>
      <c r="I113" s="6"/>
      <c r="J113" s="60"/>
      <c r="K113" s="60"/>
      <c r="L113" s="60"/>
      <c r="M113" s="63"/>
      <c r="N113" s="60"/>
      <c r="O113" s="60"/>
      <c r="P113" s="60"/>
      <c r="Q113" s="63"/>
      <c r="R113" s="7"/>
      <c r="S113" s="7"/>
      <c r="T113" s="7"/>
      <c r="U113" s="7"/>
      <c r="V113" s="64"/>
      <c r="W113" s="2"/>
      <c r="X113" s="61"/>
      <c r="Y113" s="18"/>
      <c r="Z113" s="7"/>
    </row>
    <row r="114" spans="1:26" s="16" customFormat="1" ht="12.75">
      <c r="A114" s="60"/>
      <c r="B114" s="60"/>
      <c r="C114" s="60"/>
      <c r="D114" s="63"/>
      <c r="E114" s="60"/>
      <c r="F114" s="60"/>
      <c r="G114" s="60"/>
      <c r="H114" s="6"/>
      <c r="I114" s="6"/>
      <c r="J114" s="60"/>
      <c r="K114" s="60"/>
      <c r="L114" s="60"/>
      <c r="M114" s="63"/>
      <c r="N114" s="60"/>
      <c r="O114" s="60"/>
      <c r="P114" s="60"/>
      <c r="Q114" s="63"/>
      <c r="R114" s="7"/>
      <c r="S114" s="7"/>
      <c r="T114" s="7"/>
      <c r="U114" s="7"/>
      <c r="V114" s="64"/>
      <c r="W114" s="2"/>
      <c r="X114" s="61"/>
      <c r="Y114" s="18"/>
      <c r="Z114" s="7"/>
    </row>
    <row r="115" spans="1:26" s="16" customFormat="1" ht="12.75">
      <c r="A115" s="60"/>
      <c r="B115" s="60"/>
      <c r="C115" s="60"/>
      <c r="D115" s="6"/>
      <c r="E115" s="60"/>
      <c r="F115" s="60"/>
      <c r="G115" s="60"/>
      <c r="H115" s="6"/>
      <c r="I115" s="6"/>
      <c r="J115" s="60"/>
      <c r="K115" s="60"/>
      <c r="L115" s="60"/>
      <c r="M115" s="63"/>
      <c r="N115" s="61"/>
      <c r="O115" s="61"/>
      <c r="P115" s="61"/>
      <c r="Q115" s="64"/>
      <c r="R115" s="7"/>
      <c r="S115" s="7"/>
      <c r="T115" s="7"/>
      <c r="U115" s="7"/>
      <c r="V115" s="64"/>
      <c r="W115" s="2"/>
      <c r="X115" s="61"/>
      <c r="Y115" s="18"/>
      <c r="Z115" s="7"/>
    </row>
    <row r="116" spans="1:26" s="16" customFormat="1" ht="12.75">
      <c r="A116" s="61"/>
      <c r="B116" s="61"/>
      <c r="C116" s="61"/>
      <c r="D116" s="18"/>
      <c r="E116" s="60"/>
      <c r="F116" s="60"/>
      <c r="G116" s="60"/>
      <c r="H116" s="6"/>
      <c r="I116" s="6"/>
      <c r="J116" s="60"/>
      <c r="K116" s="60"/>
      <c r="L116" s="60"/>
      <c r="M116" s="63"/>
      <c r="N116" s="61"/>
      <c r="O116" s="61"/>
      <c r="P116" s="61"/>
      <c r="Q116" s="64"/>
      <c r="R116" s="7"/>
      <c r="S116" s="7"/>
      <c r="T116" s="7"/>
      <c r="U116" s="7"/>
      <c r="V116" s="64"/>
      <c r="W116" s="2"/>
      <c r="X116" s="61"/>
      <c r="Y116" s="18"/>
      <c r="Z116" s="7"/>
    </row>
    <row r="117" spans="1:26" s="16" customFormat="1" ht="12.75">
      <c r="A117" s="60"/>
      <c r="B117" s="60"/>
      <c r="C117" s="60"/>
      <c r="D117" s="6"/>
      <c r="E117" s="60"/>
      <c r="F117" s="60"/>
      <c r="G117" s="60"/>
      <c r="H117" s="6"/>
      <c r="I117" s="6"/>
      <c r="J117" s="60"/>
      <c r="K117" s="60"/>
      <c r="L117" s="60"/>
      <c r="M117" s="6"/>
      <c r="N117" s="60"/>
      <c r="O117" s="60"/>
      <c r="P117" s="60"/>
      <c r="Q117" s="6"/>
      <c r="R117" s="7"/>
      <c r="S117" s="7"/>
      <c r="T117" s="7"/>
      <c r="U117" s="7"/>
      <c r="V117" s="64"/>
      <c r="W117" s="2"/>
      <c r="X117" s="61"/>
      <c r="Y117" s="18"/>
      <c r="Z117" s="7"/>
    </row>
    <row r="118" spans="1:26" s="16" customFormat="1" ht="12.75">
      <c r="A118" s="60"/>
      <c r="B118" s="60"/>
      <c r="C118" s="60"/>
      <c r="D118" s="6"/>
      <c r="E118" s="60"/>
      <c r="F118" s="60"/>
      <c r="G118" s="60"/>
      <c r="H118" s="6"/>
      <c r="I118" s="6"/>
      <c r="J118" s="60"/>
      <c r="K118" s="60"/>
      <c r="L118" s="60"/>
      <c r="M118" s="6"/>
      <c r="N118" s="60"/>
      <c r="O118" s="60"/>
      <c r="P118" s="60"/>
      <c r="Q118" s="6"/>
      <c r="R118" s="7"/>
      <c r="S118" s="7"/>
      <c r="T118" s="7"/>
      <c r="U118" s="7"/>
      <c r="V118" s="64"/>
      <c r="W118" s="2"/>
      <c r="X118" s="61"/>
      <c r="Y118" s="18"/>
      <c r="Z118" s="7"/>
    </row>
    <row r="119" spans="1:26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</sheetData>
  <sheetProtection/>
  <mergeCells count="14">
    <mergeCell ref="A1:Q1"/>
    <mergeCell ref="A2:Q2"/>
    <mergeCell ref="A37:D37"/>
    <mergeCell ref="N37:Q37"/>
    <mergeCell ref="E3:H3"/>
    <mergeCell ref="J71:M71"/>
    <mergeCell ref="J37:M37"/>
    <mergeCell ref="J3:M3"/>
    <mergeCell ref="E70:M70"/>
    <mergeCell ref="E37:H37"/>
    <mergeCell ref="A3:D3"/>
    <mergeCell ref="A36:Q36"/>
    <mergeCell ref="N3:Q3"/>
    <mergeCell ref="E71:H71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53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6.7109375" style="0" customWidth="1"/>
    <col min="2" max="3" width="4.8515625" style="0" customWidth="1"/>
    <col min="4" max="4" width="5.57421875" style="0" customWidth="1"/>
    <col min="5" max="5" width="16.7109375" style="0" customWidth="1"/>
    <col min="6" max="7" width="4.8515625" style="0" customWidth="1"/>
    <col min="8" max="8" width="5.57421875" style="0" customWidth="1"/>
    <col min="9" max="9" width="1.1484375" style="0" customWidth="1"/>
    <col min="10" max="10" width="16.7109375" style="0" bestFit="1" customWidth="1"/>
    <col min="11" max="12" width="4.8515625" style="0" customWidth="1"/>
    <col min="13" max="13" width="5.57421875" style="0" customWidth="1"/>
    <col min="14" max="14" width="16.7109375" style="0" customWidth="1"/>
    <col min="15" max="16" width="4.8515625" style="0" customWidth="1"/>
    <col min="17" max="17" width="5.57421875" style="0" customWidth="1"/>
    <col min="23" max="26" width="9.140625" style="16" customWidth="1"/>
  </cols>
  <sheetData>
    <row r="1" spans="1:26" ht="15" thickBot="1">
      <c r="A1" s="848" t="s">
        <v>114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50"/>
      <c r="R1" s="7"/>
      <c r="S1" s="7"/>
      <c r="T1" s="7"/>
      <c r="U1" s="7"/>
      <c r="V1" s="7"/>
      <c r="W1" s="7"/>
      <c r="X1" s="7"/>
      <c r="Y1" s="7"/>
      <c r="Z1" s="7"/>
    </row>
    <row r="2" spans="1:26" ht="15" thickBot="1">
      <c r="A2" s="848" t="s">
        <v>38</v>
      </c>
      <c r="B2" s="849"/>
      <c r="C2" s="849"/>
      <c r="D2" s="849"/>
      <c r="E2" s="849"/>
      <c r="F2" s="849"/>
      <c r="G2" s="849"/>
      <c r="H2" s="849"/>
      <c r="I2" s="869"/>
      <c r="J2" s="849"/>
      <c r="K2" s="849"/>
      <c r="L2" s="849"/>
      <c r="M2" s="849"/>
      <c r="N2" s="849"/>
      <c r="O2" s="849"/>
      <c r="P2" s="849"/>
      <c r="Q2" s="850"/>
      <c r="R2" s="7"/>
      <c r="S2" s="7"/>
      <c r="T2" s="7"/>
      <c r="U2" s="7"/>
      <c r="V2" s="7"/>
      <c r="W2" s="7"/>
      <c r="X2" s="7"/>
      <c r="Y2" s="7"/>
      <c r="Z2" s="7"/>
    </row>
    <row r="3" spans="1:26" ht="15" customHeight="1" thickBot="1">
      <c r="A3" s="870" t="s">
        <v>90</v>
      </c>
      <c r="B3" s="871"/>
      <c r="C3" s="871"/>
      <c r="D3" s="872"/>
      <c r="E3" s="866" t="s">
        <v>65</v>
      </c>
      <c r="F3" s="867"/>
      <c r="G3" s="867"/>
      <c r="H3" s="868"/>
      <c r="I3" s="243"/>
      <c r="J3" s="878" t="s">
        <v>73</v>
      </c>
      <c r="K3" s="879"/>
      <c r="L3" s="879"/>
      <c r="M3" s="880"/>
      <c r="N3" s="809" t="s">
        <v>89</v>
      </c>
      <c r="O3" s="873"/>
      <c r="P3" s="873"/>
      <c r="Q3" s="810"/>
      <c r="R3" s="7"/>
      <c r="S3" s="7"/>
      <c r="T3" s="7"/>
      <c r="U3" s="7"/>
      <c r="V3" s="7"/>
      <c r="W3" s="7"/>
      <c r="X3" s="7"/>
      <c r="Y3" s="7"/>
      <c r="Z3" s="7"/>
    </row>
    <row r="4" spans="1:26" ht="13.5" thickBot="1">
      <c r="A4" s="283" t="s">
        <v>3</v>
      </c>
      <c r="B4" s="283" t="s">
        <v>78</v>
      </c>
      <c r="C4" s="283">
        <v>2</v>
      </c>
      <c r="D4" s="283" t="s">
        <v>13</v>
      </c>
      <c r="E4" s="169" t="s">
        <v>3</v>
      </c>
      <c r="F4" s="170" t="s">
        <v>78</v>
      </c>
      <c r="G4" s="171">
        <v>0</v>
      </c>
      <c r="H4" s="170" t="s">
        <v>13</v>
      </c>
      <c r="I4" s="264"/>
      <c r="J4" s="194" t="s">
        <v>3</v>
      </c>
      <c r="K4" s="192" t="s">
        <v>78</v>
      </c>
      <c r="L4" s="193">
        <v>2</v>
      </c>
      <c r="M4" s="192" t="s">
        <v>13</v>
      </c>
      <c r="N4" s="373" t="s">
        <v>3</v>
      </c>
      <c r="O4" s="371" t="s">
        <v>78</v>
      </c>
      <c r="P4" s="372">
        <v>0</v>
      </c>
      <c r="Q4" s="371" t="s">
        <v>13</v>
      </c>
      <c r="R4" s="7"/>
      <c r="S4" s="7"/>
      <c r="T4" s="7"/>
      <c r="U4" s="7"/>
      <c r="V4" s="7"/>
      <c r="W4" s="7"/>
      <c r="X4" s="7"/>
      <c r="Y4" s="7"/>
      <c r="Z4" s="7"/>
    </row>
    <row r="5" spans="1:26" ht="12.75">
      <c r="A5" s="101" t="s">
        <v>322</v>
      </c>
      <c r="B5" s="239">
        <v>6.5</v>
      </c>
      <c r="C5" s="66">
        <v>-1</v>
      </c>
      <c r="D5" s="215">
        <f>B5+C5</f>
        <v>5.5</v>
      </c>
      <c r="E5" s="101" t="s">
        <v>123</v>
      </c>
      <c r="F5" s="239">
        <v>6</v>
      </c>
      <c r="G5" s="66">
        <v>-1</v>
      </c>
      <c r="H5" s="215">
        <f>F5+G5</f>
        <v>5</v>
      </c>
      <c r="I5" s="264"/>
      <c r="J5" s="101" t="s">
        <v>254</v>
      </c>
      <c r="K5" s="230">
        <v>6.5</v>
      </c>
      <c r="L5" s="66">
        <v>-1</v>
      </c>
      <c r="M5" s="215">
        <f>K5+L5</f>
        <v>5.5</v>
      </c>
      <c r="N5" s="101" t="s">
        <v>187</v>
      </c>
      <c r="O5" s="230">
        <v>6</v>
      </c>
      <c r="P5" s="66">
        <v>-1</v>
      </c>
      <c r="Q5" s="215">
        <f>O5+P5</f>
        <v>5</v>
      </c>
      <c r="R5" s="7"/>
      <c r="S5" s="7"/>
      <c r="T5" s="7"/>
      <c r="U5" s="7"/>
      <c r="V5" s="7"/>
      <c r="W5" s="7"/>
      <c r="X5" s="7"/>
      <c r="Y5" s="7"/>
      <c r="Z5" s="7"/>
    </row>
    <row r="6" spans="1:26" ht="12.75">
      <c r="A6" s="102" t="s">
        <v>323</v>
      </c>
      <c r="B6" s="240">
        <v>6</v>
      </c>
      <c r="C6" s="67">
        <v>0</v>
      </c>
      <c r="D6" s="216">
        <f aca="true" t="shared" si="0" ref="D6:D29">B6+C6</f>
        <v>6</v>
      </c>
      <c r="E6" s="102" t="s">
        <v>126</v>
      </c>
      <c r="F6" s="238">
        <v>5</v>
      </c>
      <c r="G6" s="67">
        <v>0</v>
      </c>
      <c r="H6" s="216">
        <f aca="true" t="shared" si="1" ref="H6:H29">F6+G6</f>
        <v>5</v>
      </c>
      <c r="I6" s="264"/>
      <c r="J6" s="102" t="s">
        <v>389</v>
      </c>
      <c r="K6" s="231">
        <v>6</v>
      </c>
      <c r="L6" s="67">
        <v>0.5</v>
      </c>
      <c r="M6" s="216">
        <f>K6+L6</f>
        <v>6.5</v>
      </c>
      <c r="N6" s="102" t="s">
        <v>190</v>
      </c>
      <c r="O6" s="231">
        <v>6</v>
      </c>
      <c r="P6" s="67">
        <v>0</v>
      </c>
      <c r="Q6" s="216">
        <f aca="true" t="shared" si="2" ref="Q6:Q29">O6+P6</f>
        <v>6</v>
      </c>
      <c r="R6" s="7"/>
      <c r="S6" s="7"/>
      <c r="T6" s="7"/>
      <c r="U6" s="7"/>
      <c r="V6" s="7"/>
      <c r="W6" s="7"/>
      <c r="X6" s="7"/>
      <c r="Y6" s="7"/>
      <c r="Z6" s="7"/>
    </row>
    <row r="7" spans="1:26" ht="12.75">
      <c r="A7" s="102" t="s">
        <v>324</v>
      </c>
      <c r="B7" s="240" t="s">
        <v>350</v>
      </c>
      <c r="C7" s="67" t="s">
        <v>350</v>
      </c>
      <c r="D7" s="216" t="s">
        <v>350</v>
      </c>
      <c r="E7" s="102" t="s">
        <v>124</v>
      </c>
      <c r="F7" s="231">
        <v>5.5</v>
      </c>
      <c r="G7" s="67">
        <v>0</v>
      </c>
      <c r="H7" s="216">
        <f t="shared" si="1"/>
        <v>5.5</v>
      </c>
      <c r="I7" s="264"/>
      <c r="J7" s="102" t="s">
        <v>390</v>
      </c>
      <c r="K7" s="231">
        <v>6.5</v>
      </c>
      <c r="L7" s="67">
        <v>0</v>
      </c>
      <c r="M7" s="216">
        <f>K7+L7</f>
        <v>6.5</v>
      </c>
      <c r="N7" s="102" t="s">
        <v>204</v>
      </c>
      <c r="O7" s="231" t="s">
        <v>350</v>
      </c>
      <c r="P7" s="67" t="s">
        <v>350</v>
      </c>
      <c r="Q7" s="216" t="s">
        <v>350</v>
      </c>
      <c r="R7" s="7"/>
      <c r="S7" s="7"/>
      <c r="T7" s="7"/>
      <c r="U7" s="7"/>
      <c r="V7" s="7"/>
      <c r="W7" s="7"/>
      <c r="X7" s="7"/>
      <c r="Y7" s="7"/>
      <c r="Z7" s="7"/>
    </row>
    <row r="8" spans="1:26" ht="12.75">
      <c r="A8" s="102" t="s">
        <v>339</v>
      </c>
      <c r="B8" s="238">
        <v>5.5</v>
      </c>
      <c r="C8" s="67">
        <v>0</v>
      </c>
      <c r="D8" s="216">
        <f t="shared" si="0"/>
        <v>5.5</v>
      </c>
      <c r="E8" s="102" t="s">
        <v>125</v>
      </c>
      <c r="F8" s="238">
        <v>5.5</v>
      </c>
      <c r="G8" s="67">
        <v>0</v>
      </c>
      <c r="H8" s="216">
        <f t="shared" si="1"/>
        <v>5.5</v>
      </c>
      <c r="I8" s="264"/>
      <c r="J8" s="102" t="s">
        <v>391</v>
      </c>
      <c r="K8" s="240">
        <v>6</v>
      </c>
      <c r="L8" s="56">
        <v>0</v>
      </c>
      <c r="M8" s="216">
        <f>K8+L8</f>
        <v>6</v>
      </c>
      <c r="N8" s="102" t="s">
        <v>188</v>
      </c>
      <c r="O8" s="231">
        <v>6</v>
      </c>
      <c r="P8" s="67">
        <v>-0.5</v>
      </c>
      <c r="Q8" s="216">
        <f t="shared" si="2"/>
        <v>5.5</v>
      </c>
      <c r="R8" s="7"/>
      <c r="S8" s="7"/>
      <c r="T8" s="7"/>
      <c r="U8" s="7"/>
      <c r="V8" s="7"/>
      <c r="W8" s="7"/>
      <c r="X8" s="7"/>
      <c r="Y8" s="7"/>
      <c r="Z8" s="7"/>
    </row>
    <row r="9" spans="1:26" ht="12.75">
      <c r="A9" s="102" t="s">
        <v>329</v>
      </c>
      <c r="B9" s="231">
        <v>7</v>
      </c>
      <c r="C9" s="67">
        <v>0</v>
      </c>
      <c r="D9" s="216">
        <f t="shared" si="0"/>
        <v>7</v>
      </c>
      <c r="E9" s="102" t="s">
        <v>127</v>
      </c>
      <c r="F9" s="238">
        <v>6</v>
      </c>
      <c r="G9" s="67">
        <v>0</v>
      </c>
      <c r="H9" s="216">
        <f t="shared" si="1"/>
        <v>6</v>
      </c>
      <c r="I9" s="264"/>
      <c r="J9" s="102" t="s">
        <v>392</v>
      </c>
      <c r="K9" s="231">
        <v>5.5</v>
      </c>
      <c r="L9" s="67">
        <v>0</v>
      </c>
      <c r="M9" s="216">
        <f aca="true" t="shared" si="3" ref="M9:M14">K9+L9</f>
        <v>5.5</v>
      </c>
      <c r="N9" s="102" t="s">
        <v>194</v>
      </c>
      <c r="O9" s="231">
        <v>6.5</v>
      </c>
      <c r="P9" s="67">
        <v>0</v>
      </c>
      <c r="Q9" s="216">
        <f t="shared" si="2"/>
        <v>6.5</v>
      </c>
      <c r="R9" s="7"/>
      <c r="S9" s="7"/>
      <c r="T9" s="7"/>
      <c r="U9" s="7"/>
      <c r="V9" s="7"/>
      <c r="W9" s="7"/>
      <c r="X9" s="7"/>
      <c r="Y9" s="7"/>
      <c r="Z9" s="7"/>
    </row>
    <row r="10" spans="1:26" ht="12.75">
      <c r="A10" s="102" t="s">
        <v>327</v>
      </c>
      <c r="B10" s="238">
        <v>6</v>
      </c>
      <c r="C10" s="67">
        <v>0</v>
      </c>
      <c r="D10" s="216">
        <f t="shared" si="0"/>
        <v>6</v>
      </c>
      <c r="E10" s="102" t="s">
        <v>128</v>
      </c>
      <c r="F10" s="231">
        <v>7</v>
      </c>
      <c r="G10" s="67">
        <v>3</v>
      </c>
      <c r="H10" s="216">
        <f t="shared" si="1"/>
        <v>10</v>
      </c>
      <c r="I10" s="264"/>
      <c r="J10" s="102" t="s">
        <v>259</v>
      </c>
      <c r="K10" s="231">
        <v>7</v>
      </c>
      <c r="L10" s="67">
        <v>3</v>
      </c>
      <c r="M10" s="216">
        <f t="shared" si="3"/>
        <v>10</v>
      </c>
      <c r="N10" s="102" t="s">
        <v>193</v>
      </c>
      <c r="O10" s="231">
        <v>5.5</v>
      </c>
      <c r="P10" s="67">
        <v>0</v>
      </c>
      <c r="Q10" s="216">
        <f t="shared" si="2"/>
        <v>5.5</v>
      </c>
      <c r="R10" s="7"/>
      <c r="S10" s="7"/>
      <c r="T10" s="7"/>
      <c r="U10" s="7"/>
      <c r="V10" s="7"/>
      <c r="W10" s="7"/>
      <c r="X10" s="7"/>
      <c r="Y10" s="7"/>
      <c r="Z10" s="7"/>
    </row>
    <row r="11" spans="1:26" ht="12.75">
      <c r="A11" s="102" t="s">
        <v>414</v>
      </c>
      <c r="B11" s="238">
        <v>4.5</v>
      </c>
      <c r="C11" s="67">
        <v>0</v>
      </c>
      <c r="D11" s="216">
        <f t="shared" si="0"/>
        <v>4.5</v>
      </c>
      <c r="E11" s="301" t="s">
        <v>130</v>
      </c>
      <c r="F11" s="238">
        <v>6</v>
      </c>
      <c r="G11" s="67">
        <v>-0.5</v>
      </c>
      <c r="H11" s="216">
        <f t="shared" si="1"/>
        <v>5.5</v>
      </c>
      <c r="I11" s="264"/>
      <c r="J11" s="102" t="s">
        <v>260</v>
      </c>
      <c r="K11" s="231">
        <v>6.5</v>
      </c>
      <c r="L11" s="67">
        <v>3</v>
      </c>
      <c r="M11" s="216">
        <f t="shared" si="3"/>
        <v>9.5</v>
      </c>
      <c r="N11" s="102" t="s">
        <v>192</v>
      </c>
      <c r="O11" s="231">
        <v>6</v>
      </c>
      <c r="P11" s="67">
        <v>0</v>
      </c>
      <c r="Q11" s="216">
        <f t="shared" si="2"/>
        <v>6</v>
      </c>
      <c r="R11" s="7"/>
      <c r="S11" s="7"/>
      <c r="T11" s="7"/>
      <c r="U11" s="7"/>
      <c r="V11" s="7"/>
      <c r="W11" s="7"/>
      <c r="X11" s="7"/>
      <c r="Y11" s="7"/>
      <c r="Z11" s="7"/>
    </row>
    <row r="12" spans="1:26" ht="12.75">
      <c r="A12" s="102" t="s">
        <v>328</v>
      </c>
      <c r="B12" s="231">
        <v>5.5</v>
      </c>
      <c r="C12" s="67">
        <v>-0.5</v>
      </c>
      <c r="D12" s="216">
        <f t="shared" si="0"/>
        <v>5</v>
      </c>
      <c r="E12" s="102" t="s">
        <v>415</v>
      </c>
      <c r="F12" s="238">
        <v>5</v>
      </c>
      <c r="G12" s="67">
        <v>-0.5</v>
      </c>
      <c r="H12" s="216">
        <f t="shared" si="1"/>
        <v>4.5</v>
      </c>
      <c r="I12" s="264"/>
      <c r="J12" s="102" t="s">
        <v>393</v>
      </c>
      <c r="K12" s="231">
        <v>6</v>
      </c>
      <c r="L12" s="67">
        <v>0</v>
      </c>
      <c r="M12" s="216">
        <f t="shared" si="3"/>
        <v>6</v>
      </c>
      <c r="N12" s="102" t="s">
        <v>191</v>
      </c>
      <c r="O12" s="231">
        <v>6</v>
      </c>
      <c r="P12" s="67">
        <v>0</v>
      </c>
      <c r="Q12" s="216">
        <f t="shared" si="2"/>
        <v>6</v>
      </c>
      <c r="R12" s="7"/>
      <c r="S12" s="7"/>
      <c r="T12" s="7"/>
      <c r="U12" s="7"/>
      <c r="V12" s="7"/>
      <c r="W12" s="7"/>
      <c r="X12" s="7"/>
      <c r="Y12" s="7"/>
      <c r="Z12" s="7"/>
    </row>
    <row r="13" spans="1:26" ht="12.75">
      <c r="A13" s="102" t="s">
        <v>330</v>
      </c>
      <c r="B13" s="238">
        <v>7.5</v>
      </c>
      <c r="C13" s="67">
        <v>5</v>
      </c>
      <c r="D13" s="216">
        <f t="shared" si="0"/>
        <v>12.5</v>
      </c>
      <c r="E13" s="102" t="s">
        <v>131</v>
      </c>
      <c r="F13" s="238">
        <v>7</v>
      </c>
      <c r="G13" s="67">
        <v>2.5</v>
      </c>
      <c r="H13" s="216">
        <f t="shared" si="1"/>
        <v>9.5</v>
      </c>
      <c r="I13" s="264"/>
      <c r="J13" s="102" t="s">
        <v>262</v>
      </c>
      <c r="K13" s="231">
        <v>8</v>
      </c>
      <c r="L13" s="67">
        <v>6</v>
      </c>
      <c r="M13" s="216">
        <f t="shared" si="3"/>
        <v>14</v>
      </c>
      <c r="N13" s="102" t="s">
        <v>195</v>
      </c>
      <c r="O13" s="231">
        <v>5.5</v>
      </c>
      <c r="P13" s="67">
        <v>0</v>
      </c>
      <c r="Q13" s="216">
        <f t="shared" si="2"/>
        <v>5.5</v>
      </c>
      <c r="R13" s="7"/>
      <c r="S13" s="7"/>
      <c r="T13" s="7"/>
      <c r="U13" s="7"/>
      <c r="V13" s="7"/>
      <c r="W13" s="7"/>
      <c r="X13" s="7"/>
      <c r="Y13" s="7"/>
      <c r="Z13" s="7"/>
    </row>
    <row r="14" spans="1:26" ht="12.75">
      <c r="A14" s="102" t="s">
        <v>331</v>
      </c>
      <c r="B14" s="238">
        <v>6</v>
      </c>
      <c r="C14" s="159">
        <v>0</v>
      </c>
      <c r="D14" s="216">
        <f t="shared" si="0"/>
        <v>6</v>
      </c>
      <c r="E14" s="102" t="s">
        <v>429</v>
      </c>
      <c r="F14" s="238">
        <v>5.5</v>
      </c>
      <c r="G14" s="67">
        <v>0</v>
      </c>
      <c r="H14" s="216">
        <f t="shared" si="1"/>
        <v>5.5</v>
      </c>
      <c r="I14" s="264"/>
      <c r="J14" s="102" t="s">
        <v>263</v>
      </c>
      <c r="K14" s="231">
        <v>5</v>
      </c>
      <c r="L14" s="67">
        <v>0</v>
      </c>
      <c r="M14" s="216">
        <f t="shared" si="3"/>
        <v>5</v>
      </c>
      <c r="N14" s="102" t="s">
        <v>196</v>
      </c>
      <c r="O14" s="231">
        <v>5.5</v>
      </c>
      <c r="P14" s="67">
        <v>0</v>
      </c>
      <c r="Q14" s="216">
        <f t="shared" si="2"/>
        <v>5.5</v>
      </c>
      <c r="R14" s="7"/>
      <c r="S14" s="7"/>
      <c r="T14" s="7"/>
      <c r="U14" s="7"/>
      <c r="V14" s="7"/>
      <c r="W14" s="7"/>
      <c r="X14" s="7"/>
      <c r="Y14" s="7"/>
      <c r="Z14" s="7"/>
    </row>
    <row r="15" spans="1:26" ht="13.5" thickBot="1">
      <c r="A15" s="103" t="s">
        <v>335</v>
      </c>
      <c r="B15" s="345">
        <v>7</v>
      </c>
      <c r="C15" s="25">
        <v>3</v>
      </c>
      <c r="D15" s="217">
        <f t="shared" si="0"/>
        <v>10</v>
      </c>
      <c r="E15" s="103" t="s">
        <v>132</v>
      </c>
      <c r="F15" s="232">
        <v>6.5</v>
      </c>
      <c r="G15" s="25">
        <v>3</v>
      </c>
      <c r="H15" s="217">
        <f t="shared" si="1"/>
        <v>9.5</v>
      </c>
      <c r="I15" s="264"/>
      <c r="J15" s="103" t="s">
        <v>266</v>
      </c>
      <c r="K15" s="232" t="s">
        <v>350</v>
      </c>
      <c r="L15" s="25" t="s">
        <v>350</v>
      </c>
      <c r="M15" s="217" t="s">
        <v>350</v>
      </c>
      <c r="N15" s="103" t="s">
        <v>197</v>
      </c>
      <c r="O15" s="232">
        <v>5.5</v>
      </c>
      <c r="P15" s="25">
        <v>0</v>
      </c>
      <c r="Q15" s="217">
        <f t="shared" si="2"/>
        <v>5.5</v>
      </c>
      <c r="R15" s="7"/>
      <c r="S15" s="7"/>
      <c r="T15" s="7"/>
      <c r="U15" s="7"/>
      <c r="V15" s="7"/>
      <c r="W15" s="7"/>
      <c r="X15" s="7"/>
      <c r="Y15" s="7"/>
      <c r="Z15" s="7"/>
    </row>
    <row r="16" spans="1:26" ht="13.5" thickBot="1">
      <c r="A16" s="85"/>
      <c r="B16" s="68"/>
      <c r="C16" s="68"/>
      <c r="D16" s="218"/>
      <c r="E16" s="85"/>
      <c r="F16" s="68"/>
      <c r="G16" s="68"/>
      <c r="H16" s="218"/>
      <c r="I16" s="266"/>
      <c r="J16" s="85"/>
      <c r="K16" s="68"/>
      <c r="L16" s="68"/>
      <c r="M16" s="218"/>
      <c r="N16" s="85"/>
      <c r="O16" s="233"/>
      <c r="P16" s="68"/>
      <c r="Q16" s="218"/>
      <c r="R16" s="7"/>
      <c r="S16" s="7"/>
      <c r="T16" s="7"/>
      <c r="U16" s="7"/>
      <c r="V16" s="7"/>
      <c r="W16" s="7"/>
      <c r="X16" s="7"/>
      <c r="Y16" s="7"/>
      <c r="Z16" s="7"/>
    </row>
    <row r="17" spans="1:26" ht="12.75">
      <c r="A17" s="104" t="s">
        <v>333</v>
      </c>
      <c r="B17" s="88" t="s">
        <v>144</v>
      </c>
      <c r="C17" s="70" t="s">
        <v>144</v>
      </c>
      <c r="D17" s="219" t="s">
        <v>144</v>
      </c>
      <c r="E17" s="104" t="s">
        <v>133</v>
      </c>
      <c r="F17" s="88">
        <v>6.5</v>
      </c>
      <c r="G17" s="70">
        <v>-4</v>
      </c>
      <c r="H17" s="219">
        <f t="shared" si="1"/>
        <v>2.5</v>
      </c>
      <c r="I17" s="266"/>
      <c r="J17" s="104" t="s">
        <v>265</v>
      </c>
      <c r="K17" s="234" t="s">
        <v>144</v>
      </c>
      <c r="L17" s="70" t="s">
        <v>144</v>
      </c>
      <c r="M17" s="219" t="s">
        <v>144</v>
      </c>
      <c r="N17" s="104" t="s">
        <v>198</v>
      </c>
      <c r="O17" s="234" t="s">
        <v>144</v>
      </c>
      <c r="P17" s="70" t="s">
        <v>144</v>
      </c>
      <c r="Q17" s="219" t="s">
        <v>144</v>
      </c>
      <c r="R17" s="7"/>
      <c r="S17" s="7"/>
      <c r="T17" s="7"/>
      <c r="U17" s="7"/>
      <c r="V17" s="7"/>
      <c r="W17" s="7"/>
      <c r="X17" s="7"/>
      <c r="Y17" s="7"/>
      <c r="Z17" s="7"/>
    </row>
    <row r="18" spans="1:26" ht="12.75">
      <c r="A18" s="105" t="s">
        <v>334</v>
      </c>
      <c r="B18" s="235" t="s">
        <v>356</v>
      </c>
      <c r="C18" s="69" t="s">
        <v>356</v>
      </c>
      <c r="D18" s="220" t="s">
        <v>356</v>
      </c>
      <c r="E18" s="109" t="s">
        <v>158</v>
      </c>
      <c r="F18" s="336">
        <v>5</v>
      </c>
      <c r="G18" s="69">
        <v>0</v>
      </c>
      <c r="H18" s="220">
        <f t="shared" si="1"/>
        <v>5</v>
      </c>
      <c r="I18" s="266"/>
      <c r="J18" s="107" t="s">
        <v>267</v>
      </c>
      <c r="K18" s="235" t="s">
        <v>144</v>
      </c>
      <c r="L18" s="69" t="s">
        <v>144</v>
      </c>
      <c r="M18" s="220" t="s">
        <v>144</v>
      </c>
      <c r="N18" s="105" t="s">
        <v>199</v>
      </c>
      <c r="O18" s="235">
        <v>6.5</v>
      </c>
      <c r="P18" s="69">
        <v>0</v>
      </c>
      <c r="Q18" s="220">
        <f t="shared" si="2"/>
        <v>6.5</v>
      </c>
      <c r="R18" s="7"/>
      <c r="S18" s="7"/>
      <c r="T18" s="7"/>
      <c r="U18" s="7"/>
      <c r="V18" s="7"/>
      <c r="W18" s="7"/>
      <c r="X18" s="7"/>
      <c r="Y18" s="7"/>
      <c r="Z18" s="7"/>
    </row>
    <row r="19" spans="1:26" ht="12.75">
      <c r="A19" s="105" t="s">
        <v>411</v>
      </c>
      <c r="B19" s="336" t="s">
        <v>144</v>
      </c>
      <c r="C19" s="69" t="s">
        <v>144</v>
      </c>
      <c r="D19" s="220" t="s">
        <v>144</v>
      </c>
      <c r="E19" s="105" t="s">
        <v>352</v>
      </c>
      <c r="F19" s="237">
        <v>6</v>
      </c>
      <c r="G19" s="69">
        <v>0</v>
      </c>
      <c r="H19" s="220">
        <f t="shared" si="1"/>
        <v>6</v>
      </c>
      <c r="I19" s="266"/>
      <c r="J19" s="102" t="s">
        <v>264</v>
      </c>
      <c r="K19" s="231">
        <v>6</v>
      </c>
      <c r="L19" s="67">
        <v>0</v>
      </c>
      <c r="M19" s="216">
        <f>K19+L19</f>
        <v>6</v>
      </c>
      <c r="N19" s="105" t="s">
        <v>418</v>
      </c>
      <c r="O19" s="235">
        <v>7</v>
      </c>
      <c r="P19" s="69">
        <v>-0.5</v>
      </c>
      <c r="Q19" s="220">
        <f t="shared" si="2"/>
        <v>6.5</v>
      </c>
      <c r="R19" s="7"/>
      <c r="S19" s="7"/>
      <c r="T19" s="7"/>
      <c r="U19" s="7"/>
      <c r="V19" s="7"/>
      <c r="W19" s="7"/>
      <c r="X19" s="7"/>
      <c r="Y19" s="7"/>
      <c r="Z19" s="7"/>
    </row>
    <row r="20" spans="1:26" ht="12.75">
      <c r="A20" s="105" t="s">
        <v>332</v>
      </c>
      <c r="B20" s="237">
        <v>6.5</v>
      </c>
      <c r="C20" s="69">
        <v>0</v>
      </c>
      <c r="D20" s="220">
        <f t="shared" si="0"/>
        <v>6.5</v>
      </c>
      <c r="E20" s="109" t="s">
        <v>134</v>
      </c>
      <c r="F20" s="237">
        <v>6</v>
      </c>
      <c r="G20" s="69">
        <v>0</v>
      </c>
      <c r="H20" s="220">
        <f t="shared" si="1"/>
        <v>6</v>
      </c>
      <c r="I20" s="266"/>
      <c r="J20" s="105" t="s">
        <v>268</v>
      </c>
      <c r="K20" s="235" t="s">
        <v>144</v>
      </c>
      <c r="L20" s="69" t="s">
        <v>144</v>
      </c>
      <c r="M20" s="220" t="s">
        <v>144</v>
      </c>
      <c r="N20" s="105" t="s">
        <v>200</v>
      </c>
      <c r="O20" s="235" t="s">
        <v>144</v>
      </c>
      <c r="P20" s="69" t="s">
        <v>144</v>
      </c>
      <c r="Q20" s="220" t="s">
        <v>144</v>
      </c>
      <c r="R20" s="7"/>
      <c r="S20" s="7"/>
      <c r="T20" s="7"/>
      <c r="U20" s="7"/>
      <c r="V20" s="7"/>
      <c r="W20" s="7"/>
      <c r="X20" s="7"/>
      <c r="Y20" s="7"/>
      <c r="Z20" s="7"/>
    </row>
    <row r="21" spans="1:26" ht="12.75">
      <c r="A21" s="107" t="s">
        <v>337</v>
      </c>
      <c r="B21" s="235">
        <v>6</v>
      </c>
      <c r="C21" s="69">
        <v>0</v>
      </c>
      <c r="D21" s="220">
        <f t="shared" si="0"/>
        <v>6</v>
      </c>
      <c r="E21" s="105" t="s">
        <v>137</v>
      </c>
      <c r="F21" s="237">
        <v>6</v>
      </c>
      <c r="G21" s="69">
        <v>0</v>
      </c>
      <c r="H21" s="220">
        <f t="shared" si="1"/>
        <v>6</v>
      </c>
      <c r="I21" s="266"/>
      <c r="J21" s="105" t="s">
        <v>269</v>
      </c>
      <c r="K21" s="235">
        <v>6.5</v>
      </c>
      <c r="L21" s="69">
        <v>-0.5</v>
      </c>
      <c r="M21" s="220">
        <f aca="true" t="shared" si="4" ref="M21:M26">K21+L21</f>
        <v>6</v>
      </c>
      <c r="N21" s="105" t="s">
        <v>419</v>
      </c>
      <c r="O21" s="235">
        <v>6</v>
      </c>
      <c r="P21" s="69">
        <v>0</v>
      </c>
      <c r="Q21" s="220">
        <f t="shared" si="2"/>
        <v>6</v>
      </c>
      <c r="R21" s="7"/>
      <c r="S21" s="7"/>
      <c r="T21" s="7"/>
      <c r="U21" s="7"/>
      <c r="V21" s="7"/>
      <c r="W21" s="7"/>
      <c r="X21" s="7"/>
      <c r="Y21" s="7"/>
      <c r="Z21" s="7"/>
    </row>
    <row r="22" spans="1:26" ht="12.75">
      <c r="A22" s="105" t="s">
        <v>412</v>
      </c>
      <c r="B22" s="235">
        <v>6</v>
      </c>
      <c r="C22" s="69">
        <v>0</v>
      </c>
      <c r="D22" s="220">
        <f t="shared" si="0"/>
        <v>6</v>
      </c>
      <c r="E22" s="109" t="s">
        <v>138</v>
      </c>
      <c r="F22" s="336">
        <v>5.5</v>
      </c>
      <c r="G22" s="69">
        <v>-0.5</v>
      </c>
      <c r="H22" s="220">
        <f t="shared" si="1"/>
        <v>5</v>
      </c>
      <c r="I22" s="266"/>
      <c r="J22" s="105" t="s">
        <v>271</v>
      </c>
      <c r="K22" s="235">
        <v>6</v>
      </c>
      <c r="L22" s="69">
        <v>0</v>
      </c>
      <c r="M22" s="220">
        <f t="shared" si="4"/>
        <v>6</v>
      </c>
      <c r="N22" s="105" t="s">
        <v>202</v>
      </c>
      <c r="O22" s="235">
        <v>6</v>
      </c>
      <c r="P22" s="69">
        <v>0</v>
      </c>
      <c r="Q22" s="220">
        <f t="shared" si="2"/>
        <v>6</v>
      </c>
      <c r="R22" s="7"/>
      <c r="S22" s="7"/>
      <c r="T22" s="7"/>
      <c r="U22" s="7"/>
      <c r="V22" s="7"/>
      <c r="W22" s="7"/>
      <c r="X22" s="7"/>
      <c r="Y22" s="7"/>
      <c r="Z22" s="7"/>
    </row>
    <row r="23" spans="1:26" ht="12.75">
      <c r="A23" s="109" t="s">
        <v>338</v>
      </c>
      <c r="B23" s="235">
        <v>6.5</v>
      </c>
      <c r="C23" s="69">
        <v>0</v>
      </c>
      <c r="D23" s="220">
        <f t="shared" si="0"/>
        <v>6.5</v>
      </c>
      <c r="E23" s="105" t="s">
        <v>136</v>
      </c>
      <c r="F23" s="336" t="s">
        <v>144</v>
      </c>
      <c r="G23" s="69" t="s">
        <v>144</v>
      </c>
      <c r="H23" s="220" t="s">
        <v>144</v>
      </c>
      <c r="I23" s="266"/>
      <c r="J23" s="105" t="s">
        <v>270</v>
      </c>
      <c r="K23" s="99">
        <v>6.5</v>
      </c>
      <c r="L23" s="69">
        <v>-0.5</v>
      </c>
      <c r="M23" s="220">
        <f t="shared" si="4"/>
        <v>6</v>
      </c>
      <c r="N23" s="105" t="s">
        <v>203</v>
      </c>
      <c r="O23" s="235">
        <v>5</v>
      </c>
      <c r="P23" s="69">
        <v>0</v>
      </c>
      <c r="Q23" s="220">
        <f t="shared" si="2"/>
        <v>5</v>
      </c>
      <c r="R23" s="7"/>
      <c r="S23" s="7"/>
      <c r="T23" s="7"/>
      <c r="U23" s="7"/>
      <c r="V23" s="7"/>
      <c r="W23" s="7"/>
      <c r="X23" s="7"/>
      <c r="Y23" s="7"/>
      <c r="Z23" s="7"/>
    </row>
    <row r="24" spans="1:26" ht="12.75">
      <c r="A24" s="102" t="s">
        <v>413</v>
      </c>
      <c r="B24" s="96">
        <v>5.5</v>
      </c>
      <c r="C24" s="67">
        <v>0</v>
      </c>
      <c r="D24" s="216">
        <f t="shared" si="0"/>
        <v>5.5</v>
      </c>
      <c r="E24" s="105" t="s">
        <v>416</v>
      </c>
      <c r="F24" s="237">
        <v>5.5</v>
      </c>
      <c r="G24" s="69">
        <v>-0.5</v>
      </c>
      <c r="H24" s="220">
        <f t="shared" si="1"/>
        <v>5</v>
      </c>
      <c r="I24" s="266"/>
      <c r="J24" s="105" t="s">
        <v>255</v>
      </c>
      <c r="K24" s="99">
        <v>5.5</v>
      </c>
      <c r="L24" s="69">
        <v>0</v>
      </c>
      <c r="M24" s="220">
        <f t="shared" si="4"/>
        <v>5.5</v>
      </c>
      <c r="N24" s="105" t="s">
        <v>420</v>
      </c>
      <c r="O24" s="235">
        <v>5.5</v>
      </c>
      <c r="P24" s="69">
        <v>-0.5</v>
      </c>
      <c r="Q24" s="220">
        <f t="shared" si="2"/>
        <v>5</v>
      </c>
      <c r="R24" s="7"/>
      <c r="S24" s="7"/>
      <c r="T24" s="7"/>
      <c r="U24" s="7"/>
      <c r="V24" s="7"/>
      <c r="W24" s="7"/>
      <c r="X24" s="7"/>
      <c r="Y24" s="7"/>
      <c r="Z24" s="7"/>
    </row>
    <row r="25" spans="1:26" ht="12.75">
      <c r="A25" s="109" t="s">
        <v>325</v>
      </c>
      <c r="B25" s="235">
        <v>6.5</v>
      </c>
      <c r="C25" s="69">
        <v>0</v>
      </c>
      <c r="D25" s="220">
        <f t="shared" si="0"/>
        <v>6.5</v>
      </c>
      <c r="E25" s="105" t="s">
        <v>141</v>
      </c>
      <c r="F25" s="336">
        <v>4.5</v>
      </c>
      <c r="G25" s="69">
        <v>-0.5</v>
      </c>
      <c r="H25" s="220">
        <f t="shared" si="1"/>
        <v>4</v>
      </c>
      <c r="I25" s="266"/>
      <c r="J25" s="105" t="s">
        <v>272</v>
      </c>
      <c r="K25" s="235">
        <v>6</v>
      </c>
      <c r="L25" s="69">
        <v>-0.5</v>
      </c>
      <c r="M25" s="220">
        <f t="shared" si="4"/>
        <v>5.5</v>
      </c>
      <c r="N25" s="102" t="s">
        <v>421</v>
      </c>
      <c r="O25" s="231">
        <v>7</v>
      </c>
      <c r="P25" s="67">
        <v>0</v>
      </c>
      <c r="Q25" s="216">
        <f t="shared" si="2"/>
        <v>7</v>
      </c>
      <c r="R25" s="7"/>
      <c r="S25" s="7"/>
      <c r="T25" s="7"/>
      <c r="U25" s="7"/>
      <c r="V25" s="7"/>
      <c r="W25" s="7"/>
      <c r="X25" s="7"/>
      <c r="Y25" s="7"/>
      <c r="Z25" s="7"/>
    </row>
    <row r="26" spans="1:26" ht="12.75">
      <c r="A26" s="105" t="s">
        <v>341</v>
      </c>
      <c r="B26" s="89">
        <v>5.5</v>
      </c>
      <c r="C26" s="69">
        <v>0</v>
      </c>
      <c r="D26" s="220">
        <f t="shared" si="0"/>
        <v>5.5</v>
      </c>
      <c r="E26" s="105" t="s">
        <v>139</v>
      </c>
      <c r="F26" s="235" t="s">
        <v>356</v>
      </c>
      <c r="G26" s="69" t="s">
        <v>356</v>
      </c>
      <c r="H26" s="220" t="s">
        <v>356</v>
      </c>
      <c r="I26" s="266"/>
      <c r="J26" s="290" t="s">
        <v>257</v>
      </c>
      <c r="K26" s="235">
        <v>4</v>
      </c>
      <c r="L26" s="69">
        <v>-0.5</v>
      </c>
      <c r="M26" s="220">
        <f t="shared" si="4"/>
        <v>3.5</v>
      </c>
      <c r="N26" s="109" t="s">
        <v>422</v>
      </c>
      <c r="O26" s="235">
        <v>5.5</v>
      </c>
      <c r="P26" s="69">
        <v>-0.5</v>
      </c>
      <c r="Q26" s="220">
        <f t="shared" si="2"/>
        <v>5</v>
      </c>
      <c r="R26" s="7"/>
      <c r="S26" s="7"/>
      <c r="T26" s="7"/>
      <c r="U26" s="7"/>
      <c r="V26" s="7"/>
      <c r="W26" s="7"/>
      <c r="X26" s="7"/>
      <c r="Y26" s="7"/>
      <c r="Z26" s="7"/>
    </row>
    <row r="27" spans="1:26" ht="12.75">
      <c r="A27" s="105" t="s">
        <v>142</v>
      </c>
      <c r="B27" s="99" t="s">
        <v>144</v>
      </c>
      <c r="C27" s="69" t="s">
        <v>144</v>
      </c>
      <c r="D27" s="220" t="s">
        <v>144</v>
      </c>
      <c r="E27" s="109" t="s">
        <v>142</v>
      </c>
      <c r="F27" s="235" t="s">
        <v>144</v>
      </c>
      <c r="G27" s="69" t="s">
        <v>144</v>
      </c>
      <c r="H27" s="220" t="s">
        <v>144</v>
      </c>
      <c r="I27" s="266"/>
      <c r="J27" s="105" t="s">
        <v>394</v>
      </c>
      <c r="K27" s="235" t="s">
        <v>144</v>
      </c>
      <c r="L27" s="69" t="s">
        <v>144</v>
      </c>
      <c r="M27" s="220" t="s">
        <v>144</v>
      </c>
      <c r="N27" s="109" t="s">
        <v>206</v>
      </c>
      <c r="O27" s="235" t="s">
        <v>144</v>
      </c>
      <c r="P27" s="69" t="s">
        <v>144</v>
      </c>
      <c r="Q27" s="220" t="s">
        <v>144</v>
      </c>
      <c r="R27" s="7"/>
      <c r="S27" s="7"/>
      <c r="T27" s="7"/>
      <c r="U27" s="7"/>
      <c r="V27" s="7"/>
      <c r="W27" s="7"/>
      <c r="X27" s="7"/>
      <c r="Y27" s="7"/>
      <c r="Z27" s="7"/>
    </row>
    <row r="28" spans="1:26" ht="12.75" customHeight="1" thickBot="1">
      <c r="A28" s="106" t="s">
        <v>142</v>
      </c>
      <c r="B28" s="90" t="s">
        <v>144</v>
      </c>
      <c r="C28" s="71" t="s">
        <v>144</v>
      </c>
      <c r="D28" s="220" t="s">
        <v>144</v>
      </c>
      <c r="E28" s="106" t="s">
        <v>142</v>
      </c>
      <c r="F28" s="236" t="s">
        <v>144</v>
      </c>
      <c r="G28" s="71" t="s">
        <v>144</v>
      </c>
      <c r="H28" s="220" t="s">
        <v>144</v>
      </c>
      <c r="I28" s="266"/>
      <c r="J28" s="106" t="s">
        <v>142</v>
      </c>
      <c r="K28" s="100" t="s">
        <v>144</v>
      </c>
      <c r="L28" s="71" t="s">
        <v>144</v>
      </c>
      <c r="M28" s="220" t="s">
        <v>144</v>
      </c>
      <c r="N28" s="106" t="s">
        <v>142</v>
      </c>
      <c r="O28" s="236" t="s">
        <v>144</v>
      </c>
      <c r="P28" s="71" t="s">
        <v>144</v>
      </c>
      <c r="Q28" s="220" t="s">
        <v>144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ht="12.75" customHeight="1" thickBot="1">
      <c r="A29" s="103" t="s">
        <v>343</v>
      </c>
      <c r="B29" s="97">
        <v>1.5</v>
      </c>
      <c r="C29" s="25">
        <v>0</v>
      </c>
      <c r="D29" s="221">
        <f t="shared" si="0"/>
        <v>1.5</v>
      </c>
      <c r="E29" s="103" t="s">
        <v>417</v>
      </c>
      <c r="F29" s="345">
        <v>-1</v>
      </c>
      <c r="G29" s="25">
        <v>0</v>
      </c>
      <c r="H29" s="221">
        <f t="shared" si="1"/>
        <v>-1</v>
      </c>
      <c r="I29" s="264"/>
      <c r="J29" s="103" t="s">
        <v>275</v>
      </c>
      <c r="K29" s="232">
        <v>1</v>
      </c>
      <c r="L29" s="25">
        <v>0</v>
      </c>
      <c r="M29" s="221">
        <f>K29+L29</f>
        <v>1</v>
      </c>
      <c r="N29" s="103" t="s">
        <v>207</v>
      </c>
      <c r="O29" s="232">
        <v>1.5</v>
      </c>
      <c r="P29" s="25">
        <v>0</v>
      </c>
      <c r="Q29" s="221">
        <f t="shared" si="2"/>
        <v>1.5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12.75" customHeight="1" thickBot="1">
      <c r="A30" s="389" t="s">
        <v>357</v>
      </c>
      <c r="B30" s="390">
        <f>17/3</f>
        <v>5.666666666666667</v>
      </c>
      <c r="C30" s="391">
        <v>0</v>
      </c>
      <c r="D30" s="205">
        <f>C30</f>
        <v>0</v>
      </c>
      <c r="E30" s="389" t="s">
        <v>357</v>
      </c>
      <c r="F30" s="390">
        <f>16/3</f>
        <v>5.333333333333333</v>
      </c>
      <c r="G30" s="391">
        <v>0</v>
      </c>
      <c r="H30" s="205">
        <f>G30</f>
        <v>0</v>
      </c>
      <c r="I30" s="392"/>
      <c r="J30" s="389" t="s">
        <v>357</v>
      </c>
      <c r="K30" s="390">
        <f>18.5/3</f>
        <v>6.166666666666667</v>
      </c>
      <c r="L30" s="391">
        <v>0</v>
      </c>
      <c r="M30" s="205">
        <f>L30</f>
        <v>0</v>
      </c>
      <c r="N30" s="389" t="s">
        <v>357</v>
      </c>
      <c r="O30" s="390">
        <f>19/3</f>
        <v>6.333333333333333</v>
      </c>
      <c r="P30" s="391">
        <v>0.5</v>
      </c>
      <c r="Q30" s="205">
        <f>P30</f>
        <v>0.5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ht="12.75">
      <c r="A31" s="72"/>
      <c r="B31" s="60"/>
      <c r="C31" s="60"/>
      <c r="D31" s="222"/>
      <c r="E31" s="72"/>
      <c r="F31" s="60"/>
      <c r="G31" s="60"/>
      <c r="H31" s="222"/>
      <c r="I31" s="274"/>
      <c r="J31" s="72"/>
      <c r="K31" s="60"/>
      <c r="L31" s="60"/>
      <c r="M31" s="222"/>
      <c r="N31" s="72"/>
      <c r="O31" s="60"/>
      <c r="P31" s="60"/>
      <c r="Q31" s="222"/>
      <c r="R31" s="7"/>
      <c r="S31" s="7"/>
      <c r="T31" s="7"/>
      <c r="U31" s="7"/>
      <c r="V31" s="7"/>
      <c r="W31" s="7"/>
      <c r="X31" s="7"/>
      <c r="Y31" s="7"/>
      <c r="Z31" s="7"/>
    </row>
    <row r="32" spans="1:26" ht="13.5" customHeight="1">
      <c r="A32" s="74"/>
      <c r="B32" s="284">
        <f>B5+B6+B24+B8+B9+B10+B11+B12+B13+B14+B15+B29</f>
        <v>68.5</v>
      </c>
      <c r="C32" s="284">
        <f>C4+C5+C6+C24+C8+C9+C10+C11+C12+C13+C14+C15+C29</f>
        <v>8.5</v>
      </c>
      <c r="D32" s="285">
        <f>B32+C32</f>
        <v>77</v>
      </c>
      <c r="E32" s="74"/>
      <c r="F32" s="168">
        <f>F5+F6+F7+F8+F9+F10+F11+F12+F13+F14+F15+F29</f>
        <v>64</v>
      </c>
      <c r="G32" s="168">
        <f>G4+G5+G6+G7+G8+G9+G10+G11+G12+G13+G14+G15+G29+G30</f>
        <v>6.5</v>
      </c>
      <c r="H32" s="225">
        <f>F32+G32</f>
        <v>70.5</v>
      </c>
      <c r="I32" s="275"/>
      <c r="J32" s="74"/>
      <c r="K32" s="197">
        <f>K5+K6+K7+K8+K9+K10+K11+K12+K13+K14+K19+K29</f>
        <v>70</v>
      </c>
      <c r="L32" s="197">
        <f>L4+L5+L6+L7+L8+L9+L10+L11+L12+L13+L14+L19+L29+L30</f>
        <v>13.5</v>
      </c>
      <c r="M32" s="229">
        <f>K32+L32</f>
        <v>83.5</v>
      </c>
      <c r="N32" s="74"/>
      <c r="O32" s="369">
        <f>O5+O6+O25+O8+O9+O10+O11+O12+O13+O14+O15+O29</f>
        <v>67</v>
      </c>
      <c r="P32" s="369">
        <f>P4+P5+P6+P25+P8+P9+P10+P11+P12+P13+P14+P15+P29+P30</f>
        <v>-1</v>
      </c>
      <c r="Q32" s="370">
        <f>O32+P32</f>
        <v>66</v>
      </c>
      <c r="R32" s="7"/>
      <c r="S32" s="7"/>
      <c r="T32" s="7"/>
      <c r="U32" s="7"/>
      <c r="V32" s="7"/>
      <c r="W32" s="7"/>
      <c r="X32" s="7"/>
      <c r="Y32" s="7"/>
      <c r="Z32" s="7"/>
    </row>
    <row r="33" spans="1:26" ht="12.75" customHeight="1" thickBot="1">
      <c r="A33" s="75"/>
      <c r="B33" s="76"/>
      <c r="C33" s="76"/>
      <c r="D33" s="29"/>
      <c r="E33" s="75"/>
      <c r="F33" s="76"/>
      <c r="G33" s="76"/>
      <c r="H33" s="29"/>
      <c r="I33" s="276"/>
      <c r="J33" s="75"/>
      <c r="K33" s="76"/>
      <c r="L33" s="76"/>
      <c r="M33" s="29"/>
      <c r="N33" s="75"/>
      <c r="O33" s="76"/>
      <c r="P33" s="76"/>
      <c r="Q33" s="29"/>
      <c r="R33" s="7"/>
      <c r="S33" s="7"/>
      <c r="T33" s="7"/>
      <c r="U33" s="7"/>
      <c r="V33" s="7"/>
      <c r="W33" s="7"/>
      <c r="X33" s="7"/>
      <c r="Y33" s="7"/>
      <c r="Z33" s="7"/>
    </row>
    <row r="34" spans="1:26" ht="18.75" thickBot="1">
      <c r="A34" s="287"/>
      <c r="B34" s="286"/>
      <c r="C34" s="286"/>
      <c r="D34" s="294">
        <v>3</v>
      </c>
      <c r="E34" s="166"/>
      <c r="F34" s="167"/>
      <c r="G34" s="167"/>
      <c r="H34" s="293">
        <v>1</v>
      </c>
      <c r="I34" s="277"/>
      <c r="J34" s="195"/>
      <c r="K34" s="196"/>
      <c r="L34" s="196"/>
      <c r="M34" s="297">
        <v>4</v>
      </c>
      <c r="N34" s="368"/>
      <c r="O34" s="367"/>
      <c r="P34" s="367"/>
      <c r="Q34" s="366">
        <v>1</v>
      </c>
      <c r="R34" s="7"/>
      <c r="S34" s="7"/>
      <c r="T34" s="7"/>
      <c r="U34" s="7"/>
      <c r="V34" s="7"/>
      <c r="W34" s="7"/>
      <c r="X34" s="7"/>
      <c r="Y34" s="7"/>
      <c r="Z34" s="7"/>
    </row>
    <row r="35" spans="1:26" ht="6" customHeight="1" thickBot="1">
      <c r="A35" s="273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9"/>
      <c r="R35" s="7"/>
      <c r="S35" s="7"/>
      <c r="T35" s="7"/>
      <c r="U35" s="7"/>
      <c r="V35" s="84"/>
      <c r="W35" s="7"/>
      <c r="X35" s="7"/>
      <c r="Y35" s="7"/>
      <c r="Z35" s="7"/>
    </row>
    <row r="36" spans="1:26" ht="15" thickBot="1">
      <c r="A36" s="848" t="s">
        <v>39</v>
      </c>
      <c r="B36" s="849"/>
      <c r="C36" s="849"/>
      <c r="D36" s="849"/>
      <c r="E36" s="849"/>
      <c r="F36" s="849"/>
      <c r="G36" s="849"/>
      <c r="H36" s="849"/>
      <c r="I36" s="869"/>
      <c r="J36" s="849"/>
      <c r="K36" s="849"/>
      <c r="L36" s="849"/>
      <c r="M36" s="849"/>
      <c r="N36" s="849"/>
      <c r="O36" s="849"/>
      <c r="P36" s="849"/>
      <c r="Q36" s="850"/>
      <c r="R36" s="7"/>
      <c r="S36" s="7"/>
      <c r="T36" s="7"/>
      <c r="U36" s="7"/>
      <c r="V36" s="22"/>
      <c r="W36" s="7"/>
      <c r="X36" s="7"/>
      <c r="Y36" s="7"/>
      <c r="Z36" s="7"/>
    </row>
    <row r="37" spans="1:26" ht="15" customHeight="1" thickBot="1">
      <c r="A37" s="874" t="s">
        <v>86</v>
      </c>
      <c r="B37" s="875"/>
      <c r="C37" s="875"/>
      <c r="D37" s="876"/>
      <c r="E37" s="857" t="s">
        <v>85</v>
      </c>
      <c r="F37" s="858"/>
      <c r="G37" s="858"/>
      <c r="H37" s="859"/>
      <c r="I37" s="255"/>
      <c r="J37" s="844" t="s">
        <v>77</v>
      </c>
      <c r="K37" s="877"/>
      <c r="L37" s="877"/>
      <c r="M37" s="845"/>
      <c r="N37" s="836" t="s">
        <v>344</v>
      </c>
      <c r="O37" s="856"/>
      <c r="P37" s="856"/>
      <c r="Q37" s="837"/>
      <c r="R37" s="7"/>
      <c r="S37" s="7"/>
      <c r="T37" s="7"/>
      <c r="U37" s="7"/>
      <c r="V37" s="7"/>
      <c r="W37" s="208"/>
      <c r="X37" s="208"/>
      <c r="Y37" s="208"/>
      <c r="Z37" s="208"/>
    </row>
    <row r="38" spans="1:26" ht="13.5" thickBot="1">
      <c r="A38" s="177" t="s">
        <v>3</v>
      </c>
      <c r="B38" s="175" t="s">
        <v>78</v>
      </c>
      <c r="C38" s="176">
        <v>2</v>
      </c>
      <c r="D38" s="175" t="s">
        <v>13</v>
      </c>
      <c r="E38" s="282" t="s">
        <v>3</v>
      </c>
      <c r="F38" s="282" t="s">
        <v>78</v>
      </c>
      <c r="G38" s="282">
        <v>0</v>
      </c>
      <c r="H38" s="282" t="s">
        <v>13</v>
      </c>
      <c r="I38" s="255"/>
      <c r="J38" s="179" t="s">
        <v>3</v>
      </c>
      <c r="K38" s="161" t="s">
        <v>78</v>
      </c>
      <c r="L38" s="178">
        <v>1.5</v>
      </c>
      <c r="M38" s="161" t="s">
        <v>13</v>
      </c>
      <c r="N38" s="162" t="s">
        <v>3</v>
      </c>
      <c r="O38" s="162" t="s">
        <v>78</v>
      </c>
      <c r="P38" s="162">
        <v>0</v>
      </c>
      <c r="Q38" s="162" t="s">
        <v>13</v>
      </c>
      <c r="R38" s="7"/>
      <c r="S38" s="7"/>
      <c r="T38" s="7"/>
      <c r="U38" s="7"/>
      <c r="V38" s="7"/>
      <c r="W38" s="209"/>
      <c r="X38" s="209"/>
      <c r="Y38" s="209"/>
      <c r="Z38" s="209"/>
    </row>
    <row r="39" spans="1:26" ht="12.75">
      <c r="A39" s="101" t="s">
        <v>383</v>
      </c>
      <c r="B39" s="230">
        <v>7</v>
      </c>
      <c r="C39" s="66">
        <v>1</v>
      </c>
      <c r="D39" s="339">
        <f aca="true" t="shared" si="5" ref="D39:D63">B39+C39</f>
        <v>8</v>
      </c>
      <c r="E39" s="101" t="s">
        <v>242</v>
      </c>
      <c r="F39" s="230">
        <v>6.5</v>
      </c>
      <c r="G39" s="66">
        <v>-1</v>
      </c>
      <c r="H39" s="215">
        <f>F39+G39</f>
        <v>5.5</v>
      </c>
      <c r="I39" s="255"/>
      <c r="J39" s="101" t="s">
        <v>145</v>
      </c>
      <c r="K39" s="230">
        <v>5</v>
      </c>
      <c r="L39" s="66">
        <v>-1</v>
      </c>
      <c r="M39" s="216">
        <f aca="true" t="shared" si="6" ref="M39:M63">K39+L39</f>
        <v>4</v>
      </c>
      <c r="N39" s="101" t="s">
        <v>276</v>
      </c>
      <c r="O39" s="230">
        <v>6</v>
      </c>
      <c r="P39" s="66">
        <v>-3</v>
      </c>
      <c r="Q39" s="216">
        <f aca="true" t="shared" si="7" ref="Q39:Q63">O39+P39</f>
        <v>3</v>
      </c>
      <c r="R39" s="7"/>
      <c r="S39" s="7"/>
      <c r="T39" s="7"/>
      <c r="U39" s="7"/>
      <c r="V39" s="7"/>
      <c r="W39" s="210"/>
      <c r="X39" s="210"/>
      <c r="Y39" s="210"/>
      <c r="Z39" s="210"/>
    </row>
    <row r="40" spans="1:26" ht="12.75">
      <c r="A40" s="102" t="s">
        <v>227</v>
      </c>
      <c r="B40" s="231">
        <v>6.5</v>
      </c>
      <c r="C40" s="67">
        <v>0</v>
      </c>
      <c r="D40" s="339">
        <f t="shared" si="5"/>
        <v>6.5</v>
      </c>
      <c r="E40" s="102" t="s">
        <v>250</v>
      </c>
      <c r="F40" s="231">
        <v>7</v>
      </c>
      <c r="G40" s="67">
        <v>3</v>
      </c>
      <c r="H40" s="216">
        <f aca="true" t="shared" si="8" ref="H40:H63">F40+G40</f>
        <v>10</v>
      </c>
      <c r="I40" s="255"/>
      <c r="J40" s="102" t="s">
        <v>354</v>
      </c>
      <c r="K40" s="231">
        <v>5</v>
      </c>
      <c r="L40" s="67">
        <v>0</v>
      </c>
      <c r="M40" s="216">
        <f t="shared" si="6"/>
        <v>5</v>
      </c>
      <c r="N40" s="102" t="s">
        <v>278</v>
      </c>
      <c r="O40" s="231">
        <v>6</v>
      </c>
      <c r="P40" s="67">
        <v>0</v>
      </c>
      <c r="Q40" s="216">
        <f t="shared" si="7"/>
        <v>6</v>
      </c>
      <c r="R40" s="7"/>
      <c r="S40" s="7"/>
      <c r="T40" s="7"/>
      <c r="U40" s="7"/>
      <c r="V40" s="7"/>
      <c r="W40" s="210"/>
      <c r="X40" s="210"/>
      <c r="Y40" s="210"/>
      <c r="Z40" s="210"/>
    </row>
    <row r="41" spans="1:26" ht="12.75">
      <c r="A41" s="102" t="s">
        <v>384</v>
      </c>
      <c r="B41" s="231">
        <v>7</v>
      </c>
      <c r="C41" s="67">
        <v>6</v>
      </c>
      <c r="D41" s="339">
        <f t="shared" si="5"/>
        <v>13</v>
      </c>
      <c r="E41" s="102" t="s">
        <v>233</v>
      </c>
      <c r="F41" s="231">
        <v>4.5</v>
      </c>
      <c r="G41" s="67">
        <v>-1.5</v>
      </c>
      <c r="H41" s="216">
        <f t="shared" si="8"/>
        <v>3</v>
      </c>
      <c r="I41" s="255"/>
      <c r="J41" s="102" t="s">
        <v>148</v>
      </c>
      <c r="K41" s="231">
        <v>5</v>
      </c>
      <c r="L41" s="67">
        <v>0</v>
      </c>
      <c r="M41" s="216">
        <f t="shared" si="6"/>
        <v>5</v>
      </c>
      <c r="N41" s="102" t="s">
        <v>294</v>
      </c>
      <c r="O41" s="231" t="s">
        <v>350</v>
      </c>
      <c r="P41" s="67" t="s">
        <v>350</v>
      </c>
      <c r="Q41" s="216" t="s">
        <v>350</v>
      </c>
      <c r="R41" s="7"/>
      <c r="S41" s="7"/>
      <c r="T41" s="7"/>
      <c r="U41" s="7"/>
      <c r="V41" s="7"/>
      <c r="W41" s="210"/>
      <c r="X41" s="210"/>
      <c r="Y41" s="210"/>
      <c r="Z41" s="210"/>
    </row>
    <row r="42" spans="1:26" ht="12.75">
      <c r="A42" s="291" t="s">
        <v>229</v>
      </c>
      <c r="B42" s="337">
        <v>6</v>
      </c>
      <c r="C42" s="338">
        <v>-0.5</v>
      </c>
      <c r="D42" s="339">
        <f t="shared" si="5"/>
        <v>5.5</v>
      </c>
      <c r="E42" s="102" t="s">
        <v>251</v>
      </c>
      <c r="F42" s="231">
        <v>6.5</v>
      </c>
      <c r="G42" s="67">
        <v>0</v>
      </c>
      <c r="H42" s="216">
        <f t="shared" si="8"/>
        <v>6.5</v>
      </c>
      <c r="I42" s="255"/>
      <c r="J42" s="102" t="s">
        <v>163</v>
      </c>
      <c r="K42" s="231">
        <v>6</v>
      </c>
      <c r="L42" s="67">
        <v>0</v>
      </c>
      <c r="M42" s="216">
        <f t="shared" si="6"/>
        <v>6</v>
      </c>
      <c r="N42" s="102" t="s">
        <v>277</v>
      </c>
      <c r="O42" s="231">
        <v>6</v>
      </c>
      <c r="P42" s="67">
        <v>0</v>
      </c>
      <c r="Q42" s="216">
        <f t="shared" si="7"/>
        <v>6</v>
      </c>
      <c r="R42" s="7"/>
      <c r="S42" s="7"/>
      <c r="T42" s="7"/>
      <c r="U42" s="7"/>
      <c r="V42" s="7"/>
      <c r="W42" s="210"/>
      <c r="X42" s="210"/>
      <c r="Y42" s="210"/>
      <c r="Z42" s="210"/>
    </row>
    <row r="43" spans="1:26" ht="12.75">
      <c r="A43" s="102" t="s">
        <v>211</v>
      </c>
      <c r="B43" s="231">
        <v>6</v>
      </c>
      <c r="C43" s="67">
        <v>0</v>
      </c>
      <c r="D43" s="216">
        <f t="shared" si="5"/>
        <v>6</v>
      </c>
      <c r="E43" s="102" t="s">
        <v>235</v>
      </c>
      <c r="F43" s="231" t="s">
        <v>350</v>
      </c>
      <c r="G43" s="67" t="s">
        <v>350</v>
      </c>
      <c r="H43" s="216" t="s">
        <v>350</v>
      </c>
      <c r="I43" s="255"/>
      <c r="J43" s="102" t="s">
        <v>149</v>
      </c>
      <c r="K43" s="231">
        <v>7</v>
      </c>
      <c r="L43" s="67">
        <v>2.5</v>
      </c>
      <c r="M43" s="216">
        <f t="shared" si="6"/>
        <v>9.5</v>
      </c>
      <c r="N43" s="102" t="s">
        <v>289</v>
      </c>
      <c r="O43" s="231">
        <v>6</v>
      </c>
      <c r="P43" s="67">
        <v>0</v>
      </c>
      <c r="Q43" s="216">
        <f t="shared" si="7"/>
        <v>6</v>
      </c>
      <c r="R43" s="7"/>
      <c r="S43" s="7"/>
      <c r="T43" s="7"/>
      <c r="U43" s="7"/>
      <c r="V43" s="7"/>
      <c r="W43" s="210"/>
      <c r="X43" s="210"/>
      <c r="Y43" s="210"/>
      <c r="Z43" s="210"/>
    </row>
    <row r="44" spans="1:26" ht="12.75">
      <c r="A44" s="102" t="s">
        <v>212</v>
      </c>
      <c r="B44" s="231">
        <v>5.5</v>
      </c>
      <c r="C44" s="67">
        <v>0</v>
      </c>
      <c r="D44" s="216">
        <f t="shared" si="5"/>
        <v>5.5</v>
      </c>
      <c r="E44" s="102" t="s">
        <v>236</v>
      </c>
      <c r="F44" s="231">
        <v>6.5</v>
      </c>
      <c r="G44" s="67">
        <v>0</v>
      </c>
      <c r="H44" s="216">
        <f t="shared" si="8"/>
        <v>6.5</v>
      </c>
      <c r="I44" s="255"/>
      <c r="J44" s="102" t="s">
        <v>426</v>
      </c>
      <c r="K44" s="231">
        <v>5.5</v>
      </c>
      <c r="L44" s="67">
        <v>0</v>
      </c>
      <c r="M44" s="216">
        <f t="shared" si="6"/>
        <v>5.5</v>
      </c>
      <c r="N44" s="102" t="s">
        <v>282</v>
      </c>
      <c r="O44" s="231">
        <v>7</v>
      </c>
      <c r="P44" s="67">
        <v>1</v>
      </c>
      <c r="Q44" s="216">
        <f t="shared" si="7"/>
        <v>8</v>
      </c>
      <c r="R44" s="7"/>
      <c r="S44" s="7"/>
      <c r="T44" s="7"/>
      <c r="U44" s="7"/>
      <c r="V44" s="7"/>
      <c r="W44" s="210"/>
      <c r="X44" s="210"/>
      <c r="Y44" s="210"/>
      <c r="Z44" s="210"/>
    </row>
    <row r="45" spans="1:26" ht="12.75">
      <c r="A45" s="102" t="s">
        <v>385</v>
      </c>
      <c r="B45" s="231">
        <v>6.5</v>
      </c>
      <c r="C45" s="67">
        <v>0</v>
      </c>
      <c r="D45" s="216">
        <f t="shared" si="5"/>
        <v>6.5</v>
      </c>
      <c r="E45" s="102" t="s">
        <v>400</v>
      </c>
      <c r="F45" s="231">
        <v>6.5</v>
      </c>
      <c r="G45" s="67">
        <v>0</v>
      </c>
      <c r="H45" s="216">
        <f t="shared" si="8"/>
        <v>6.5</v>
      </c>
      <c r="I45" s="255"/>
      <c r="J45" s="102" t="s">
        <v>150</v>
      </c>
      <c r="K45" s="96">
        <v>6.5</v>
      </c>
      <c r="L45" s="67">
        <v>0</v>
      </c>
      <c r="M45" s="216">
        <f t="shared" si="6"/>
        <v>6.5</v>
      </c>
      <c r="N45" s="102" t="s">
        <v>290</v>
      </c>
      <c r="O45" s="231" t="s">
        <v>350</v>
      </c>
      <c r="P45" s="67" t="s">
        <v>350</v>
      </c>
      <c r="Q45" s="216" t="s">
        <v>350</v>
      </c>
      <c r="R45" s="7"/>
      <c r="S45" s="7"/>
      <c r="T45" s="7"/>
      <c r="U45" s="7"/>
      <c r="V45" s="7"/>
      <c r="W45" s="210"/>
      <c r="X45" s="210"/>
      <c r="Y45" s="210"/>
      <c r="Z45" s="210"/>
    </row>
    <row r="46" spans="1:26" ht="12.75">
      <c r="A46" s="102" t="s">
        <v>223</v>
      </c>
      <c r="B46" s="231" t="s">
        <v>350</v>
      </c>
      <c r="C46" s="67" t="s">
        <v>350</v>
      </c>
      <c r="D46" s="216" t="s">
        <v>350</v>
      </c>
      <c r="E46" s="102" t="s">
        <v>238</v>
      </c>
      <c r="F46" s="231">
        <v>5</v>
      </c>
      <c r="G46" s="67">
        <v>0</v>
      </c>
      <c r="H46" s="216">
        <f t="shared" si="8"/>
        <v>5</v>
      </c>
      <c r="I46" s="255"/>
      <c r="J46" s="102" t="s">
        <v>152</v>
      </c>
      <c r="K46" s="240">
        <v>6</v>
      </c>
      <c r="L46" s="56">
        <v>0</v>
      </c>
      <c r="M46" s="216">
        <f t="shared" si="6"/>
        <v>6</v>
      </c>
      <c r="N46" s="102" t="s">
        <v>291</v>
      </c>
      <c r="O46" s="231">
        <v>5.5</v>
      </c>
      <c r="P46" s="67">
        <v>0</v>
      </c>
      <c r="Q46" s="216">
        <f t="shared" si="7"/>
        <v>5.5</v>
      </c>
      <c r="R46" s="7"/>
      <c r="S46" s="7"/>
      <c r="T46" s="7"/>
      <c r="U46" s="7"/>
      <c r="V46" s="7"/>
      <c r="W46" s="210"/>
      <c r="X46" s="210"/>
      <c r="Y46" s="210"/>
      <c r="Z46" s="210"/>
    </row>
    <row r="47" spans="1:26" ht="12.75">
      <c r="A47" s="102" t="s">
        <v>215</v>
      </c>
      <c r="B47" s="231">
        <v>5</v>
      </c>
      <c r="C47" s="67">
        <v>0</v>
      </c>
      <c r="D47" s="216">
        <f t="shared" si="5"/>
        <v>5</v>
      </c>
      <c r="E47" s="102" t="s">
        <v>237</v>
      </c>
      <c r="F47" s="231">
        <v>6.5</v>
      </c>
      <c r="G47" s="67">
        <v>1</v>
      </c>
      <c r="H47" s="216">
        <f t="shared" si="8"/>
        <v>7.5</v>
      </c>
      <c r="I47" s="255"/>
      <c r="J47" s="102" t="s">
        <v>153</v>
      </c>
      <c r="K47" s="231">
        <v>5</v>
      </c>
      <c r="L47" s="67">
        <v>0</v>
      </c>
      <c r="M47" s="216">
        <f t="shared" si="6"/>
        <v>5</v>
      </c>
      <c r="N47" s="102" t="s">
        <v>283</v>
      </c>
      <c r="O47" s="231">
        <v>5</v>
      </c>
      <c r="P47" s="67">
        <v>0</v>
      </c>
      <c r="Q47" s="216">
        <f t="shared" si="7"/>
        <v>5</v>
      </c>
      <c r="R47" s="7"/>
      <c r="S47" s="7"/>
      <c r="T47" s="7"/>
      <c r="U47" s="7"/>
      <c r="V47" s="7"/>
      <c r="W47" s="210"/>
      <c r="X47" s="210"/>
      <c r="Y47" s="210"/>
      <c r="Z47" s="210"/>
    </row>
    <row r="48" spans="1:26" ht="12.75">
      <c r="A48" s="102" t="s">
        <v>220</v>
      </c>
      <c r="B48" s="231">
        <v>7</v>
      </c>
      <c r="C48" s="67">
        <v>3</v>
      </c>
      <c r="D48" s="216">
        <f t="shared" si="5"/>
        <v>10</v>
      </c>
      <c r="E48" s="102" t="s">
        <v>240</v>
      </c>
      <c r="F48" s="231">
        <v>6</v>
      </c>
      <c r="G48" s="67">
        <v>0</v>
      </c>
      <c r="H48" s="216">
        <f t="shared" si="8"/>
        <v>6</v>
      </c>
      <c r="I48" s="255"/>
      <c r="J48" s="102" t="s">
        <v>395</v>
      </c>
      <c r="K48" s="231">
        <v>7</v>
      </c>
      <c r="L48" s="67">
        <v>2.5</v>
      </c>
      <c r="M48" s="216">
        <f t="shared" si="6"/>
        <v>9.5</v>
      </c>
      <c r="N48" s="102" t="s">
        <v>288</v>
      </c>
      <c r="O48" s="231">
        <v>6</v>
      </c>
      <c r="P48" s="67">
        <v>0</v>
      </c>
      <c r="Q48" s="216">
        <f t="shared" si="7"/>
        <v>6</v>
      </c>
      <c r="R48" s="7"/>
      <c r="S48" s="7"/>
      <c r="T48" s="7"/>
      <c r="U48" s="7"/>
      <c r="V48" s="7"/>
      <c r="W48" s="210"/>
      <c r="X48" s="210"/>
      <c r="Y48" s="210"/>
      <c r="Z48" s="210"/>
    </row>
    <row r="49" spans="1:26" ht="12.75" customHeight="1" thickBot="1">
      <c r="A49" s="103" t="s">
        <v>386</v>
      </c>
      <c r="B49" s="232">
        <v>6.5</v>
      </c>
      <c r="C49" s="25">
        <v>0</v>
      </c>
      <c r="D49" s="217">
        <f t="shared" si="5"/>
        <v>6.5</v>
      </c>
      <c r="E49" s="103" t="s">
        <v>239</v>
      </c>
      <c r="F49" s="232">
        <v>5.5</v>
      </c>
      <c r="G49" s="25">
        <v>0</v>
      </c>
      <c r="H49" s="217">
        <f t="shared" si="8"/>
        <v>5.5</v>
      </c>
      <c r="I49" s="255"/>
      <c r="J49" s="103" t="s">
        <v>155</v>
      </c>
      <c r="K49" s="347">
        <v>5.5</v>
      </c>
      <c r="L49" s="58">
        <v>0</v>
      </c>
      <c r="M49" s="217">
        <f t="shared" si="6"/>
        <v>5.5</v>
      </c>
      <c r="N49" s="103" t="s">
        <v>427</v>
      </c>
      <c r="O49" s="232">
        <v>6.5</v>
      </c>
      <c r="P49" s="25">
        <v>0.5</v>
      </c>
      <c r="Q49" s="217">
        <f t="shared" si="7"/>
        <v>7</v>
      </c>
      <c r="R49" s="7"/>
      <c r="S49" s="7"/>
      <c r="T49" s="7"/>
      <c r="U49" s="7"/>
      <c r="V49" s="7"/>
      <c r="W49" s="210"/>
      <c r="X49" s="210"/>
      <c r="Y49" s="210"/>
      <c r="Z49" s="210"/>
    </row>
    <row r="50" spans="1:26" ht="13.5" thickBot="1">
      <c r="A50" s="85"/>
      <c r="B50" s="68"/>
      <c r="C50" s="68"/>
      <c r="D50" s="218"/>
      <c r="E50" s="85"/>
      <c r="F50" s="68"/>
      <c r="G50" s="68"/>
      <c r="H50" s="218"/>
      <c r="I50" s="255"/>
      <c r="J50" s="85"/>
      <c r="K50" s="68"/>
      <c r="L50" s="68"/>
      <c r="M50" s="218"/>
      <c r="N50" s="85"/>
      <c r="O50" s="68"/>
      <c r="P50" s="68"/>
      <c r="Q50" s="218"/>
      <c r="R50" s="7"/>
      <c r="S50" s="7"/>
      <c r="T50" s="7"/>
      <c r="U50" s="7"/>
      <c r="V50" s="7"/>
      <c r="W50" s="210"/>
      <c r="X50" s="210"/>
      <c r="Y50" s="210"/>
      <c r="Z50" s="210"/>
    </row>
    <row r="51" spans="1:26" ht="12.75">
      <c r="A51" s="104" t="s">
        <v>387</v>
      </c>
      <c r="B51" s="234" t="s">
        <v>144</v>
      </c>
      <c r="C51" s="70" t="s">
        <v>144</v>
      </c>
      <c r="D51" s="219" t="s">
        <v>144</v>
      </c>
      <c r="E51" s="104" t="s">
        <v>231</v>
      </c>
      <c r="F51" s="234" t="s">
        <v>144</v>
      </c>
      <c r="G51" s="70" t="s">
        <v>144</v>
      </c>
      <c r="H51" s="219" t="s">
        <v>144</v>
      </c>
      <c r="I51" s="255"/>
      <c r="J51" s="104" t="s">
        <v>156</v>
      </c>
      <c r="K51" s="98" t="s">
        <v>144</v>
      </c>
      <c r="L51" s="70" t="s">
        <v>144</v>
      </c>
      <c r="M51" s="219" t="s">
        <v>144</v>
      </c>
      <c r="N51" s="104" t="s">
        <v>286</v>
      </c>
      <c r="O51" s="98" t="s">
        <v>144</v>
      </c>
      <c r="P51" s="70" t="s">
        <v>144</v>
      </c>
      <c r="Q51" s="219" t="s">
        <v>144</v>
      </c>
      <c r="R51" s="7"/>
      <c r="S51" s="7"/>
      <c r="T51" s="7"/>
      <c r="U51" s="7"/>
      <c r="V51" s="7"/>
      <c r="W51" s="210"/>
      <c r="X51" s="210"/>
      <c r="Y51" s="210"/>
      <c r="Z51" s="210"/>
    </row>
    <row r="52" spans="1:26" ht="12.75">
      <c r="A52" s="105" t="s">
        <v>388</v>
      </c>
      <c r="B52" s="99" t="s">
        <v>144</v>
      </c>
      <c r="C52" s="69" t="s">
        <v>144</v>
      </c>
      <c r="D52" s="220" t="s">
        <v>144</v>
      </c>
      <c r="E52" s="102" t="s">
        <v>243</v>
      </c>
      <c r="F52" s="231">
        <v>6</v>
      </c>
      <c r="G52" s="67">
        <v>0</v>
      </c>
      <c r="H52" s="216">
        <f t="shared" si="8"/>
        <v>6</v>
      </c>
      <c r="I52" s="255"/>
      <c r="J52" s="105" t="s">
        <v>347</v>
      </c>
      <c r="K52" s="99">
        <v>5.5</v>
      </c>
      <c r="L52" s="69">
        <v>0</v>
      </c>
      <c r="M52" s="220">
        <f t="shared" si="6"/>
        <v>5.5</v>
      </c>
      <c r="N52" s="109" t="s">
        <v>428</v>
      </c>
      <c r="O52" s="235" t="s">
        <v>144</v>
      </c>
      <c r="P52" s="69" t="s">
        <v>144</v>
      </c>
      <c r="Q52" s="220" t="s">
        <v>144</v>
      </c>
      <c r="R52" s="7"/>
      <c r="S52" s="7"/>
      <c r="T52" s="7"/>
      <c r="U52" s="7"/>
      <c r="V52" s="7"/>
      <c r="W52" s="210"/>
      <c r="X52" s="210"/>
      <c r="Y52" s="210"/>
      <c r="Z52" s="210"/>
    </row>
    <row r="53" spans="1:26" ht="12.75">
      <c r="A53" s="105" t="s">
        <v>219</v>
      </c>
      <c r="B53" s="235" t="s">
        <v>144</v>
      </c>
      <c r="C53" s="69" t="s">
        <v>144</v>
      </c>
      <c r="D53" s="220" t="s">
        <v>144</v>
      </c>
      <c r="E53" s="105" t="s">
        <v>244</v>
      </c>
      <c r="F53" s="235" t="s">
        <v>144</v>
      </c>
      <c r="G53" s="69" t="s">
        <v>144</v>
      </c>
      <c r="H53" s="220" t="s">
        <v>144</v>
      </c>
      <c r="I53" s="255"/>
      <c r="J53" s="105" t="s">
        <v>396</v>
      </c>
      <c r="K53" s="235">
        <v>6</v>
      </c>
      <c r="L53" s="69">
        <v>0</v>
      </c>
      <c r="M53" s="220">
        <f t="shared" si="6"/>
        <v>6</v>
      </c>
      <c r="N53" s="102" t="s">
        <v>281</v>
      </c>
      <c r="O53" s="231">
        <v>6</v>
      </c>
      <c r="P53" s="67">
        <v>-0.5</v>
      </c>
      <c r="Q53" s="216">
        <f t="shared" si="7"/>
        <v>5.5</v>
      </c>
      <c r="R53" s="7"/>
      <c r="S53" s="7"/>
      <c r="T53" s="7"/>
      <c r="U53" s="7"/>
      <c r="V53" s="7"/>
      <c r="W53" s="210"/>
      <c r="X53" s="210"/>
      <c r="Y53" s="210"/>
      <c r="Z53" s="210"/>
    </row>
    <row r="54" spans="1:26" ht="12.75">
      <c r="A54" s="105" t="s">
        <v>221</v>
      </c>
      <c r="B54" s="235" t="s">
        <v>144</v>
      </c>
      <c r="C54" s="69" t="s">
        <v>144</v>
      </c>
      <c r="D54" s="220" t="s">
        <v>144</v>
      </c>
      <c r="E54" s="105" t="s">
        <v>247</v>
      </c>
      <c r="F54" s="235">
        <v>5</v>
      </c>
      <c r="G54" s="69">
        <v>0</v>
      </c>
      <c r="H54" s="220">
        <f t="shared" si="8"/>
        <v>5</v>
      </c>
      <c r="I54" s="255"/>
      <c r="J54" s="105" t="s">
        <v>154</v>
      </c>
      <c r="K54" s="99">
        <v>4.5</v>
      </c>
      <c r="L54" s="69">
        <v>-2</v>
      </c>
      <c r="M54" s="220">
        <f t="shared" si="6"/>
        <v>2.5</v>
      </c>
      <c r="N54" s="105" t="s">
        <v>292</v>
      </c>
      <c r="O54" s="235">
        <v>6.5</v>
      </c>
      <c r="P54" s="69">
        <v>0</v>
      </c>
      <c r="Q54" s="220">
        <f t="shared" si="7"/>
        <v>6.5</v>
      </c>
      <c r="R54" s="7"/>
      <c r="S54" s="7"/>
      <c r="T54" s="7"/>
      <c r="U54" s="7"/>
      <c r="V54" s="7"/>
      <c r="W54" s="210"/>
      <c r="X54" s="210"/>
      <c r="Y54" s="210"/>
      <c r="Z54" s="210"/>
    </row>
    <row r="55" spans="1:26" ht="12.75">
      <c r="A55" s="102" t="s">
        <v>222</v>
      </c>
      <c r="B55" s="231">
        <v>7</v>
      </c>
      <c r="C55" s="67">
        <v>1</v>
      </c>
      <c r="D55" s="216">
        <f t="shared" si="5"/>
        <v>8</v>
      </c>
      <c r="E55" s="105" t="s">
        <v>245</v>
      </c>
      <c r="F55" s="235">
        <v>6</v>
      </c>
      <c r="G55" s="69">
        <v>0</v>
      </c>
      <c r="H55" s="220">
        <f t="shared" si="8"/>
        <v>6</v>
      </c>
      <c r="I55" s="255"/>
      <c r="J55" s="105" t="s">
        <v>423</v>
      </c>
      <c r="K55" s="99">
        <v>5.5</v>
      </c>
      <c r="L55" s="69">
        <v>0</v>
      </c>
      <c r="M55" s="220">
        <f t="shared" si="6"/>
        <v>5.5</v>
      </c>
      <c r="N55" s="105" t="s">
        <v>285</v>
      </c>
      <c r="O55" s="235">
        <v>5.5</v>
      </c>
      <c r="P55" s="69">
        <v>0</v>
      </c>
      <c r="Q55" s="220">
        <f t="shared" si="7"/>
        <v>5.5</v>
      </c>
      <c r="R55" s="7"/>
      <c r="S55" s="7"/>
      <c r="T55" s="7"/>
      <c r="U55" s="7"/>
      <c r="V55" s="7"/>
      <c r="W55" s="210"/>
      <c r="X55" s="210"/>
      <c r="Y55" s="210"/>
      <c r="Z55" s="210"/>
    </row>
    <row r="56" spans="1:26" ht="12.75">
      <c r="A56" s="105" t="s">
        <v>214</v>
      </c>
      <c r="B56" s="235">
        <v>7</v>
      </c>
      <c r="C56" s="69">
        <v>1</v>
      </c>
      <c r="D56" s="220">
        <f t="shared" si="5"/>
        <v>8</v>
      </c>
      <c r="E56" s="105" t="s">
        <v>249</v>
      </c>
      <c r="F56" s="235">
        <v>6</v>
      </c>
      <c r="G56" s="69">
        <v>0</v>
      </c>
      <c r="H56" s="220">
        <f t="shared" si="8"/>
        <v>6</v>
      </c>
      <c r="I56" s="255"/>
      <c r="J56" s="105" t="s">
        <v>397</v>
      </c>
      <c r="K56" s="235">
        <v>6</v>
      </c>
      <c r="L56" s="69">
        <v>0</v>
      </c>
      <c r="M56" s="220">
        <f t="shared" si="6"/>
        <v>6</v>
      </c>
      <c r="N56" s="105" t="s">
        <v>280</v>
      </c>
      <c r="O56" s="235">
        <v>5</v>
      </c>
      <c r="P56" s="69">
        <v>0</v>
      </c>
      <c r="Q56" s="220">
        <f t="shared" si="7"/>
        <v>5</v>
      </c>
      <c r="R56" s="7"/>
      <c r="S56" s="7"/>
      <c r="T56" s="7"/>
      <c r="U56" s="7"/>
      <c r="V56" s="7"/>
      <c r="W56" s="210"/>
      <c r="X56" s="210"/>
      <c r="Y56" s="210"/>
      <c r="Z56" s="210"/>
    </row>
    <row r="57" spans="1:26" ht="12.75">
      <c r="A57" s="105" t="s">
        <v>225</v>
      </c>
      <c r="B57" s="235" t="s">
        <v>144</v>
      </c>
      <c r="C57" s="69" t="s">
        <v>144</v>
      </c>
      <c r="D57" s="220" t="s">
        <v>144</v>
      </c>
      <c r="E57" s="105" t="s">
        <v>246</v>
      </c>
      <c r="F57" s="235">
        <v>6</v>
      </c>
      <c r="G57" s="69">
        <v>0</v>
      </c>
      <c r="H57" s="220">
        <f t="shared" si="8"/>
        <v>6</v>
      </c>
      <c r="I57" s="255"/>
      <c r="J57" s="105" t="s">
        <v>398</v>
      </c>
      <c r="K57" s="235">
        <v>5</v>
      </c>
      <c r="L57" s="69">
        <v>0</v>
      </c>
      <c r="M57" s="220">
        <f t="shared" si="6"/>
        <v>5</v>
      </c>
      <c r="N57" s="105" t="s">
        <v>279</v>
      </c>
      <c r="O57" s="235">
        <v>5</v>
      </c>
      <c r="P57" s="69">
        <v>0</v>
      </c>
      <c r="Q57" s="220">
        <f t="shared" si="7"/>
        <v>5</v>
      </c>
      <c r="R57" s="7"/>
      <c r="S57" s="7"/>
      <c r="T57" s="7"/>
      <c r="U57" s="7"/>
      <c r="V57" s="7"/>
      <c r="W57" s="210"/>
      <c r="X57" s="210"/>
      <c r="Y57" s="210"/>
      <c r="Z57" s="210"/>
    </row>
    <row r="58" spans="1:26" ht="12.75">
      <c r="A58" s="105" t="s">
        <v>213</v>
      </c>
      <c r="B58" s="235">
        <v>5</v>
      </c>
      <c r="C58" s="69">
        <v>-0.5</v>
      </c>
      <c r="D58" s="220">
        <f t="shared" si="5"/>
        <v>4.5</v>
      </c>
      <c r="E58" s="105" t="s">
        <v>401</v>
      </c>
      <c r="F58" s="235">
        <v>6</v>
      </c>
      <c r="G58" s="69">
        <v>0</v>
      </c>
      <c r="H58" s="220">
        <f t="shared" si="8"/>
        <v>6</v>
      </c>
      <c r="I58" s="255"/>
      <c r="J58" s="105" t="s">
        <v>160</v>
      </c>
      <c r="K58" s="235">
        <v>6</v>
      </c>
      <c r="L58" s="69">
        <v>0</v>
      </c>
      <c r="M58" s="220">
        <f t="shared" si="6"/>
        <v>6</v>
      </c>
      <c r="N58" s="105" t="s">
        <v>293</v>
      </c>
      <c r="O58" s="99" t="s">
        <v>144</v>
      </c>
      <c r="P58" s="69" t="s">
        <v>144</v>
      </c>
      <c r="Q58" s="220" t="s">
        <v>144</v>
      </c>
      <c r="R58" s="7"/>
      <c r="S58" s="7"/>
      <c r="T58" s="7"/>
      <c r="U58" s="7"/>
      <c r="V58" s="7"/>
      <c r="W58" s="210"/>
      <c r="X58" s="210"/>
      <c r="Y58" s="210"/>
      <c r="Z58" s="210"/>
    </row>
    <row r="59" spans="1:26" ht="12.75">
      <c r="A59" s="105" t="s">
        <v>210</v>
      </c>
      <c r="B59" s="235">
        <v>5.5</v>
      </c>
      <c r="C59" s="69">
        <v>0</v>
      </c>
      <c r="D59" s="220">
        <f t="shared" si="5"/>
        <v>5.5</v>
      </c>
      <c r="E59" s="109" t="s">
        <v>232</v>
      </c>
      <c r="F59" s="235" t="s">
        <v>144</v>
      </c>
      <c r="G59" s="69" t="s">
        <v>144</v>
      </c>
      <c r="H59" s="220" t="s">
        <v>144</v>
      </c>
      <c r="I59" s="255"/>
      <c r="J59" s="109" t="s">
        <v>162</v>
      </c>
      <c r="K59" s="235">
        <v>6</v>
      </c>
      <c r="L59" s="69">
        <v>0</v>
      </c>
      <c r="M59" s="220">
        <f t="shared" si="6"/>
        <v>6</v>
      </c>
      <c r="N59" s="102" t="s">
        <v>360</v>
      </c>
      <c r="O59" s="231">
        <v>5</v>
      </c>
      <c r="P59" s="67">
        <v>0</v>
      </c>
      <c r="Q59" s="216">
        <f t="shared" si="7"/>
        <v>5</v>
      </c>
      <c r="R59" s="7"/>
      <c r="S59" s="7"/>
      <c r="T59" s="7"/>
      <c r="U59" s="7"/>
      <c r="V59" s="7"/>
      <c r="W59" s="210"/>
      <c r="X59" s="210"/>
      <c r="Y59" s="210"/>
      <c r="Z59" s="210"/>
    </row>
    <row r="60" spans="1:26" ht="12.75">
      <c r="A60" s="105" t="s">
        <v>226</v>
      </c>
      <c r="B60" s="235">
        <v>5.5</v>
      </c>
      <c r="C60" s="69">
        <v>3</v>
      </c>
      <c r="D60" s="220">
        <f t="shared" si="5"/>
        <v>8.5</v>
      </c>
      <c r="E60" s="105" t="s">
        <v>234</v>
      </c>
      <c r="F60" s="235">
        <v>5.5</v>
      </c>
      <c r="G60" s="69">
        <v>0</v>
      </c>
      <c r="H60" s="220">
        <f t="shared" si="8"/>
        <v>5.5</v>
      </c>
      <c r="I60" s="255"/>
      <c r="J60" s="105" t="s">
        <v>424</v>
      </c>
      <c r="K60" s="235">
        <v>5.5</v>
      </c>
      <c r="L60" s="69">
        <v>0</v>
      </c>
      <c r="M60" s="220">
        <f t="shared" si="6"/>
        <v>5.5</v>
      </c>
      <c r="N60" s="105" t="s">
        <v>359</v>
      </c>
      <c r="O60" s="235" t="s">
        <v>144</v>
      </c>
      <c r="P60" s="69" t="s">
        <v>144</v>
      </c>
      <c r="Q60" s="220" t="s">
        <v>144</v>
      </c>
      <c r="R60" s="7"/>
      <c r="S60" s="7"/>
      <c r="T60" s="7"/>
      <c r="U60" s="7"/>
      <c r="V60" s="7"/>
      <c r="W60" s="210"/>
      <c r="X60" s="210"/>
      <c r="Y60" s="210"/>
      <c r="Z60" s="210"/>
    </row>
    <row r="61" spans="1:26" ht="12.75">
      <c r="A61" s="105" t="s">
        <v>209</v>
      </c>
      <c r="B61" s="235">
        <v>4.5</v>
      </c>
      <c r="C61" s="69">
        <v>0</v>
      </c>
      <c r="D61" s="220">
        <f t="shared" si="5"/>
        <v>4.5</v>
      </c>
      <c r="E61" s="105" t="s">
        <v>402</v>
      </c>
      <c r="F61" s="235" t="s">
        <v>144</v>
      </c>
      <c r="G61" s="69" t="s">
        <v>144</v>
      </c>
      <c r="H61" s="220" t="s">
        <v>144</v>
      </c>
      <c r="I61" s="255"/>
      <c r="J61" s="105" t="s">
        <v>425</v>
      </c>
      <c r="K61" s="336">
        <v>5.5</v>
      </c>
      <c r="L61" s="57">
        <v>0</v>
      </c>
      <c r="M61" s="220">
        <f t="shared" si="6"/>
        <v>5.5</v>
      </c>
      <c r="N61" s="105" t="s">
        <v>295</v>
      </c>
      <c r="O61" s="99">
        <v>6.5</v>
      </c>
      <c r="P61" s="69">
        <v>0</v>
      </c>
      <c r="Q61" s="220">
        <f t="shared" si="7"/>
        <v>6.5</v>
      </c>
      <c r="R61" s="7"/>
      <c r="S61" s="7"/>
      <c r="T61" s="7"/>
      <c r="U61" s="7"/>
      <c r="V61" s="7"/>
      <c r="W61" s="210"/>
      <c r="X61" s="210"/>
      <c r="Y61" s="210"/>
      <c r="Z61" s="210"/>
    </row>
    <row r="62" spans="1:26" ht="12.75" customHeight="1" thickBot="1">
      <c r="A62" s="106" t="s">
        <v>228</v>
      </c>
      <c r="B62" s="236">
        <v>5</v>
      </c>
      <c r="C62" s="71">
        <v>-0.5</v>
      </c>
      <c r="D62" s="220">
        <f t="shared" si="5"/>
        <v>4.5</v>
      </c>
      <c r="E62" s="106" t="s">
        <v>252</v>
      </c>
      <c r="F62" s="236">
        <v>6</v>
      </c>
      <c r="G62" s="71">
        <v>0</v>
      </c>
      <c r="H62" s="220">
        <f t="shared" si="8"/>
        <v>6</v>
      </c>
      <c r="I62" s="255"/>
      <c r="J62" s="106" t="s">
        <v>399</v>
      </c>
      <c r="K62" s="236">
        <v>5</v>
      </c>
      <c r="L62" s="71">
        <v>0</v>
      </c>
      <c r="M62" s="220">
        <f t="shared" si="6"/>
        <v>5</v>
      </c>
      <c r="N62" s="106" t="s">
        <v>287</v>
      </c>
      <c r="O62" s="100" t="s">
        <v>144</v>
      </c>
      <c r="P62" s="71" t="s">
        <v>144</v>
      </c>
      <c r="Q62" s="220" t="s">
        <v>144</v>
      </c>
      <c r="R62" s="7"/>
      <c r="S62" s="7"/>
      <c r="T62" s="7"/>
      <c r="U62" s="7"/>
      <c r="V62" s="7"/>
      <c r="W62" s="210"/>
      <c r="X62" s="210"/>
      <c r="Y62" s="210"/>
      <c r="Z62" s="210"/>
    </row>
    <row r="63" spans="1:26" ht="12.75" customHeight="1" thickBot="1">
      <c r="A63" s="103" t="s">
        <v>230</v>
      </c>
      <c r="B63" s="232">
        <v>0.5</v>
      </c>
      <c r="C63" s="25">
        <v>0</v>
      </c>
      <c r="D63" s="221">
        <f t="shared" si="5"/>
        <v>0.5</v>
      </c>
      <c r="E63" s="102" t="s">
        <v>253</v>
      </c>
      <c r="F63" s="232">
        <v>-0.5</v>
      </c>
      <c r="G63" s="25">
        <v>0</v>
      </c>
      <c r="H63" s="221">
        <f t="shared" si="8"/>
        <v>-0.5</v>
      </c>
      <c r="I63" s="255"/>
      <c r="J63" s="103" t="s">
        <v>165</v>
      </c>
      <c r="K63" s="232">
        <v>-1</v>
      </c>
      <c r="L63" s="25">
        <v>0</v>
      </c>
      <c r="M63" s="221">
        <f t="shared" si="6"/>
        <v>-1</v>
      </c>
      <c r="N63" s="103" t="s">
        <v>297</v>
      </c>
      <c r="O63" s="232">
        <v>0</v>
      </c>
      <c r="P63" s="25">
        <v>0</v>
      </c>
      <c r="Q63" s="221">
        <f t="shared" si="7"/>
        <v>0</v>
      </c>
      <c r="R63" s="7"/>
      <c r="S63" s="7"/>
      <c r="T63" s="7"/>
      <c r="U63" s="7"/>
      <c r="V63" s="7"/>
      <c r="W63" s="210"/>
      <c r="X63" s="210"/>
      <c r="Y63" s="210"/>
      <c r="Z63" s="210"/>
    </row>
    <row r="64" spans="1:26" ht="12.75" customHeight="1" thickBot="1">
      <c r="A64" s="389" t="s">
        <v>357</v>
      </c>
      <c r="B64" s="390">
        <f>19.5/3</f>
        <v>6.5</v>
      </c>
      <c r="C64" s="391">
        <v>1</v>
      </c>
      <c r="D64" s="205">
        <f>C64</f>
        <v>1</v>
      </c>
      <c r="E64" s="389" t="s">
        <v>357</v>
      </c>
      <c r="F64" s="390">
        <f>18/3</f>
        <v>6</v>
      </c>
      <c r="G64" s="391">
        <v>0</v>
      </c>
      <c r="H64" s="205">
        <f>G64</f>
        <v>0</v>
      </c>
      <c r="I64" s="392"/>
      <c r="J64" s="389" t="s">
        <v>357</v>
      </c>
      <c r="K64" s="390">
        <f>16/3</f>
        <v>5.333333333333333</v>
      </c>
      <c r="L64" s="391">
        <v>0</v>
      </c>
      <c r="M64" s="205">
        <f>L64</f>
        <v>0</v>
      </c>
      <c r="N64" s="389" t="s">
        <v>357</v>
      </c>
      <c r="O64" s="390">
        <f>17/3</f>
        <v>5.666666666666667</v>
      </c>
      <c r="P64" s="391">
        <v>0</v>
      </c>
      <c r="Q64" s="205">
        <f>P64</f>
        <v>0</v>
      </c>
      <c r="R64" s="7"/>
      <c r="S64" s="7"/>
      <c r="T64" s="7"/>
      <c r="U64" s="7"/>
      <c r="V64" s="7"/>
      <c r="W64" s="210"/>
      <c r="X64" s="210"/>
      <c r="Y64" s="210"/>
      <c r="Z64" s="210"/>
    </row>
    <row r="65" spans="1:26" ht="12.75">
      <c r="A65" s="72"/>
      <c r="B65" s="60"/>
      <c r="C65" s="60"/>
      <c r="D65" s="73"/>
      <c r="E65" s="72"/>
      <c r="F65" s="60"/>
      <c r="G65" s="60"/>
      <c r="H65" s="222"/>
      <c r="I65" s="255"/>
      <c r="J65" s="72"/>
      <c r="K65" s="60"/>
      <c r="L65" s="60"/>
      <c r="M65" s="222"/>
      <c r="N65" s="72"/>
      <c r="O65" s="60"/>
      <c r="P65" s="60"/>
      <c r="Q65" s="222"/>
      <c r="R65" s="7"/>
      <c r="S65" s="7"/>
      <c r="T65" s="7"/>
      <c r="U65" s="7"/>
      <c r="V65" s="7"/>
      <c r="W65" s="210"/>
      <c r="X65" s="210"/>
      <c r="Y65" s="210"/>
      <c r="Z65" s="211"/>
    </row>
    <row r="66" spans="1:26" ht="13.5" customHeight="1">
      <c r="A66" s="74"/>
      <c r="B66" s="174">
        <f>B39+B40+B41+B42+B43+B44+B45+B55+B47+B48+B49+B63</f>
        <v>70.5</v>
      </c>
      <c r="C66" s="174">
        <f>C38+C39+C40+C41+C42+C43+C44+C45+C55+C47+C48+C49+C63+C64</f>
        <v>13.5</v>
      </c>
      <c r="D66" s="224">
        <f>B66+C66</f>
        <v>84</v>
      </c>
      <c r="E66" s="74"/>
      <c r="F66" s="281">
        <f>F39+F40+F41+F42+F52+F44+F45+F46+F47+F48+F49+F63</f>
        <v>66</v>
      </c>
      <c r="G66" s="281">
        <f>G38+G39+G40+G41+G42+G52+G44+G45+G46+G47+G48+G49+G63+G64</f>
        <v>1.5</v>
      </c>
      <c r="H66" s="280">
        <f>F66+G66</f>
        <v>67.5</v>
      </c>
      <c r="I66" s="255"/>
      <c r="J66" s="74"/>
      <c r="K66" s="182">
        <f>K39+K40+K41+K42+K43+K44+K45+K46+K47+K48+K49+K63</f>
        <v>62.5</v>
      </c>
      <c r="L66" s="182">
        <f>L38+L39+L40+L41+L42+L43+L44+L45+L46+L47+L48+L49+L63+L64</f>
        <v>5.5</v>
      </c>
      <c r="M66" s="223">
        <f>K66+L66</f>
        <v>68</v>
      </c>
      <c r="N66" s="74"/>
      <c r="O66" s="163">
        <f>O39+O40+O59+O42+O43+O44+O53+O46+O47+O48+O49+O63</f>
        <v>65</v>
      </c>
      <c r="P66" s="163">
        <f>P38+P39+P40+P59+P42+P43+P44+P53+P46+P47+P48+P49+P63+P64</f>
        <v>-2</v>
      </c>
      <c r="Q66" s="226">
        <f>O66+P66</f>
        <v>63</v>
      </c>
      <c r="R66" s="7"/>
      <c r="S66" s="7"/>
      <c r="T66" s="7"/>
      <c r="U66" s="7"/>
      <c r="V66" s="7"/>
      <c r="W66" s="211"/>
      <c r="X66" s="212"/>
      <c r="Y66" s="212"/>
      <c r="Z66" s="212"/>
    </row>
    <row r="67" spans="1:26" ht="12.75" customHeight="1" thickBot="1">
      <c r="A67" s="75"/>
      <c r="B67" s="76"/>
      <c r="C67" s="76"/>
      <c r="D67" s="29"/>
      <c r="E67" s="75"/>
      <c r="F67" s="76"/>
      <c r="G67" s="76"/>
      <c r="H67" s="29"/>
      <c r="I67" s="255"/>
      <c r="J67" s="75"/>
      <c r="K67" s="76"/>
      <c r="L67" s="76"/>
      <c r="M67" s="29"/>
      <c r="N67" s="75"/>
      <c r="O67" s="76"/>
      <c r="P67" s="76"/>
      <c r="Q67" s="29"/>
      <c r="R67" s="7"/>
      <c r="S67" s="7"/>
      <c r="T67" s="7"/>
      <c r="U67" s="7"/>
      <c r="V67" s="7"/>
      <c r="W67" s="211"/>
      <c r="X67" s="211"/>
      <c r="Y67" s="211"/>
      <c r="Z67" s="211"/>
    </row>
    <row r="68" spans="1:26" ht="18.75" thickBot="1">
      <c r="A68" s="173"/>
      <c r="B68" s="172"/>
      <c r="C68" s="172"/>
      <c r="D68" s="292">
        <v>4</v>
      </c>
      <c r="E68" s="341"/>
      <c r="F68" s="279"/>
      <c r="G68" s="279"/>
      <c r="H68" s="299">
        <v>1</v>
      </c>
      <c r="I68" s="248"/>
      <c r="J68" s="180"/>
      <c r="K68" s="181"/>
      <c r="L68" s="181"/>
      <c r="M68" s="298">
        <v>1</v>
      </c>
      <c r="N68" s="164"/>
      <c r="O68" s="165"/>
      <c r="P68" s="165"/>
      <c r="Q68" s="300">
        <v>0</v>
      </c>
      <c r="R68" s="7"/>
      <c r="S68" s="7"/>
      <c r="T68" s="7"/>
      <c r="U68" s="7"/>
      <c r="V68" s="7"/>
      <c r="W68" s="213"/>
      <c r="X68" s="213"/>
      <c r="Y68" s="213"/>
      <c r="Z68" s="214"/>
    </row>
    <row r="69" spans="1:26" ht="6" customHeight="1" thickBot="1">
      <c r="A69" s="7"/>
      <c r="B69" s="7"/>
      <c r="C69" s="7"/>
      <c r="D69" s="7"/>
      <c r="E69" s="257"/>
      <c r="F69" s="258"/>
      <c r="G69" s="258"/>
      <c r="H69" s="258"/>
      <c r="I69" s="255"/>
      <c r="J69" s="258"/>
      <c r="K69" s="258"/>
      <c r="L69" s="258"/>
      <c r="M69" s="278"/>
      <c r="N69" s="7"/>
      <c r="O69" s="7"/>
      <c r="P69" s="7"/>
      <c r="Q69" s="7"/>
      <c r="R69" s="7"/>
      <c r="S69" s="49"/>
      <c r="T69" s="49"/>
      <c r="U69" s="49"/>
      <c r="V69" s="49"/>
      <c r="W69" s="49"/>
      <c r="X69" s="49"/>
      <c r="Y69" s="49"/>
      <c r="Z69" s="49"/>
    </row>
    <row r="70" spans="1:26" ht="15" thickBot="1">
      <c r="A70" s="7"/>
      <c r="B70" s="7"/>
      <c r="C70" s="7"/>
      <c r="D70" s="7"/>
      <c r="E70" s="848" t="s">
        <v>64</v>
      </c>
      <c r="F70" s="849"/>
      <c r="G70" s="849"/>
      <c r="H70" s="849"/>
      <c r="I70" s="849"/>
      <c r="J70" s="849"/>
      <c r="K70" s="849"/>
      <c r="L70" s="849"/>
      <c r="M70" s="850"/>
      <c r="N70" s="7"/>
      <c r="O70" s="7"/>
      <c r="P70" s="7"/>
      <c r="Q70" s="7"/>
      <c r="R70" s="7"/>
      <c r="S70" s="49"/>
      <c r="T70" s="49"/>
      <c r="U70" s="49"/>
      <c r="V70" s="49"/>
      <c r="W70" s="49"/>
      <c r="X70" s="49"/>
      <c r="Y70" s="49"/>
      <c r="Z70" s="49"/>
    </row>
    <row r="71" spans="1:26" ht="15" customHeight="1" thickBot="1">
      <c r="A71" s="7"/>
      <c r="B71" s="7"/>
      <c r="C71" s="7"/>
      <c r="D71" s="7"/>
      <c r="E71" s="863" t="s">
        <v>83</v>
      </c>
      <c r="F71" s="864"/>
      <c r="G71" s="864"/>
      <c r="H71" s="865"/>
      <c r="I71" s="35"/>
      <c r="J71" s="860" t="s">
        <v>84</v>
      </c>
      <c r="K71" s="861"/>
      <c r="L71" s="861"/>
      <c r="M71" s="862"/>
      <c r="N71" s="7"/>
      <c r="O71" s="7"/>
      <c r="P71" s="7"/>
      <c r="Q71" s="7"/>
      <c r="R71" s="7"/>
      <c r="S71" s="49"/>
      <c r="T71" s="49"/>
      <c r="U71" s="49"/>
      <c r="V71" s="49"/>
      <c r="W71" s="7"/>
      <c r="X71" s="7"/>
      <c r="Y71" s="7"/>
      <c r="Z71" s="7"/>
    </row>
    <row r="72" spans="1:26" ht="13.5" thickBot="1">
      <c r="A72" s="7"/>
      <c r="B72" s="7"/>
      <c r="C72" s="7"/>
      <c r="D72" s="7"/>
      <c r="E72" s="189" t="s">
        <v>3</v>
      </c>
      <c r="F72" s="189" t="s">
        <v>78</v>
      </c>
      <c r="G72" s="189">
        <v>2</v>
      </c>
      <c r="H72" s="189" t="s">
        <v>13</v>
      </c>
      <c r="I72" s="2"/>
      <c r="J72" s="188" t="s">
        <v>3</v>
      </c>
      <c r="K72" s="186" t="s">
        <v>78</v>
      </c>
      <c r="L72" s="187">
        <v>0</v>
      </c>
      <c r="M72" s="186" t="s">
        <v>13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>
      <c r="A73" s="7"/>
      <c r="B73" s="7"/>
      <c r="C73" s="7"/>
      <c r="D73" s="7"/>
      <c r="E73" s="101" t="s">
        <v>403</v>
      </c>
      <c r="F73" s="230">
        <v>6</v>
      </c>
      <c r="G73" s="66">
        <v>1</v>
      </c>
      <c r="H73" s="215">
        <f>F73+G73</f>
        <v>7</v>
      </c>
      <c r="I73" s="2"/>
      <c r="J73" s="101" t="s">
        <v>166</v>
      </c>
      <c r="K73" s="95">
        <v>5.5</v>
      </c>
      <c r="L73" s="66">
        <v>-3</v>
      </c>
      <c r="M73" s="216">
        <f aca="true" t="shared" si="9" ref="M73:M97">K73+L73</f>
        <v>2.5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>
      <c r="A74" s="7"/>
      <c r="B74" s="7"/>
      <c r="C74" s="7"/>
      <c r="D74" s="7"/>
      <c r="E74" s="102" t="s">
        <v>300</v>
      </c>
      <c r="F74" s="231">
        <v>6</v>
      </c>
      <c r="G74" s="67">
        <v>0</v>
      </c>
      <c r="H74" s="216">
        <f aca="true" t="shared" si="10" ref="H74:H97">F74+G74</f>
        <v>6</v>
      </c>
      <c r="I74" s="2"/>
      <c r="J74" s="102" t="s">
        <v>184</v>
      </c>
      <c r="K74" s="231">
        <v>5</v>
      </c>
      <c r="L74" s="67">
        <v>0</v>
      </c>
      <c r="M74" s="216">
        <f t="shared" si="9"/>
        <v>5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>
      <c r="A75" s="7"/>
      <c r="B75" s="7"/>
      <c r="C75" s="7"/>
      <c r="D75" s="7"/>
      <c r="E75" s="102" t="s">
        <v>299</v>
      </c>
      <c r="F75" s="96">
        <v>6.5</v>
      </c>
      <c r="G75" s="67">
        <v>0</v>
      </c>
      <c r="H75" s="216">
        <f t="shared" si="10"/>
        <v>6.5</v>
      </c>
      <c r="I75" s="2"/>
      <c r="J75" s="102" t="s">
        <v>168</v>
      </c>
      <c r="K75" s="231">
        <v>6</v>
      </c>
      <c r="L75" s="67">
        <v>0</v>
      </c>
      <c r="M75" s="216">
        <f t="shared" si="9"/>
        <v>6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>
      <c r="A76" s="7"/>
      <c r="B76" s="7"/>
      <c r="C76" s="7"/>
      <c r="D76" s="7"/>
      <c r="E76" s="102" t="s">
        <v>301</v>
      </c>
      <c r="F76" s="96">
        <v>5.5</v>
      </c>
      <c r="G76" s="67">
        <v>0</v>
      </c>
      <c r="H76" s="216">
        <f t="shared" si="10"/>
        <v>5.5</v>
      </c>
      <c r="I76" s="2"/>
      <c r="J76" s="102" t="s">
        <v>169</v>
      </c>
      <c r="K76" s="231">
        <v>5.5</v>
      </c>
      <c r="L76" s="67">
        <v>0</v>
      </c>
      <c r="M76" s="216">
        <f t="shared" si="9"/>
        <v>5.5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>
      <c r="A77" s="7"/>
      <c r="B77" s="7"/>
      <c r="C77" s="7"/>
      <c r="D77" s="7"/>
      <c r="E77" s="102" t="s">
        <v>314</v>
      </c>
      <c r="F77" s="231">
        <v>5.5</v>
      </c>
      <c r="G77" s="67">
        <v>-0.5</v>
      </c>
      <c r="H77" s="216">
        <f t="shared" si="10"/>
        <v>5</v>
      </c>
      <c r="I77" s="2"/>
      <c r="J77" s="102" t="s">
        <v>170</v>
      </c>
      <c r="K77" s="96">
        <v>6.5</v>
      </c>
      <c r="L77" s="67">
        <v>0</v>
      </c>
      <c r="M77" s="216">
        <f t="shared" si="9"/>
        <v>6.5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>
      <c r="A78" s="7"/>
      <c r="B78" s="7"/>
      <c r="C78" s="7"/>
      <c r="D78" s="7"/>
      <c r="E78" s="102" t="s">
        <v>303</v>
      </c>
      <c r="F78" s="96">
        <v>6.5</v>
      </c>
      <c r="G78" s="67">
        <v>1</v>
      </c>
      <c r="H78" s="216">
        <f t="shared" si="10"/>
        <v>7.5</v>
      </c>
      <c r="I78" s="2"/>
      <c r="J78" s="102" t="s">
        <v>171</v>
      </c>
      <c r="K78" s="231">
        <v>6</v>
      </c>
      <c r="L78" s="67">
        <v>0</v>
      </c>
      <c r="M78" s="216">
        <f t="shared" si="9"/>
        <v>6</v>
      </c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>
      <c r="A79" s="7"/>
      <c r="B79" s="7"/>
      <c r="C79" s="7"/>
      <c r="D79" s="7"/>
      <c r="E79" s="102" t="s">
        <v>304</v>
      </c>
      <c r="F79" s="96" t="s">
        <v>350</v>
      </c>
      <c r="G79" s="67" t="s">
        <v>350</v>
      </c>
      <c r="H79" s="216" t="s">
        <v>350</v>
      </c>
      <c r="I79" s="2"/>
      <c r="J79" s="102" t="s">
        <v>180</v>
      </c>
      <c r="K79" s="231">
        <v>6</v>
      </c>
      <c r="L79" s="67">
        <v>0</v>
      </c>
      <c r="M79" s="216">
        <f t="shared" si="9"/>
        <v>6</v>
      </c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>
      <c r="A80" s="7"/>
      <c r="B80" s="7"/>
      <c r="C80" s="7"/>
      <c r="D80" s="7"/>
      <c r="E80" s="102" t="s">
        <v>305</v>
      </c>
      <c r="F80" s="231">
        <v>5</v>
      </c>
      <c r="G80" s="67">
        <v>0</v>
      </c>
      <c r="H80" s="216">
        <f t="shared" si="10"/>
        <v>5</v>
      </c>
      <c r="I80" s="2"/>
      <c r="J80" s="102" t="s">
        <v>406</v>
      </c>
      <c r="K80" s="96">
        <v>6.5</v>
      </c>
      <c r="L80" s="67">
        <v>0</v>
      </c>
      <c r="M80" s="216">
        <f t="shared" si="9"/>
        <v>6.5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>
      <c r="A81" s="7"/>
      <c r="B81" s="7"/>
      <c r="C81" s="7"/>
      <c r="D81" s="7"/>
      <c r="E81" s="102" t="s">
        <v>306</v>
      </c>
      <c r="F81" s="231">
        <v>6.5</v>
      </c>
      <c r="G81" s="67">
        <v>1</v>
      </c>
      <c r="H81" s="216">
        <f t="shared" si="10"/>
        <v>7.5</v>
      </c>
      <c r="I81" s="2"/>
      <c r="J81" s="102" t="s">
        <v>407</v>
      </c>
      <c r="K81" s="231">
        <v>6</v>
      </c>
      <c r="L81" s="67">
        <v>0</v>
      </c>
      <c r="M81" s="216">
        <f t="shared" si="9"/>
        <v>6</v>
      </c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>
      <c r="A82" s="7"/>
      <c r="B82" s="7"/>
      <c r="C82" s="7"/>
      <c r="D82" s="7"/>
      <c r="E82" s="102" t="s">
        <v>307</v>
      </c>
      <c r="F82" s="96">
        <v>7.5</v>
      </c>
      <c r="G82" s="67">
        <v>5</v>
      </c>
      <c r="H82" s="216">
        <f t="shared" si="10"/>
        <v>12.5</v>
      </c>
      <c r="I82" s="2"/>
      <c r="J82" s="102" t="s">
        <v>173</v>
      </c>
      <c r="K82" s="231">
        <v>7</v>
      </c>
      <c r="L82" s="67">
        <v>1</v>
      </c>
      <c r="M82" s="216">
        <f t="shared" si="9"/>
        <v>8</v>
      </c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 customHeight="1" thickBot="1">
      <c r="A83" s="7"/>
      <c r="B83" s="7"/>
      <c r="C83" s="7"/>
      <c r="D83" s="7"/>
      <c r="E83" s="103" t="s">
        <v>308</v>
      </c>
      <c r="F83" s="232" t="s">
        <v>350</v>
      </c>
      <c r="G83" s="25" t="s">
        <v>350</v>
      </c>
      <c r="H83" s="217" t="s">
        <v>350</v>
      </c>
      <c r="I83" s="2"/>
      <c r="J83" s="103" t="s">
        <v>176</v>
      </c>
      <c r="K83" s="232">
        <v>6</v>
      </c>
      <c r="L83" s="25">
        <v>0</v>
      </c>
      <c r="M83" s="217">
        <f t="shared" si="9"/>
        <v>6</v>
      </c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3.5" thickBot="1">
      <c r="A84" s="7"/>
      <c r="B84" s="7"/>
      <c r="C84" s="7"/>
      <c r="D84" s="7"/>
      <c r="E84" s="85"/>
      <c r="F84" s="68"/>
      <c r="G84" s="68"/>
      <c r="H84" s="218"/>
      <c r="I84" s="2"/>
      <c r="J84" s="85"/>
      <c r="K84" s="68"/>
      <c r="L84" s="68"/>
      <c r="M84" s="218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>
      <c r="A85" s="7"/>
      <c r="B85" s="7"/>
      <c r="C85" s="7"/>
      <c r="D85" s="7"/>
      <c r="E85" s="104" t="s">
        <v>298</v>
      </c>
      <c r="F85" s="234">
        <v>5</v>
      </c>
      <c r="G85" s="70">
        <v>-2</v>
      </c>
      <c r="H85" s="219">
        <f t="shared" si="10"/>
        <v>3</v>
      </c>
      <c r="I85" s="2"/>
      <c r="J85" s="104" t="s">
        <v>175</v>
      </c>
      <c r="K85" s="234">
        <v>7</v>
      </c>
      <c r="L85" s="70">
        <v>-1</v>
      </c>
      <c r="M85" s="219">
        <f t="shared" si="9"/>
        <v>6</v>
      </c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>
      <c r="A86" s="7"/>
      <c r="B86" s="7"/>
      <c r="C86" s="7"/>
      <c r="D86" s="7"/>
      <c r="E86" s="105" t="s">
        <v>310</v>
      </c>
      <c r="F86" s="99" t="s">
        <v>144</v>
      </c>
      <c r="G86" s="69" t="s">
        <v>144</v>
      </c>
      <c r="H86" s="220" t="s">
        <v>144</v>
      </c>
      <c r="I86" s="2"/>
      <c r="J86" s="105" t="s">
        <v>174</v>
      </c>
      <c r="K86" s="235">
        <v>6.5</v>
      </c>
      <c r="L86" s="69">
        <v>2.5</v>
      </c>
      <c r="M86" s="220">
        <f t="shared" si="9"/>
        <v>9</v>
      </c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>
      <c r="A87" s="7"/>
      <c r="B87" s="7"/>
      <c r="C87" s="7"/>
      <c r="D87" s="7"/>
      <c r="E87" s="105" t="s">
        <v>311</v>
      </c>
      <c r="F87" s="99" t="s">
        <v>144</v>
      </c>
      <c r="G87" s="69" t="s">
        <v>144</v>
      </c>
      <c r="H87" s="220" t="s">
        <v>144</v>
      </c>
      <c r="I87" s="2"/>
      <c r="J87" s="105" t="s">
        <v>177</v>
      </c>
      <c r="K87" s="235">
        <v>7</v>
      </c>
      <c r="L87" s="69">
        <v>0</v>
      </c>
      <c r="M87" s="220">
        <f t="shared" si="9"/>
        <v>7</v>
      </c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>
      <c r="A88" s="7"/>
      <c r="B88" s="7"/>
      <c r="C88" s="7"/>
      <c r="D88" s="7"/>
      <c r="E88" s="102" t="s">
        <v>404</v>
      </c>
      <c r="F88" s="231">
        <v>5.5</v>
      </c>
      <c r="G88" s="67">
        <v>0</v>
      </c>
      <c r="H88" s="216">
        <f t="shared" si="10"/>
        <v>5.5</v>
      </c>
      <c r="I88" s="2"/>
      <c r="J88" s="105" t="s">
        <v>178</v>
      </c>
      <c r="K88" s="99" t="s">
        <v>356</v>
      </c>
      <c r="L88" s="69" t="s">
        <v>356</v>
      </c>
      <c r="M88" s="220" t="s">
        <v>356</v>
      </c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>
      <c r="A89" s="7"/>
      <c r="B89" s="7"/>
      <c r="C89" s="7"/>
      <c r="D89" s="7"/>
      <c r="E89" s="109" t="s">
        <v>313</v>
      </c>
      <c r="F89" s="99" t="s">
        <v>144</v>
      </c>
      <c r="G89" s="69" t="s">
        <v>144</v>
      </c>
      <c r="H89" s="220" t="s">
        <v>144</v>
      </c>
      <c r="I89" s="2"/>
      <c r="J89" s="105" t="s">
        <v>408</v>
      </c>
      <c r="K89" s="235">
        <v>7</v>
      </c>
      <c r="L89" s="69">
        <v>0</v>
      </c>
      <c r="M89" s="220">
        <f t="shared" si="9"/>
        <v>7</v>
      </c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>
      <c r="A90" s="7"/>
      <c r="B90" s="7"/>
      <c r="C90" s="7"/>
      <c r="D90" s="7"/>
      <c r="E90" s="105" t="s">
        <v>315</v>
      </c>
      <c r="F90" s="235" t="s">
        <v>144</v>
      </c>
      <c r="G90" s="69" t="s">
        <v>144</v>
      </c>
      <c r="H90" s="220" t="s">
        <v>144</v>
      </c>
      <c r="I90" s="2"/>
      <c r="J90" s="105" t="s">
        <v>179</v>
      </c>
      <c r="K90" s="235">
        <v>5.5</v>
      </c>
      <c r="L90" s="69">
        <v>0</v>
      </c>
      <c r="M90" s="220">
        <f t="shared" si="9"/>
        <v>5.5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>
      <c r="A91" s="7"/>
      <c r="B91" s="7"/>
      <c r="C91" s="7"/>
      <c r="D91" s="7"/>
      <c r="E91" s="102" t="s">
        <v>316</v>
      </c>
      <c r="F91" s="96">
        <v>6.5</v>
      </c>
      <c r="G91" s="67">
        <v>0</v>
      </c>
      <c r="H91" s="216">
        <f t="shared" si="10"/>
        <v>6.5</v>
      </c>
      <c r="I91" s="2"/>
      <c r="J91" s="109" t="s">
        <v>181</v>
      </c>
      <c r="K91" s="235">
        <v>6.5</v>
      </c>
      <c r="L91" s="69">
        <v>0</v>
      </c>
      <c r="M91" s="220">
        <f t="shared" si="9"/>
        <v>6.5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75">
      <c r="A92" s="7"/>
      <c r="B92" s="7"/>
      <c r="C92" s="7"/>
      <c r="D92" s="7"/>
      <c r="E92" s="105" t="s">
        <v>317</v>
      </c>
      <c r="F92" s="99" t="s">
        <v>144</v>
      </c>
      <c r="G92" s="69" t="s">
        <v>144</v>
      </c>
      <c r="H92" s="220" t="s">
        <v>144</v>
      </c>
      <c r="I92" s="2"/>
      <c r="J92" s="105" t="s">
        <v>409</v>
      </c>
      <c r="K92" s="235" t="s">
        <v>144</v>
      </c>
      <c r="L92" s="69" t="s">
        <v>144</v>
      </c>
      <c r="M92" s="220" t="s">
        <v>144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>
      <c r="A93" s="7"/>
      <c r="B93" s="7"/>
      <c r="C93" s="7"/>
      <c r="D93" s="7"/>
      <c r="E93" s="105" t="s">
        <v>318</v>
      </c>
      <c r="F93" s="235" t="s">
        <v>144</v>
      </c>
      <c r="G93" s="69" t="s">
        <v>144</v>
      </c>
      <c r="H93" s="220" t="s">
        <v>144</v>
      </c>
      <c r="I93" s="2"/>
      <c r="J93" s="105" t="s">
        <v>185</v>
      </c>
      <c r="K93" s="99">
        <v>6.5</v>
      </c>
      <c r="L93" s="69">
        <v>0</v>
      </c>
      <c r="M93" s="220">
        <f t="shared" si="9"/>
        <v>6.5</v>
      </c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>
      <c r="A94" s="2"/>
      <c r="B94" s="2"/>
      <c r="C94" s="2"/>
      <c r="D94" s="2"/>
      <c r="E94" s="109" t="s">
        <v>319</v>
      </c>
      <c r="F94" s="235">
        <v>6</v>
      </c>
      <c r="G94" s="69">
        <v>0</v>
      </c>
      <c r="H94" s="220">
        <f t="shared" si="10"/>
        <v>6</v>
      </c>
      <c r="I94" s="2"/>
      <c r="J94" s="105" t="s">
        <v>183</v>
      </c>
      <c r="K94" s="235" t="s">
        <v>144</v>
      </c>
      <c r="L94" s="69" t="s">
        <v>144</v>
      </c>
      <c r="M94" s="220" t="s">
        <v>144</v>
      </c>
      <c r="N94" s="7"/>
      <c r="O94" s="7"/>
      <c r="P94" s="7"/>
      <c r="Q94" s="7"/>
      <c r="R94" s="7"/>
      <c r="S94" s="2"/>
      <c r="T94" s="7"/>
      <c r="U94" s="7"/>
      <c r="V94" s="7"/>
      <c r="W94" s="7"/>
      <c r="X94" s="7"/>
      <c r="Y94" s="7"/>
      <c r="Z94" s="7"/>
    </row>
    <row r="95" spans="1:26" ht="12.75">
      <c r="A95" s="2"/>
      <c r="B95" s="2"/>
      <c r="C95" s="2"/>
      <c r="D95" s="2"/>
      <c r="E95" s="105" t="s">
        <v>320</v>
      </c>
      <c r="F95" s="99" t="s">
        <v>144</v>
      </c>
      <c r="G95" s="69" t="s">
        <v>144</v>
      </c>
      <c r="H95" s="220" t="s">
        <v>144</v>
      </c>
      <c r="I95" s="2"/>
      <c r="J95" s="105" t="s">
        <v>182</v>
      </c>
      <c r="K95" s="235">
        <v>6</v>
      </c>
      <c r="L95" s="69">
        <v>-0.5</v>
      </c>
      <c r="M95" s="220">
        <f t="shared" si="9"/>
        <v>5.5</v>
      </c>
      <c r="N95" s="7"/>
      <c r="O95" s="7"/>
      <c r="P95" s="7"/>
      <c r="Q95" s="7"/>
      <c r="R95" s="7"/>
      <c r="S95" s="2"/>
      <c r="T95" s="7"/>
      <c r="U95" s="7"/>
      <c r="V95" s="7"/>
      <c r="W95" s="7"/>
      <c r="X95" s="7"/>
      <c r="Y95" s="7"/>
      <c r="Z95" s="7"/>
    </row>
    <row r="96" spans="1:26" ht="12.75" customHeight="1" thickBot="1">
      <c r="A96" s="79"/>
      <c r="B96" s="79"/>
      <c r="C96" s="79"/>
      <c r="D96" s="79"/>
      <c r="E96" s="106" t="s">
        <v>405</v>
      </c>
      <c r="F96" s="236" t="s">
        <v>144</v>
      </c>
      <c r="G96" s="71" t="s">
        <v>144</v>
      </c>
      <c r="H96" s="220" t="s">
        <v>144</v>
      </c>
      <c r="I96" s="79"/>
      <c r="J96" s="106" t="s">
        <v>410</v>
      </c>
      <c r="K96" s="100">
        <v>5.5</v>
      </c>
      <c r="L96" s="71">
        <v>0</v>
      </c>
      <c r="M96" s="220">
        <f t="shared" si="9"/>
        <v>5.5</v>
      </c>
      <c r="N96" s="7"/>
      <c r="O96" s="7"/>
      <c r="P96" s="7"/>
      <c r="Q96" s="7"/>
      <c r="R96" s="7"/>
      <c r="S96" s="2"/>
      <c r="T96" s="7"/>
      <c r="U96" s="7"/>
      <c r="V96" s="7"/>
      <c r="W96" s="7"/>
      <c r="X96" s="7"/>
      <c r="Y96" s="7"/>
      <c r="Z96" s="7"/>
    </row>
    <row r="97" spans="1:26" ht="12.75" customHeight="1" thickBot="1">
      <c r="A97" s="86"/>
      <c r="B97" s="86"/>
      <c r="C97" s="86"/>
      <c r="D97" s="86"/>
      <c r="E97" s="103" t="s">
        <v>321</v>
      </c>
      <c r="F97" s="232">
        <v>1</v>
      </c>
      <c r="G97" s="25">
        <v>0</v>
      </c>
      <c r="H97" s="221">
        <f t="shared" si="10"/>
        <v>1</v>
      </c>
      <c r="I97" s="81"/>
      <c r="J97" s="103" t="s">
        <v>186</v>
      </c>
      <c r="K97" s="97">
        <v>-0.5</v>
      </c>
      <c r="L97" s="25">
        <v>0</v>
      </c>
      <c r="M97" s="221">
        <f t="shared" si="9"/>
        <v>-0.5</v>
      </c>
      <c r="N97" s="7"/>
      <c r="O97" s="7"/>
      <c r="P97" s="7"/>
      <c r="Q97" s="7"/>
      <c r="R97" s="7"/>
      <c r="S97" s="2"/>
      <c r="T97" s="7"/>
      <c r="U97" s="7"/>
      <c r="V97" s="7"/>
      <c r="W97" s="7"/>
      <c r="X97" s="7"/>
      <c r="Y97" s="7"/>
      <c r="Z97" s="7"/>
    </row>
    <row r="98" spans="1:26" ht="12.75" customHeight="1" thickBot="1">
      <c r="A98" s="86"/>
      <c r="B98" s="86"/>
      <c r="C98" s="86"/>
      <c r="D98" s="86"/>
      <c r="E98" s="389" t="s">
        <v>357</v>
      </c>
      <c r="F98" s="390">
        <f>18/3</f>
        <v>6</v>
      </c>
      <c r="G98" s="391">
        <v>0</v>
      </c>
      <c r="H98" s="205">
        <f>G98</f>
        <v>0</v>
      </c>
      <c r="I98" s="81"/>
      <c r="J98" s="389" t="s">
        <v>357</v>
      </c>
      <c r="K98" s="390">
        <f>16.5/3</f>
        <v>5.5</v>
      </c>
      <c r="L98" s="391">
        <v>0</v>
      </c>
      <c r="M98" s="205">
        <f>L98</f>
        <v>0</v>
      </c>
      <c r="N98" s="7"/>
      <c r="O98" s="7"/>
      <c r="P98" s="7"/>
      <c r="Q98" s="7"/>
      <c r="R98" s="7"/>
      <c r="S98" s="2"/>
      <c r="T98" s="7"/>
      <c r="U98" s="7"/>
      <c r="V98" s="7"/>
      <c r="W98" s="7"/>
      <c r="X98" s="7"/>
      <c r="Y98" s="7"/>
      <c r="Z98" s="7"/>
    </row>
    <row r="99" spans="1:26" ht="12.75">
      <c r="A99" s="82"/>
      <c r="B99" s="82"/>
      <c r="C99" s="82"/>
      <c r="D99" s="80"/>
      <c r="E99" s="72"/>
      <c r="F99" s="60"/>
      <c r="G99" s="60"/>
      <c r="H99" s="222"/>
      <c r="I99" s="81"/>
      <c r="J99" s="72"/>
      <c r="K99" s="60"/>
      <c r="L99" s="60"/>
      <c r="M99" s="222"/>
      <c r="N99" s="7"/>
      <c r="O99" s="7"/>
      <c r="P99" s="7"/>
      <c r="Q99" s="7"/>
      <c r="R99" s="7"/>
      <c r="S99" s="2"/>
      <c r="T99" s="7"/>
      <c r="U99" s="7"/>
      <c r="V99" s="7"/>
      <c r="W99" s="7"/>
      <c r="X99" s="7"/>
      <c r="Y99" s="7"/>
      <c r="Z99" s="7"/>
    </row>
    <row r="100" spans="1:26" ht="13.5" customHeight="1">
      <c r="A100" s="78"/>
      <c r="B100" s="78"/>
      <c r="C100" s="78"/>
      <c r="D100" s="9"/>
      <c r="E100" s="74"/>
      <c r="F100" s="191">
        <f>F73+F74+F75+F76+F77+F78+F91+F80+F81+F82+F88+F97</f>
        <v>68</v>
      </c>
      <c r="G100" s="191">
        <f>G72+G73+G74+G75+G76+G77+G78+G91+G80+G81+G82+G88+G97+G98</f>
        <v>9.5</v>
      </c>
      <c r="H100" s="228">
        <f>F100+G100</f>
        <v>77.5</v>
      </c>
      <c r="I100" s="77"/>
      <c r="J100" s="74"/>
      <c r="K100" s="185">
        <f>K73+K74+K75+K76+K77+K78+K79+K80+K81+K82+K83+K97</f>
        <v>65.5</v>
      </c>
      <c r="L100" s="185">
        <f>L72+L73+L74+L75+L76+L77+L78+L79+L80+L81+L82+L83+L97+L98</f>
        <v>-2</v>
      </c>
      <c r="M100" s="227">
        <f>K100+L100</f>
        <v>63.5</v>
      </c>
      <c r="N100" s="7"/>
      <c r="O100" s="7"/>
      <c r="P100" s="7"/>
      <c r="Q100" s="7"/>
      <c r="R100" s="7"/>
      <c r="S100" s="2"/>
      <c r="T100" s="7"/>
      <c r="U100" s="7"/>
      <c r="V100" s="7"/>
      <c r="W100" s="7"/>
      <c r="X100" s="7"/>
      <c r="Y100" s="7"/>
      <c r="Z100" s="7"/>
    </row>
    <row r="101" spans="1:26" ht="12.75" customHeight="1" thickBot="1">
      <c r="A101" s="61"/>
      <c r="B101" s="61"/>
      <c r="C101" s="61"/>
      <c r="D101" s="64"/>
      <c r="E101" s="75"/>
      <c r="F101" s="76"/>
      <c r="G101" s="76"/>
      <c r="H101" s="29"/>
      <c r="I101" s="18"/>
      <c r="J101" s="75"/>
      <c r="K101" s="76"/>
      <c r="L101" s="76"/>
      <c r="M101" s="29"/>
      <c r="N101" s="7"/>
      <c r="O101" s="7"/>
      <c r="P101" s="7"/>
      <c r="Q101" s="7"/>
      <c r="R101" s="7"/>
      <c r="S101" s="2"/>
      <c r="T101" s="7"/>
      <c r="U101" s="7"/>
      <c r="V101" s="7"/>
      <c r="W101" s="7"/>
      <c r="X101" s="7"/>
      <c r="Y101" s="7"/>
      <c r="Z101" s="7"/>
    </row>
    <row r="102" spans="1:26" ht="18.75" thickBot="1">
      <c r="A102" s="61"/>
      <c r="B102" s="61"/>
      <c r="C102" s="61"/>
      <c r="D102" s="64"/>
      <c r="E102" s="340"/>
      <c r="F102" s="190"/>
      <c r="G102" s="190"/>
      <c r="H102" s="295">
        <v>3</v>
      </c>
      <c r="I102" s="83"/>
      <c r="J102" s="184"/>
      <c r="K102" s="183"/>
      <c r="L102" s="183"/>
      <c r="M102" s="296">
        <v>0</v>
      </c>
      <c r="N102" s="7"/>
      <c r="O102" s="7"/>
      <c r="P102" s="7"/>
      <c r="Q102" s="7"/>
      <c r="R102" s="7"/>
      <c r="S102" s="2"/>
      <c r="T102" s="7"/>
      <c r="U102" s="7"/>
      <c r="V102" s="7"/>
      <c r="W102" s="7"/>
      <c r="X102" s="7"/>
      <c r="Y102" s="7"/>
      <c r="Z102" s="7"/>
    </row>
    <row r="103" spans="1:26" ht="12.75">
      <c r="A103" s="61"/>
      <c r="B103" s="61"/>
      <c r="C103" s="61"/>
      <c r="D103" s="64"/>
      <c r="E103" s="61"/>
      <c r="F103" s="61"/>
      <c r="G103" s="61"/>
      <c r="H103" s="18"/>
      <c r="I103" s="18"/>
      <c r="J103" s="61"/>
      <c r="K103" s="61"/>
      <c r="L103" s="61"/>
      <c r="M103" s="64"/>
      <c r="N103" s="7"/>
      <c r="O103" s="7"/>
      <c r="P103" s="7"/>
      <c r="Q103" s="7"/>
      <c r="R103" s="2"/>
      <c r="S103" s="2"/>
      <c r="T103" s="7"/>
      <c r="U103" s="7"/>
      <c r="V103" s="7"/>
      <c r="W103" s="7"/>
      <c r="X103" s="7"/>
      <c r="Y103" s="7"/>
      <c r="Z103" s="7"/>
    </row>
    <row r="104" spans="1:26" ht="14.25">
      <c r="A104" s="61"/>
      <c r="B104" s="61"/>
      <c r="C104" s="61"/>
      <c r="D104" s="64"/>
      <c r="E104" s="61"/>
      <c r="F104" s="61"/>
      <c r="G104" s="61"/>
      <c r="H104" s="18"/>
      <c r="I104" s="18"/>
      <c r="J104" s="61"/>
      <c r="K104" s="61"/>
      <c r="L104" s="61"/>
      <c r="M104" s="64"/>
      <c r="N104" s="61"/>
      <c r="O104" s="61"/>
      <c r="P104" s="61"/>
      <c r="Q104" s="64"/>
      <c r="R104" s="2"/>
      <c r="S104" s="2"/>
      <c r="T104" s="7"/>
      <c r="U104" s="79"/>
      <c r="V104" s="79"/>
      <c r="W104" s="7"/>
      <c r="X104" s="7"/>
      <c r="Y104" s="7"/>
      <c r="Z104" s="7"/>
    </row>
    <row r="105" spans="1:26" ht="12.75">
      <c r="A105" s="61"/>
      <c r="B105" s="61"/>
      <c r="C105" s="61"/>
      <c r="D105" s="64"/>
      <c r="E105" s="61"/>
      <c r="F105" s="61"/>
      <c r="G105" s="61"/>
      <c r="H105" s="18"/>
      <c r="I105" s="18"/>
      <c r="J105" s="61"/>
      <c r="K105" s="61"/>
      <c r="L105" s="61"/>
      <c r="M105" s="64"/>
      <c r="N105" s="61"/>
      <c r="O105" s="61"/>
      <c r="P105" s="61"/>
      <c r="Q105" s="64"/>
      <c r="R105" s="2"/>
      <c r="S105" s="2"/>
      <c r="T105" s="7"/>
      <c r="U105" s="86"/>
      <c r="V105" s="86"/>
      <c r="W105" s="7"/>
      <c r="X105" s="7"/>
      <c r="Y105" s="7"/>
      <c r="Z105" s="7"/>
    </row>
    <row r="106" spans="1:26" ht="12.75">
      <c r="A106" s="61"/>
      <c r="B106" s="61"/>
      <c r="C106" s="61"/>
      <c r="D106" s="64"/>
      <c r="E106" s="61"/>
      <c r="F106" s="61"/>
      <c r="G106" s="61"/>
      <c r="H106" s="18"/>
      <c r="I106" s="18"/>
      <c r="J106" s="61"/>
      <c r="K106" s="61"/>
      <c r="L106" s="61"/>
      <c r="M106" s="64"/>
      <c r="N106" s="61"/>
      <c r="O106" s="61"/>
      <c r="P106" s="61"/>
      <c r="Q106" s="64"/>
      <c r="R106" s="2"/>
      <c r="S106" s="2"/>
      <c r="T106" s="7"/>
      <c r="U106" s="82"/>
      <c r="V106" s="80"/>
      <c r="W106" s="7"/>
      <c r="X106" s="7"/>
      <c r="Y106" s="7"/>
      <c r="Z106" s="7"/>
    </row>
    <row r="107" spans="1:26" ht="12.75">
      <c r="A107" s="61"/>
      <c r="B107" s="61"/>
      <c r="C107" s="61"/>
      <c r="D107" s="64"/>
      <c r="E107" s="61"/>
      <c r="F107" s="61"/>
      <c r="G107" s="61"/>
      <c r="H107" s="18"/>
      <c r="I107" s="18"/>
      <c r="J107" s="61"/>
      <c r="K107" s="61"/>
      <c r="L107" s="61"/>
      <c r="M107" s="64"/>
      <c r="N107" s="61"/>
      <c r="O107" s="61"/>
      <c r="P107" s="61"/>
      <c r="Q107" s="64"/>
      <c r="R107" s="2"/>
      <c r="S107" s="2"/>
      <c r="T107" s="7"/>
      <c r="U107" s="78"/>
      <c r="V107" s="9"/>
      <c r="W107" s="7"/>
      <c r="X107" s="7"/>
      <c r="Y107" s="7"/>
      <c r="Z107" s="7"/>
    </row>
    <row r="108" spans="1:26" ht="12.75">
      <c r="A108" s="61"/>
      <c r="B108" s="61"/>
      <c r="C108" s="61"/>
      <c r="D108" s="64"/>
      <c r="E108" s="61"/>
      <c r="F108" s="61"/>
      <c r="G108" s="61"/>
      <c r="H108" s="18"/>
      <c r="I108" s="18"/>
      <c r="J108" s="61"/>
      <c r="K108" s="61"/>
      <c r="L108" s="61"/>
      <c r="M108" s="64"/>
      <c r="N108" s="61"/>
      <c r="O108" s="61"/>
      <c r="P108" s="61"/>
      <c r="Q108" s="64"/>
      <c r="R108" s="2"/>
      <c r="S108" s="2"/>
      <c r="T108" s="7"/>
      <c r="U108" s="61"/>
      <c r="V108" s="64"/>
      <c r="W108" s="7"/>
      <c r="X108" s="7"/>
      <c r="Y108" s="7"/>
      <c r="Z108" s="7"/>
    </row>
    <row r="109" spans="1:26" ht="12.75">
      <c r="A109" s="61"/>
      <c r="B109" s="61"/>
      <c r="C109" s="61"/>
      <c r="D109" s="64"/>
      <c r="E109" s="61"/>
      <c r="F109" s="61"/>
      <c r="G109" s="61"/>
      <c r="H109" s="18"/>
      <c r="I109" s="18"/>
      <c r="J109" s="61"/>
      <c r="K109" s="61"/>
      <c r="L109" s="61"/>
      <c r="M109" s="64"/>
      <c r="N109" s="61"/>
      <c r="O109" s="61"/>
      <c r="P109" s="61"/>
      <c r="Q109" s="64"/>
      <c r="R109" s="2"/>
      <c r="S109" s="2"/>
      <c r="T109" s="7"/>
      <c r="U109" s="61"/>
      <c r="V109" s="64"/>
      <c r="W109" s="7"/>
      <c r="X109" s="7"/>
      <c r="Y109" s="7"/>
      <c r="Z109" s="7"/>
    </row>
    <row r="110" spans="1:26" ht="12.75">
      <c r="A110" s="61"/>
      <c r="B110" s="61"/>
      <c r="C110" s="61"/>
      <c r="D110" s="64"/>
      <c r="E110" s="61"/>
      <c r="F110" s="61"/>
      <c r="G110" s="61"/>
      <c r="H110" s="18"/>
      <c r="I110" s="18"/>
      <c r="J110" s="61"/>
      <c r="K110" s="61"/>
      <c r="L110" s="61"/>
      <c r="M110" s="64"/>
      <c r="N110" s="61"/>
      <c r="O110" s="61"/>
      <c r="P110" s="61"/>
      <c r="Q110" s="64"/>
      <c r="R110" s="2"/>
      <c r="S110" s="2"/>
      <c r="T110" s="7"/>
      <c r="U110" s="61"/>
      <c r="V110" s="64"/>
      <c r="W110" s="2"/>
      <c r="X110" s="61"/>
      <c r="Y110" s="18"/>
      <c r="Z110" s="7"/>
    </row>
    <row r="111" spans="1:26" ht="12.75">
      <c r="A111" s="61"/>
      <c r="B111" s="61"/>
      <c r="C111" s="61"/>
      <c r="D111" s="64"/>
      <c r="E111" s="61"/>
      <c r="F111" s="61"/>
      <c r="G111" s="61"/>
      <c r="H111" s="18"/>
      <c r="I111" s="18"/>
      <c r="J111" s="61"/>
      <c r="K111" s="61"/>
      <c r="L111" s="61"/>
      <c r="M111" s="64"/>
      <c r="N111" s="61"/>
      <c r="O111" s="61"/>
      <c r="P111" s="61"/>
      <c r="Q111" s="64"/>
      <c r="R111" s="2"/>
      <c r="S111" s="2"/>
      <c r="T111" s="7"/>
      <c r="U111" s="61"/>
      <c r="V111" s="64"/>
      <c r="W111" s="2"/>
      <c r="X111" s="61"/>
      <c r="Y111" s="18"/>
      <c r="Z111" s="7"/>
    </row>
    <row r="112" spans="1:26" ht="12.75">
      <c r="A112" s="6"/>
      <c r="B112" s="6"/>
      <c r="C112" s="6"/>
      <c r="D112" s="63"/>
      <c r="E112" s="60"/>
      <c r="F112" s="60"/>
      <c r="G112" s="60"/>
      <c r="H112" s="6"/>
      <c r="I112" s="6"/>
      <c r="J112" s="6"/>
      <c r="K112" s="6"/>
      <c r="L112" s="6"/>
      <c r="M112" s="63"/>
      <c r="N112" s="6"/>
      <c r="O112" s="6"/>
      <c r="P112" s="6"/>
      <c r="Q112" s="63"/>
      <c r="R112" s="2"/>
      <c r="S112" s="2"/>
      <c r="T112" s="7"/>
      <c r="U112" s="61"/>
      <c r="V112" s="64"/>
      <c r="W112" s="2"/>
      <c r="X112" s="61"/>
      <c r="Y112" s="18"/>
      <c r="Z112" s="7"/>
    </row>
    <row r="113" spans="1:26" s="16" customFormat="1" ht="12.75">
      <c r="A113" s="62"/>
      <c r="B113" s="62"/>
      <c r="C113" s="62"/>
      <c r="D113" s="63"/>
      <c r="E113" s="60"/>
      <c r="F113" s="60"/>
      <c r="G113" s="60"/>
      <c r="H113" s="6"/>
      <c r="I113" s="6"/>
      <c r="J113" s="60"/>
      <c r="K113" s="60"/>
      <c r="L113" s="60"/>
      <c r="M113" s="63"/>
      <c r="N113" s="60"/>
      <c r="O113" s="60"/>
      <c r="P113" s="60"/>
      <c r="Q113" s="63"/>
      <c r="R113" s="2"/>
      <c r="S113" s="2"/>
      <c r="T113" s="7"/>
      <c r="U113" s="61"/>
      <c r="V113" s="64"/>
      <c r="W113" s="2"/>
      <c r="X113" s="61"/>
      <c r="Y113" s="18"/>
      <c r="Z113" s="7"/>
    </row>
    <row r="114" spans="1:26" s="16" customFormat="1" ht="12.75">
      <c r="A114" s="60"/>
      <c r="B114" s="60"/>
      <c r="C114" s="60"/>
      <c r="D114" s="63"/>
      <c r="E114" s="60"/>
      <c r="F114" s="60"/>
      <c r="G114" s="60"/>
      <c r="H114" s="6"/>
      <c r="I114" s="6"/>
      <c r="J114" s="60"/>
      <c r="K114" s="60"/>
      <c r="L114" s="60"/>
      <c r="M114" s="63"/>
      <c r="N114" s="60"/>
      <c r="O114" s="60"/>
      <c r="P114" s="60"/>
      <c r="Q114" s="63"/>
      <c r="R114" s="2"/>
      <c r="S114" s="2"/>
      <c r="T114" s="7"/>
      <c r="U114" s="61"/>
      <c r="V114" s="64"/>
      <c r="W114" s="2"/>
      <c r="X114" s="61"/>
      <c r="Y114" s="18"/>
      <c r="Z114" s="7"/>
    </row>
    <row r="115" spans="1:26" s="16" customFormat="1" ht="12.75">
      <c r="A115" s="60"/>
      <c r="B115" s="60"/>
      <c r="C115" s="60"/>
      <c r="D115" s="6"/>
      <c r="E115" s="60"/>
      <c r="F115" s="60"/>
      <c r="G115" s="60"/>
      <c r="H115" s="6"/>
      <c r="I115" s="6"/>
      <c r="J115" s="60"/>
      <c r="K115" s="60"/>
      <c r="L115" s="60"/>
      <c r="M115" s="63"/>
      <c r="N115" s="61"/>
      <c r="O115" s="61"/>
      <c r="P115" s="61"/>
      <c r="Q115" s="64"/>
      <c r="R115" s="2"/>
      <c r="S115" s="2"/>
      <c r="T115" s="7"/>
      <c r="U115" s="61"/>
      <c r="V115" s="64"/>
      <c r="W115" s="2"/>
      <c r="X115" s="61"/>
      <c r="Y115" s="18"/>
      <c r="Z115" s="7"/>
    </row>
    <row r="116" spans="1:26" s="16" customFormat="1" ht="12.75">
      <c r="A116" s="61"/>
      <c r="B116" s="61"/>
      <c r="C116" s="61"/>
      <c r="D116" s="18"/>
      <c r="E116" s="60"/>
      <c r="F116" s="60"/>
      <c r="G116" s="60"/>
      <c r="H116" s="6"/>
      <c r="I116" s="6"/>
      <c r="J116" s="60"/>
      <c r="K116" s="60"/>
      <c r="L116" s="60"/>
      <c r="M116" s="63"/>
      <c r="N116" s="61"/>
      <c r="O116" s="61"/>
      <c r="P116" s="61"/>
      <c r="Q116" s="64"/>
      <c r="R116" s="2"/>
      <c r="S116" s="2"/>
      <c r="T116" s="7"/>
      <c r="U116" s="61"/>
      <c r="V116" s="64"/>
      <c r="W116" s="2"/>
      <c r="X116" s="61"/>
      <c r="Y116" s="18"/>
      <c r="Z116" s="7"/>
    </row>
    <row r="117" spans="1:26" s="16" customFormat="1" ht="12.75">
      <c r="A117" s="60"/>
      <c r="B117" s="60"/>
      <c r="C117" s="60"/>
      <c r="D117" s="6"/>
      <c r="E117" s="60"/>
      <c r="F117" s="60"/>
      <c r="G117" s="60"/>
      <c r="H117" s="6"/>
      <c r="I117" s="6"/>
      <c r="J117" s="60"/>
      <c r="K117" s="60"/>
      <c r="L117" s="60"/>
      <c r="M117" s="6"/>
      <c r="N117" s="60"/>
      <c r="O117" s="60"/>
      <c r="P117" s="60"/>
      <c r="Q117" s="6"/>
      <c r="R117" s="2"/>
      <c r="S117" s="2"/>
      <c r="T117" s="7"/>
      <c r="U117" s="61"/>
      <c r="V117" s="64"/>
      <c r="W117" s="2"/>
      <c r="X117" s="61"/>
      <c r="Y117" s="18"/>
      <c r="Z117" s="7"/>
    </row>
    <row r="118" spans="1:26" s="16" customFormat="1" ht="12.75">
      <c r="A118" s="60"/>
      <c r="B118" s="60"/>
      <c r="C118" s="60"/>
      <c r="D118" s="6"/>
      <c r="E118" s="60"/>
      <c r="F118" s="60"/>
      <c r="G118" s="60"/>
      <c r="H118" s="6"/>
      <c r="I118" s="6"/>
      <c r="J118" s="60"/>
      <c r="K118" s="60"/>
      <c r="L118" s="60"/>
      <c r="M118" s="6"/>
      <c r="N118" s="60"/>
      <c r="O118" s="60"/>
      <c r="P118" s="60"/>
      <c r="Q118" s="6"/>
      <c r="R118" s="2"/>
      <c r="S118" s="2"/>
      <c r="T118" s="7"/>
      <c r="U118" s="61"/>
      <c r="V118" s="64"/>
      <c r="W118" s="2"/>
      <c r="X118" s="61"/>
      <c r="Y118" s="18"/>
      <c r="Z118" s="7"/>
    </row>
    <row r="119" spans="1:26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</sheetData>
  <sheetProtection/>
  <mergeCells count="14">
    <mergeCell ref="E71:H71"/>
    <mergeCell ref="J37:M37"/>
    <mergeCell ref="J3:M3"/>
    <mergeCell ref="J71:M71"/>
    <mergeCell ref="A36:Q36"/>
    <mergeCell ref="A3:D3"/>
    <mergeCell ref="E3:H3"/>
    <mergeCell ref="A37:D37"/>
    <mergeCell ref="E37:H37"/>
    <mergeCell ref="E70:M70"/>
    <mergeCell ref="A1:Q1"/>
    <mergeCell ref="A2:Q2"/>
    <mergeCell ref="N37:Q37"/>
    <mergeCell ref="N3:Q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53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6.7109375" style="0" customWidth="1"/>
    <col min="2" max="3" width="4.8515625" style="0" customWidth="1"/>
    <col min="4" max="4" width="5.57421875" style="0" customWidth="1"/>
    <col min="5" max="5" width="16.7109375" style="0" customWidth="1"/>
    <col min="6" max="7" width="4.8515625" style="0" customWidth="1"/>
    <col min="8" max="8" width="5.57421875" style="0" customWidth="1"/>
    <col min="9" max="9" width="1.1484375" style="0" customWidth="1"/>
    <col min="10" max="10" width="16.7109375" style="0" bestFit="1" customWidth="1"/>
    <col min="11" max="12" width="4.8515625" style="0" customWidth="1"/>
    <col min="13" max="13" width="5.57421875" style="0" customWidth="1"/>
    <col min="14" max="14" width="16.7109375" style="0" customWidth="1"/>
    <col min="15" max="16" width="4.8515625" style="0" customWidth="1"/>
    <col min="17" max="17" width="5.57421875" style="0" customWidth="1"/>
    <col min="23" max="26" width="9.140625" style="16" customWidth="1"/>
  </cols>
  <sheetData>
    <row r="1" spans="1:26" ht="15" thickBot="1">
      <c r="A1" s="848" t="s">
        <v>115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50"/>
      <c r="R1" s="7"/>
      <c r="S1" s="7"/>
      <c r="T1" s="7"/>
      <c r="U1" s="7"/>
      <c r="V1" s="7"/>
      <c r="W1" s="7"/>
      <c r="X1" s="7"/>
      <c r="Y1" s="7"/>
      <c r="Z1" s="7"/>
    </row>
    <row r="2" spans="1:26" ht="15" thickBot="1">
      <c r="A2" s="848" t="s">
        <v>38</v>
      </c>
      <c r="B2" s="849"/>
      <c r="C2" s="849"/>
      <c r="D2" s="849"/>
      <c r="E2" s="849"/>
      <c r="F2" s="849"/>
      <c r="G2" s="849"/>
      <c r="H2" s="849"/>
      <c r="I2" s="869"/>
      <c r="J2" s="849"/>
      <c r="K2" s="849"/>
      <c r="L2" s="849"/>
      <c r="M2" s="849"/>
      <c r="N2" s="849"/>
      <c r="O2" s="849"/>
      <c r="P2" s="849"/>
      <c r="Q2" s="850"/>
      <c r="R2" s="7"/>
      <c r="S2" s="7"/>
      <c r="T2" s="7"/>
      <c r="U2" s="7"/>
      <c r="V2" s="7"/>
      <c r="W2" s="7"/>
      <c r="X2" s="7"/>
      <c r="Y2" s="7"/>
      <c r="Z2" s="7"/>
    </row>
    <row r="3" spans="1:26" ht="15" customHeight="1" thickBot="1">
      <c r="A3" s="809" t="s">
        <v>89</v>
      </c>
      <c r="B3" s="873"/>
      <c r="C3" s="873"/>
      <c r="D3" s="810"/>
      <c r="E3" s="866" t="s">
        <v>65</v>
      </c>
      <c r="F3" s="867"/>
      <c r="G3" s="867"/>
      <c r="H3" s="868"/>
      <c r="I3" s="243"/>
      <c r="J3" s="860" t="s">
        <v>84</v>
      </c>
      <c r="K3" s="861"/>
      <c r="L3" s="861"/>
      <c r="M3" s="862"/>
      <c r="N3" s="878" t="s">
        <v>73</v>
      </c>
      <c r="O3" s="879"/>
      <c r="P3" s="879"/>
      <c r="Q3" s="880"/>
      <c r="R3" s="7"/>
      <c r="S3" s="7"/>
      <c r="T3" s="7"/>
      <c r="U3" s="7"/>
      <c r="V3" s="7"/>
      <c r="W3" s="7"/>
      <c r="X3" s="7"/>
      <c r="Y3" s="7"/>
      <c r="Z3" s="7"/>
    </row>
    <row r="4" spans="1:26" ht="13.5" thickBot="1">
      <c r="A4" s="373" t="s">
        <v>3</v>
      </c>
      <c r="B4" s="371" t="s">
        <v>78</v>
      </c>
      <c r="C4" s="372">
        <v>2</v>
      </c>
      <c r="D4" s="371" t="s">
        <v>13</v>
      </c>
      <c r="E4" s="169" t="s">
        <v>3</v>
      </c>
      <c r="F4" s="170" t="s">
        <v>78</v>
      </c>
      <c r="G4" s="171">
        <v>0</v>
      </c>
      <c r="H4" s="170" t="s">
        <v>13</v>
      </c>
      <c r="I4" s="264"/>
      <c r="J4" s="188" t="s">
        <v>3</v>
      </c>
      <c r="K4" s="186" t="s">
        <v>78</v>
      </c>
      <c r="L4" s="187">
        <v>2</v>
      </c>
      <c r="M4" s="186" t="s">
        <v>13</v>
      </c>
      <c r="N4" s="194" t="s">
        <v>3</v>
      </c>
      <c r="O4" s="192" t="s">
        <v>78</v>
      </c>
      <c r="P4" s="193">
        <v>0</v>
      </c>
      <c r="Q4" s="192" t="s">
        <v>13</v>
      </c>
      <c r="R4" s="7"/>
      <c r="S4" s="7"/>
      <c r="T4" s="7"/>
      <c r="U4" s="7"/>
      <c r="V4" s="7"/>
      <c r="W4" s="7"/>
      <c r="X4" s="7"/>
      <c r="Y4" s="7"/>
      <c r="Z4" s="7"/>
    </row>
    <row r="5" spans="1:26" ht="12.75">
      <c r="A5" s="101" t="s">
        <v>187</v>
      </c>
      <c r="B5" s="230">
        <v>6</v>
      </c>
      <c r="C5" s="66">
        <v>1</v>
      </c>
      <c r="D5" s="215">
        <f>B5+C5</f>
        <v>7</v>
      </c>
      <c r="E5" s="101" t="s">
        <v>123</v>
      </c>
      <c r="F5" s="239">
        <v>7</v>
      </c>
      <c r="G5" s="66">
        <v>-2</v>
      </c>
      <c r="H5" s="215">
        <f>F5+G5</f>
        <v>5</v>
      </c>
      <c r="I5" s="264"/>
      <c r="J5" s="101" t="s">
        <v>166</v>
      </c>
      <c r="K5" s="230">
        <v>6</v>
      </c>
      <c r="L5" s="66">
        <v>-3</v>
      </c>
      <c r="M5" s="216">
        <f aca="true" t="shared" si="0" ref="M5:M29">K5+L5</f>
        <v>3</v>
      </c>
      <c r="N5" s="101" t="s">
        <v>254</v>
      </c>
      <c r="O5" s="230">
        <v>6.5</v>
      </c>
      <c r="P5" s="66">
        <v>1</v>
      </c>
      <c r="Q5" s="215">
        <f>O5+P5</f>
        <v>7.5</v>
      </c>
      <c r="R5" s="7"/>
      <c r="S5" s="7"/>
      <c r="T5" s="7"/>
      <c r="U5" s="7"/>
      <c r="V5" s="7"/>
      <c r="W5" s="7"/>
      <c r="X5" s="7"/>
      <c r="Y5" s="7"/>
      <c r="Z5" s="7"/>
    </row>
    <row r="6" spans="1:26" ht="12.75">
      <c r="A6" s="102" t="s">
        <v>190</v>
      </c>
      <c r="B6" s="231">
        <v>6.5</v>
      </c>
      <c r="C6" s="67">
        <v>0</v>
      </c>
      <c r="D6" s="216">
        <f aca="true" t="shared" si="1" ref="D6:D29">B6+C6</f>
        <v>6.5</v>
      </c>
      <c r="E6" s="102" t="s">
        <v>124</v>
      </c>
      <c r="F6" s="238">
        <v>5.5</v>
      </c>
      <c r="G6" s="67">
        <v>-0.5</v>
      </c>
      <c r="H6" s="216">
        <f aca="true" t="shared" si="2" ref="H6:H29">F6+G6</f>
        <v>5</v>
      </c>
      <c r="I6" s="264"/>
      <c r="J6" s="102" t="s">
        <v>167</v>
      </c>
      <c r="K6" s="231">
        <v>6</v>
      </c>
      <c r="L6" s="67">
        <v>0</v>
      </c>
      <c r="M6" s="216">
        <f t="shared" si="0"/>
        <v>6</v>
      </c>
      <c r="N6" s="102" t="s">
        <v>389</v>
      </c>
      <c r="O6" s="231">
        <v>6.5</v>
      </c>
      <c r="P6" s="67">
        <v>1</v>
      </c>
      <c r="Q6" s="216">
        <f>O6+P6</f>
        <v>7.5</v>
      </c>
      <c r="R6" s="7"/>
      <c r="S6" s="7"/>
      <c r="T6" s="7"/>
      <c r="U6" s="7"/>
      <c r="V6" s="7"/>
      <c r="W6" s="7"/>
      <c r="X6" s="7"/>
      <c r="Y6" s="7"/>
      <c r="Z6" s="7"/>
    </row>
    <row r="7" spans="1:26" ht="12.75">
      <c r="A7" s="102" t="s">
        <v>204</v>
      </c>
      <c r="B7" s="231">
        <v>6</v>
      </c>
      <c r="C7" s="67">
        <v>0</v>
      </c>
      <c r="D7" s="216">
        <f t="shared" si="1"/>
        <v>6</v>
      </c>
      <c r="E7" s="102" t="s">
        <v>139</v>
      </c>
      <c r="F7" s="231">
        <v>6</v>
      </c>
      <c r="G7" s="67">
        <v>0</v>
      </c>
      <c r="H7" s="216">
        <f t="shared" si="2"/>
        <v>6</v>
      </c>
      <c r="I7" s="264"/>
      <c r="J7" s="102" t="s">
        <v>185</v>
      </c>
      <c r="K7" s="231">
        <v>6</v>
      </c>
      <c r="L7" s="67">
        <v>-0.5</v>
      </c>
      <c r="M7" s="216">
        <f t="shared" si="0"/>
        <v>5.5</v>
      </c>
      <c r="N7" s="102" t="s">
        <v>257</v>
      </c>
      <c r="O7" s="231">
        <v>4.5</v>
      </c>
      <c r="P7" s="67">
        <v>0</v>
      </c>
      <c r="Q7" s="216">
        <f>O7+P7</f>
        <v>4.5</v>
      </c>
      <c r="R7" s="7"/>
      <c r="S7" s="7"/>
      <c r="T7" s="7"/>
      <c r="U7" s="7"/>
      <c r="V7" s="7"/>
      <c r="W7" s="7"/>
      <c r="X7" s="7"/>
      <c r="Y7" s="7"/>
      <c r="Z7" s="7"/>
    </row>
    <row r="8" spans="1:26" ht="12.75">
      <c r="A8" s="102" t="s">
        <v>188</v>
      </c>
      <c r="B8" s="231">
        <v>4.5</v>
      </c>
      <c r="C8" s="67">
        <v>0</v>
      </c>
      <c r="D8" s="216">
        <f t="shared" si="1"/>
        <v>4.5</v>
      </c>
      <c r="E8" s="102" t="s">
        <v>126</v>
      </c>
      <c r="F8" s="238">
        <v>5.5</v>
      </c>
      <c r="G8" s="67">
        <v>0</v>
      </c>
      <c r="H8" s="216">
        <f t="shared" si="2"/>
        <v>5.5</v>
      </c>
      <c r="I8" s="264"/>
      <c r="J8" s="102" t="s">
        <v>410</v>
      </c>
      <c r="K8" s="231">
        <v>6</v>
      </c>
      <c r="L8" s="67">
        <v>0</v>
      </c>
      <c r="M8" s="216">
        <f t="shared" si="0"/>
        <v>6</v>
      </c>
      <c r="N8" s="102" t="s">
        <v>391</v>
      </c>
      <c r="O8" s="240">
        <v>4</v>
      </c>
      <c r="P8" s="56">
        <v>0</v>
      </c>
      <c r="Q8" s="216">
        <f>O8+P8</f>
        <v>4</v>
      </c>
      <c r="R8" s="7"/>
      <c r="S8" s="7"/>
      <c r="T8" s="7"/>
      <c r="U8" s="7"/>
      <c r="V8" s="7"/>
      <c r="W8" s="7"/>
      <c r="X8" s="7"/>
      <c r="Y8" s="7"/>
      <c r="Z8" s="7"/>
    </row>
    <row r="9" spans="1:26" ht="12.75">
      <c r="A9" s="102" t="s">
        <v>194</v>
      </c>
      <c r="B9" s="231">
        <v>5.5</v>
      </c>
      <c r="C9" s="67">
        <v>0</v>
      </c>
      <c r="D9" s="216">
        <f t="shared" si="1"/>
        <v>5.5</v>
      </c>
      <c r="E9" s="102" t="s">
        <v>127</v>
      </c>
      <c r="F9" s="240" t="s">
        <v>350</v>
      </c>
      <c r="G9" s="67" t="s">
        <v>350</v>
      </c>
      <c r="H9" s="216" t="s">
        <v>350</v>
      </c>
      <c r="I9" s="264"/>
      <c r="J9" s="102" t="s">
        <v>170</v>
      </c>
      <c r="K9" s="231">
        <v>6</v>
      </c>
      <c r="L9" s="67">
        <v>0</v>
      </c>
      <c r="M9" s="216">
        <f t="shared" si="0"/>
        <v>6</v>
      </c>
      <c r="N9" s="102" t="s">
        <v>260</v>
      </c>
      <c r="O9" s="231">
        <v>6</v>
      </c>
      <c r="P9" s="67">
        <v>0</v>
      </c>
      <c r="Q9" s="216">
        <f aca="true" t="shared" si="3" ref="Q9:Q14">O9+P9</f>
        <v>6</v>
      </c>
      <c r="R9" s="7"/>
      <c r="S9" s="7"/>
      <c r="T9" s="7"/>
      <c r="U9" s="7"/>
      <c r="V9" s="7"/>
      <c r="W9" s="7"/>
      <c r="X9" s="7"/>
      <c r="Y9" s="7"/>
      <c r="Z9" s="7"/>
    </row>
    <row r="10" spans="1:26" ht="12.75">
      <c r="A10" s="102" t="s">
        <v>193</v>
      </c>
      <c r="B10" s="231">
        <v>7.5</v>
      </c>
      <c r="C10" s="67">
        <v>3</v>
      </c>
      <c r="D10" s="216">
        <f t="shared" si="1"/>
        <v>10.5</v>
      </c>
      <c r="E10" s="102" t="s">
        <v>128</v>
      </c>
      <c r="F10" s="231">
        <v>6</v>
      </c>
      <c r="G10" s="67">
        <v>0</v>
      </c>
      <c r="H10" s="216">
        <f t="shared" si="2"/>
        <v>6</v>
      </c>
      <c r="I10" s="264"/>
      <c r="J10" s="102" t="s">
        <v>171</v>
      </c>
      <c r="K10" s="231">
        <v>7</v>
      </c>
      <c r="L10" s="67">
        <v>3</v>
      </c>
      <c r="M10" s="216">
        <f t="shared" si="0"/>
        <v>10</v>
      </c>
      <c r="N10" s="102" t="s">
        <v>259</v>
      </c>
      <c r="O10" s="231">
        <v>7</v>
      </c>
      <c r="P10" s="67">
        <v>3</v>
      </c>
      <c r="Q10" s="216">
        <f t="shared" si="3"/>
        <v>10</v>
      </c>
      <c r="R10" s="7"/>
      <c r="S10" s="7"/>
      <c r="T10" s="7"/>
      <c r="U10" s="7"/>
      <c r="V10" s="7"/>
      <c r="W10" s="7"/>
      <c r="X10" s="7"/>
      <c r="Y10" s="7"/>
      <c r="Z10" s="7"/>
    </row>
    <row r="11" spans="1:26" ht="12.75">
      <c r="A11" s="102" t="s">
        <v>192</v>
      </c>
      <c r="B11" s="231">
        <v>6.5</v>
      </c>
      <c r="C11" s="67">
        <v>-0.5</v>
      </c>
      <c r="D11" s="216">
        <f t="shared" si="1"/>
        <v>6</v>
      </c>
      <c r="E11" s="102" t="s">
        <v>443</v>
      </c>
      <c r="F11" s="238">
        <v>5.5</v>
      </c>
      <c r="G11" s="67">
        <v>0</v>
      </c>
      <c r="H11" s="216">
        <f t="shared" si="2"/>
        <v>5.5</v>
      </c>
      <c r="I11" s="264"/>
      <c r="J11" s="102" t="s">
        <v>447</v>
      </c>
      <c r="K11" s="231">
        <v>5.5</v>
      </c>
      <c r="L11" s="67">
        <v>0</v>
      </c>
      <c r="M11" s="216">
        <f t="shared" si="0"/>
        <v>5.5</v>
      </c>
      <c r="N11" s="102" t="s">
        <v>271</v>
      </c>
      <c r="O11" s="231">
        <v>6.5</v>
      </c>
      <c r="P11" s="67">
        <v>0</v>
      </c>
      <c r="Q11" s="216">
        <f t="shared" si="3"/>
        <v>6.5</v>
      </c>
      <c r="R11" s="7"/>
      <c r="S11" s="7"/>
      <c r="T11" s="7"/>
      <c r="U11" s="7"/>
      <c r="V11" s="7"/>
      <c r="W11" s="7"/>
      <c r="X11" s="7"/>
      <c r="Y11" s="7"/>
      <c r="Z11" s="7"/>
    </row>
    <row r="12" spans="1:26" ht="12.75">
      <c r="A12" s="102" t="s">
        <v>191</v>
      </c>
      <c r="B12" s="231">
        <v>6</v>
      </c>
      <c r="C12" s="67">
        <v>0</v>
      </c>
      <c r="D12" s="216">
        <f t="shared" si="1"/>
        <v>6</v>
      </c>
      <c r="E12" s="102" t="s">
        <v>415</v>
      </c>
      <c r="F12" s="238">
        <v>6</v>
      </c>
      <c r="G12" s="67">
        <v>0</v>
      </c>
      <c r="H12" s="216">
        <f t="shared" si="2"/>
        <v>6</v>
      </c>
      <c r="I12" s="264"/>
      <c r="J12" s="102" t="s">
        <v>406</v>
      </c>
      <c r="K12" s="96">
        <v>6.5</v>
      </c>
      <c r="L12" s="67">
        <v>0</v>
      </c>
      <c r="M12" s="216">
        <f t="shared" si="0"/>
        <v>6.5</v>
      </c>
      <c r="N12" s="102" t="s">
        <v>393</v>
      </c>
      <c r="O12" s="231">
        <v>7</v>
      </c>
      <c r="P12" s="67">
        <v>0</v>
      </c>
      <c r="Q12" s="216">
        <f t="shared" si="3"/>
        <v>7</v>
      </c>
      <c r="R12" s="7"/>
      <c r="S12" s="7"/>
      <c r="T12" s="7"/>
      <c r="U12" s="7"/>
      <c r="V12" s="7"/>
      <c r="W12" s="7"/>
      <c r="X12" s="7"/>
      <c r="Y12" s="7"/>
      <c r="Z12" s="7"/>
    </row>
    <row r="13" spans="1:26" ht="12.75">
      <c r="A13" s="102" t="s">
        <v>195</v>
      </c>
      <c r="B13" s="231">
        <v>5</v>
      </c>
      <c r="C13" s="67">
        <v>0</v>
      </c>
      <c r="D13" s="216">
        <f t="shared" si="1"/>
        <v>5</v>
      </c>
      <c r="E13" s="102" t="s">
        <v>131</v>
      </c>
      <c r="F13" s="238">
        <v>8</v>
      </c>
      <c r="G13" s="67">
        <v>5</v>
      </c>
      <c r="H13" s="216">
        <f t="shared" si="2"/>
        <v>13</v>
      </c>
      <c r="I13" s="264"/>
      <c r="J13" s="102" t="s">
        <v>407</v>
      </c>
      <c r="K13" s="231">
        <v>5</v>
      </c>
      <c r="L13" s="67">
        <v>0</v>
      </c>
      <c r="M13" s="216">
        <f t="shared" si="0"/>
        <v>5</v>
      </c>
      <c r="N13" s="102" t="s">
        <v>262</v>
      </c>
      <c r="O13" s="231">
        <v>8</v>
      </c>
      <c r="P13" s="67">
        <v>6</v>
      </c>
      <c r="Q13" s="216">
        <f t="shared" si="3"/>
        <v>14</v>
      </c>
      <c r="R13" s="7"/>
      <c r="S13" s="7"/>
      <c r="T13" s="7"/>
      <c r="U13" s="7"/>
      <c r="V13" s="7"/>
      <c r="W13" s="7"/>
      <c r="X13" s="7"/>
      <c r="Y13" s="7"/>
      <c r="Z13" s="7"/>
    </row>
    <row r="14" spans="1:26" ht="12.75">
      <c r="A14" s="102" t="s">
        <v>196</v>
      </c>
      <c r="B14" s="231">
        <v>7</v>
      </c>
      <c r="C14" s="67">
        <v>3</v>
      </c>
      <c r="D14" s="216">
        <f t="shared" si="1"/>
        <v>10</v>
      </c>
      <c r="E14" s="102" t="s">
        <v>353</v>
      </c>
      <c r="F14" s="238">
        <v>5</v>
      </c>
      <c r="G14" s="67">
        <v>-0.5</v>
      </c>
      <c r="H14" s="216">
        <f t="shared" si="2"/>
        <v>4.5</v>
      </c>
      <c r="I14" s="264"/>
      <c r="J14" s="102" t="s">
        <v>176</v>
      </c>
      <c r="K14" s="231">
        <v>6.5</v>
      </c>
      <c r="L14" s="67">
        <v>0</v>
      </c>
      <c r="M14" s="216">
        <f t="shared" si="0"/>
        <v>6.5</v>
      </c>
      <c r="N14" s="102" t="s">
        <v>263</v>
      </c>
      <c r="O14" s="231">
        <v>5.5</v>
      </c>
      <c r="P14" s="67">
        <v>-0.5</v>
      </c>
      <c r="Q14" s="216">
        <f t="shared" si="3"/>
        <v>5</v>
      </c>
      <c r="R14" s="7"/>
      <c r="S14" s="7"/>
      <c r="T14" s="7"/>
      <c r="U14" s="7"/>
      <c r="V14" s="7"/>
      <c r="W14" s="7"/>
      <c r="X14" s="7"/>
      <c r="Y14" s="7"/>
      <c r="Z14" s="7"/>
    </row>
    <row r="15" spans="1:26" ht="13.5" thickBot="1">
      <c r="A15" s="103" t="s">
        <v>197</v>
      </c>
      <c r="B15" s="232">
        <v>6</v>
      </c>
      <c r="C15" s="25">
        <v>0</v>
      </c>
      <c r="D15" s="217">
        <f t="shared" si="1"/>
        <v>6</v>
      </c>
      <c r="E15" s="103" t="s">
        <v>132</v>
      </c>
      <c r="F15" s="232">
        <v>7</v>
      </c>
      <c r="G15" s="25">
        <v>3</v>
      </c>
      <c r="H15" s="217">
        <f t="shared" si="2"/>
        <v>10</v>
      </c>
      <c r="I15" s="264"/>
      <c r="J15" s="103" t="s">
        <v>177</v>
      </c>
      <c r="K15" s="97">
        <v>6.5</v>
      </c>
      <c r="L15" s="25">
        <v>1</v>
      </c>
      <c r="M15" s="217">
        <f t="shared" si="0"/>
        <v>7.5</v>
      </c>
      <c r="N15" s="103" t="s">
        <v>266</v>
      </c>
      <c r="O15" s="232">
        <v>6.5</v>
      </c>
      <c r="P15" s="25">
        <v>0</v>
      </c>
      <c r="Q15" s="217">
        <f>O15+P15</f>
        <v>6.5</v>
      </c>
      <c r="R15" s="7"/>
      <c r="S15" s="7"/>
      <c r="T15" s="7"/>
      <c r="U15" s="7"/>
      <c r="V15" s="7"/>
      <c r="W15" s="7"/>
      <c r="X15" s="7"/>
      <c r="Y15" s="7"/>
      <c r="Z15" s="7"/>
    </row>
    <row r="16" spans="1:26" ht="13.5" thickBot="1">
      <c r="A16" s="85"/>
      <c r="B16" s="233"/>
      <c r="C16" s="68"/>
      <c r="D16" s="218"/>
      <c r="E16" s="85"/>
      <c r="F16" s="68"/>
      <c r="G16" s="68"/>
      <c r="H16" s="218"/>
      <c r="I16" s="266"/>
      <c r="J16" s="85"/>
      <c r="K16" s="68"/>
      <c r="L16" s="68"/>
      <c r="M16" s="218"/>
      <c r="N16" s="85"/>
      <c r="O16" s="68"/>
      <c r="P16" s="68"/>
      <c r="Q16" s="218"/>
      <c r="R16" s="7"/>
      <c r="S16" s="7"/>
      <c r="T16" s="7"/>
      <c r="U16" s="7"/>
      <c r="V16" s="7"/>
      <c r="W16" s="7"/>
      <c r="X16" s="7"/>
      <c r="Y16" s="7"/>
      <c r="Z16" s="7"/>
    </row>
    <row r="17" spans="1:26" ht="12.75">
      <c r="A17" s="104" t="s">
        <v>198</v>
      </c>
      <c r="B17" s="234" t="s">
        <v>144</v>
      </c>
      <c r="C17" s="70" t="s">
        <v>144</v>
      </c>
      <c r="D17" s="219" t="s">
        <v>144</v>
      </c>
      <c r="E17" s="104" t="s">
        <v>133</v>
      </c>
      <c r="F17" s="393">
        <v>4</v>
      </c>
      <c r="G17" s="70">
        <v>-5</v>
      </c>
      <c r="H17" s="219">
        <f t="shared" si="2"/>
        <v>-1</v>
      </c>
      <c r="I17" s="266"/>
      <c r="J17" s="104" t="s">
        <v>175</v>
      </c>
      <c r="K17" s="234">
        <v>6</v>
      </c>
      <c r="L17" s="70">
        <v>-3</v>
      </c>
      <c r="M17" s="219">
        <f t="shared" si="0"/>
        <v>3</v>
      </c>
      <c r="N17" s="104" t="s">
        <v>265</v>
      </c>
      <c r="O17" s="234" t="s">
        <v>144</v>
      </c>
      <c r="P17" s="70" t="s">
        <v>144</v>
      </c>
      <c r="Q17" s="219" t="s">
        <v>144</v>
      </c>
      <c r="R17" s="7"/>
      <c r="S17" s="7"/>
      <c r="T17" s="7"/>
      <c r="U17" s="7"/>
      <c r="V17" s="7"/>
      <c r="W17" s="7"/>
      <c r="X17" s="7"/>
      <c r="Y17" s="7"/>
      <c r="Z17" s="7"/>
    </row>
    <row r="18" spans="1:26" ht="12.75">
      <c r="A18" s="105" t="s">
        <v>199</v>
      </c>
      <c r="B18" s="235" t="s">
        <v>144</v>
      </c>
      <c r="C18" s="69" t="s">
        <v>144</v>
      </c>
      <c r="D18" s="220" t="s">
        <v>144</v>
      </c>
      <c r="E18" s="105" t="s">
        <v>134</v>
      </c>
      <c r="F18" s="89">
        <v>5.5</v>
      </c>
      <c r="G18" s="69">
        <v>0</v>
      </c>
      <c r="H18" s="220">
        <f t="shared" si="2"/>
        <v>5.5</v>
      </c>
      <c r="I18" s="266"/>
      <c r="J18" s="105" t="s">
        <v>173</v>
      </c>
      <c r="K18" s="235">
        <v>8.5</v>
      </c>
      <c r="L18" s="69">
        <v>9</v>
      </c>
      <c r="M18" s="220">
        <f t="shared" si="0"/>
        <v>17.5</v>
      </c>
      <c r="N18" s="105" t="s">
        <v>267</v>
      </c>
      <c r="O18" s="235">
        <v>6</v>
      </c>
      <c r="P18" s="69">
        <v>0</v>
      </c>
      <c r="Q18" s="220">
        <f>O18+P18</f>
        <v>6</v>
      </c>
      <c r="R18" s="7"/>
      <c r="S18" s="7"/>
      <c r="T18" s="7"/>
      <c r="U18" s="7"/>
      <c r="V18" s="7"/>
      <c r="W18" s="7"/>
      <c r="X18" s="7"/>
      <c r="Y18" s="7"/>
      <c r="Z18" s="7"/>
    </row>
    <row r="19" spans="1:26" ht="12.75">
      <c r="A19" s="105" t="s">
        <v>418</v>
      </c>
      <c r="B19" s="235">
        <v>6</v>
      </c>
      <c r="C19" s="69">
        <v>0</v>
      </c>
      <c r="D19" s="220">
        <f t="shared" si="1"/>
        <v>6</v>
      </c>
      <c r="E19" s="105" t="s">
        <v>158</v>
      </c>
      <c r="F19" s="158">
        <v>5.5</v>
      </c>
      <c r="G19" s="69">
        <v>0</v>
      </c>
      <c r="H19" s="220">
        <f t="shared" si="2"/>
        <v>5.5</v>
      </c>
      <c r="I19" s="266"/>
      <c r="J19" s="105" t="s">
        <v>174</v>
      </c>
      <c r="K19" s="235">
        <v>7</v>
      </c>
      <c r="L19" s="69">
        <v>3</v>
      </c>
      <c r="M19" s="220">
        <f t="shared" si="0"/>
        <v>10</v>
      </c>
      <c r="N19" s="105" t="s">
        <v>264</v>
      </c>
      <c r="O19" s="235">
        <v>6</v>
      </c>
      <c r="P19" s="69">
        <v>0</v>
      </c>
      <c r="Q19" s="220">
        <f>O19+P19</f>
        <v>6</v>
      </c>
      <c r="R19" s="7"/>
      <c r="S19" s="7"/>
      <c r="T19" s="7"/>
      <c r="U19" s="7"/>
      <c r="V19" s="7"/>
      <c r="W19" s="7"/>
      <c r="X19" s="7"/>
      <c r="Y19" s="7"/>
      <c r="Z19" s="7"/>
    </row>
    <row r="20" spans="1:26" ht="12.75">
      <c r="A20" s="105" t="s">
        <v>200</v>
      </c>
      <c r="B20" s="235" t="s">
        <v>144</v>
      </c>
      <c r="C20" s="69" t="s">
        <v>144</v>
      </c>
      <c r="D20" s="220" t="s">
        <v>144</v>
      </c>
      <c r="E20" s="102" t="s">
        <v>136</v>
      </c>
      <c r="F20" s="240">
        <v>5.5</v>
      </c>
      <c r="G20" s="67">
        <v>0</v>
      </c>
      <c r="H20" s="216">
        <f t="shared" si="2"/>
        <v>5.5</v>
      </c>
      <c r="I20" s="266"/>
      <c r="J20" s="105" t="s">
        <v>446</v>
      </c>
      <c r="K20" s="99">
        <v>5.5</v>
      </c>
      <c r="L20" s="69">
        <v>0</v>
      </c>
      <c r="M20" s="220">
        <f t="shared" si="0"/>
        <v>5.5</v>
      </c>
      <c r="N20" s="105" t="s">
        <v>456</v>
      </c>
      <c r="O20" s="235" t="s">
        <v>144</v>
      </c>
      <c r="P20" s="69" t="s">
        <v>144</v>
      </c>
      <c r="Q20" s="220" t="s">
        <v>144</v>
      </c>
      <c r="R20" s="7"/>
      <c r="S20" s="7"/>
      <c r="T20" s="7"/>
      <c r="U20" s="7"/>
      <c r="V20" s="7"/>
      <c r="W20" s="7"/>
      <c r="X20" s="7"/>
      <c r="Y20" s="7"/>
      <c r="Z20" s="7"/>
    </row>
    <row r="21" spans="1:26" ht="12.75">
      <c r="A21" s="105" t="s">
        <v>419</v>
      </c>
      <c r="B21" s="235">
        <v>7</v>
      </c>
      <c r="C21" s="69">
        <v>2.5</v>
      </c>
      <c r="D21" s="220">
        <f t="shared" si="1"/>
        <v>9.5</v>
      </c>
      <c r="E21" s="105" t="s">
        <v>444</v>
      </c>
      <c r="F21" s="237">
        <v>6</v>
      </c>
      <c r="G21" s="69">
        <v>0</v>
      </c>
      <c r="H21" s="220">
        <f t="shared" si="2"/>
        <v>6</v>
      </c>
      <c r="I21" s="266"/>
      <c r="J21" s="105" t="s">
        <v>408</v>
      </c>
      <c r="K21" s="235">
        <v>6.5</v>
      </c>
      <c r="L21" s="69">
        <v>0</v>
      </c>
      <c r="M21" s="220">
        <f t="shared" si="0"/>
        <v>6.5</v>
      </c>
      <c r="N21" s="107" t="s">
        <v>261</v>
      </c>
      <c r="O21" s="235">
        <v>6.5</v>
      </c>
      <c r="P21" s="69">
        <v>0</v>
      </c>
      <c r="Q21" s="220">
        <f>O21+P21</f>
        <v>6.5</v>
      </c>
      <c r="R21" s="7"/>
      <c r="S21" s="7"/>
      <c r="T21" s="7"/>
      <c r="U21" s="7"/>
      <c r="V21" s="7"/>
      <c r="W21" s="7"/>
      <c r="X21" s="7"/>
      <c r="Y21" s="7"/>
      <c r="Z21" s="7"/>
    </row>
    <row r="22" spans="1:26" ht="12.75">
      <c r="A22" s="105" t="s">
        <v>202</v>
      </c>
      <c r="B22" s="235">
        <v>5.5</v>
      </c>
      <c r="C22" s="69">
        <v>0</v>
      </c>
      <c r="D22" s="220">
        <f t="shared" si="1"/>
        <v>5.5</v>
      </c>
      <c r="E22" s="109" t="s">
        <v>137</v>
      </c>
      <c r="F22" s="336" t="s">
        <v>144</v>
      </c>
      <c r="G22" s="69" t="s">
        <v>144</v>
      </c>
      <c r="H22" s="220" t="s">
        <v>144</v>
      </c>
      <c r="I22" s="266"/>
      <c r="J22" s="105" t="s">
        <v>180</v>
      </c>
      <c r="K22" s="235">
        <v>6</v>
      </c>
      <c r="L22" s="69">
        <v>0</v>
      </c>
      <c r="M22" s="220">
        <f t="shared" si="0"/>
        <v>6</v>
      </c>
      <c r="N22" s="107" t="s">
        <v>469</v>
      </c>
      <c r="O22" s="235">
        <v>7</v>
      </c>
      <c r="P22" s="69">
        <v>0</v>
      </c>
      <c r="Q22" s="220">
        <f>O22+P22</f>
        <v>7</v>
      </c>
      <c r="R22" s="7"/>
      <c r="S22" s="7"/>
      <c r="T22" s="7"/>
      <c r="U22" s="7"/>
      <c r="V22" s="7"/>
      <c r="W22" s="7"/>
      <c r="X22" s="7"/>
      <c r="Y22" s="7"/>
      <c r="Z22" s="7"/>
    </row>
    <row r="23" spans="1:26" ht="12.75">
      <c r="A23" s="105" t="s">
        <v>203</v>
      </c>
      <c r="B23" s="235">
        <v>5</v>
      </c>
      <c r="C23" s="69">
        <v>0</v>
      </c>
      <c r="D23" s="220">
        <f t="shared" si="1"/>
        <v>5</v>
      </c>
      <c r="E23" s="105" t="s">
        <v>129</v>
      </c>
      <c r="F23" s="336" t="s">
        <v>144</v>
      </c>
      <c r="G23" s="69" t="s">
        <v>144</v>
      </c>
      <c r="H23" s="220" t="s">
        <v>144</v>
      </c>
      <c r="I23" s="266"/>
      <c r="J23" s="109" t="s">
        <v>181</v>
      </c>
      <c r="K23" s="235">
        <v>6.5</v>
      </c>
      <c r="L23" s="69">
        <v>0</v>
      </c>
      <c r="M23" s="220">
        <f t="shared" si="0"/>
        <v>6.5</v>
      </c>
      <c r="N23" s="105" t="s">
        <v>270</v>
      </c>
      <c r="O23" s="99">
        <v>5.5</v>
      </c>
      <c r="P23" s="69">
        <v>0</v>
      </c>
      <c r="Q23" s="220">
        <f>O23+P23</f>
        <v>5.5</v>
      </c>
      <c r="R23" s="7"/>
      <c r="S23" s="7"/>
      <c r="T23" s="7"/>
      <c r="U23" s="7"/>
      <c r="V23" s="7"/>
      <c r="W23" s="7"/>
      <c r="X23" s="7"/>
      <c r="Y23" s="7"/>
      <c r="Z23" s="7"/>
    </row>
    <row r="24" spans="1:26" ht="12.75">
      <c r="A24" s="105" t="s">
        <v>420</v>
      </c>
      <c r="B24" s="235">
        <v>6</v>
      </c>
      <c r="C24" s="69">
        <v>0</v>
      </c>
      <c r="D24" s="220">
        <f t="shared" si="1"/>
        <v>6</v>
      </c>
      <c r="E24" s="105" t="s">
        <v>445</v>
      </c>
      <c r="F24" s="237">
        <v>5.5</v>
      </c>
      <c r="G24" s="69">
        <v>0</v>
      </c>
      <c r="H24" s="220">
        <f t="shared" si="2"/>
        <v>5.5</v>
      </c>
      <c r="I24" s="266"/>
      <c r="J24" s="105" t="s">
        <v>409</v>
      </c>
      <c r="K24" s="235" t="s">
        <v>144</v>
      </c>
      <c r="L24" s="69" t="s">
        <v>144</v>
      </c>
      <c r="M24" s="220" t="s">
        <v>144</v>
      </c>
      <c r="N24" s="105" t="s">
        <v>274</v>
      </c>
      <c r="O24" s="99" t="s">
        <v>144</v>
      </c>
      <c r="P24" s="69" t="s">
        <v>144</v>
      </c>
      <c r="Q24" s="220" t="s">
        <v>144</v>
      </c>
      <c r="R24" s="7"/>
      <c r="S24" s="7"/>
      <c r="T24" s="7"/>
      <c r="U24" s="7"/>
      <c r="V24" s="7"/>
      <c r="W24" s="7"/>
      <c r="X24" s="7"/>
      <c r="Y24" s="7"/>
      <c r="Z24" s="7"/>
    </row>
    <row r="25" spans="1:26" ht="12.75">
      <c r="A25" s="109" t="s">
        <v>421</v>
      </c>
      <c r="B25" s="235" t="s">
        <v>144</v>
      </c>
      <c r="C25" s="69" t="s">
        <v>144</v>
      </c>
      <c r="D25" s="220" t="s">
        <v>144</v>
      </c>
      <c r="E25" s="105" t="s">
        <v>125</v>
      </c>
      <c r="F25" s="336">
        <v>4.5</v>
      </c>
      <c r="G25" s="69">
        <v>0</v>
      </c>
      <c r="H25" s="220">
        <f t="shared" si="2"/>
        <v>4.5</v>
      </c>
      <c r="I25" s="266"/>
      <c r="J25" s="105" t="s">
        <v>184</v>
      </c>
      <c r="K25" s="99" t="s">
        <v>144</v>
      </c>
      <c r="L25" s="69" t="s">
        <v>144</v>
      </c>
      <c r="M25" s="220" t="s">
        <v>144</v>
      </c>
      <c r="N25" s="105" t="s">
        <v>272</v>
      </c>
      <c r="O25" s="235">
        <v>6</v>
      </c>
      <c r="P25" s="69">
        <v>0</v>
      </c>
      <c r="Q25" s="220">
        <f>O25+P25</f>
        <v>6</v>
      </c>
      <c r="R25" s="7"/>
      <c r="S25" s="7"/>
      <c r="T25" s="7"/>
      <c r="U25" s="7"/>
      <c r="V25" s="7"/>
      <c r="W25" s="7"/>
      <c r="X25" s="7"/>
      <c r="Y25" s="7"/>
      <c r="Z25" s="7"/>
    </row>
    <row r="26" spans="1:26" ht="12.75">
      <c r="A26" s="109" t="s">
        <v>422</v>
      </c>
      <c r="B26" s="235">
        <v>4</v>
      </c>
      <c r="C26" s="69">
        <v>0</v>
      </c>
      <c r="D26" s="220">
        <f t="shared" si="1"/>
        <v>4</v>
      </c>
      <c r="E26" s="105" t="s">
        <v>416</v>
      </c>
      <c r="F26" s="235">
        <v>5.5</v>
      </c>
      <c r="G26" s="69">
        <v>0</v>
      </c>
      <c r="H26" s="220">
        <f t="shared" si="2"/>
        <v>5.5</v>
      </c>
      <c r="I26" s="266"/>
      <c r="J26" s="105" t="s">
        <v>169</v>
      </c>
      <c r="K26" s="235">
        <v>5</v>
      </c>
      <c r="L26" s="69">
        <v>0</v>
      </c>
      <c r="M26" s="220">
        <f t="shared" si="0"/>
        <v>5</v>
      </c>
      <c r="N26" s="290" t="s">
        <v>255</v>
      </c>
      <c r="O26" s="235">
        <v>4</v>
      </c>
      <c r="P26" s="69">
        <v>0</v>
      </c>
      <c r="Q26" s="220">
        <f>O26+P26</f>
        <v>4</v>
      </c>
      <c r="R26" s="7"/>
      <c r="S26" s="7"/>
      <c r="T26" s="7"/>
      <c r="U26" s="7"/>
      <c r="V26" s="7"/>
      <c r="W26" s="7"/>
      <c r="X26" s="7"/>
      <c r="Y26" s="7"/>
      <c r="Z26" s="7"/>
    </row>
    <row r="27" spans="1:26" ht="12.75">
      <c r="A27" s="109" t="s">
        <v>206</v>
      </c>
      <c r="B27" s="235" t="s">
        <v>144</v>
      </c>
      <c r="C27" s="69" t="s">
        <v>144</v>
      </c>
      <c r="D27" s="220" t="s">
        <v>144</v>
      </c>
      <c r="E27" s="109" t="s">
        <v>140</v>
      </c>
      <c r="F27" s="235">
        <v>4.5</v>
      </c>
      <c r="G27" s="69">
        <v>0</v>
      </c>
      <c r="H27" s="220">
        <f t="shared" si="2"/>
        <v>4.5</v>
      </c>
      <c r="I27" s="266"/>
      <c r="J27" s="105" t="s">
        <v>182</v>
      </c>
      <c r="K27" s="235">
        <v>6</v>
      </c>
      <c r="L27" s="69">
        <v>0</v>
      </c>
      <c r="M27" s="220">
        <f t="shared" si="0"/>
        <v>6</v>
      </c>
      <c r="N27" s="105" t="s">
        <v>142</v>
      </c>
      <c r="O27" s="235" t="s">
        <v>144</v>
      </c>
      <c r="P27" s="69" t="s">
        <v>144</v>
      </c>
      <c r="Q27" s="220" t="s">
        <v>144</v>
      </c>
      <c r="R27" s="7"/>
      <c r="S27" s="7"/>
      <c r="T27" s="7"/>
      <c r="U27" s="7"/>
      <c r="V27" s="7"/>
      <c r="W27" s="7"/>
      <c r="X27" s="7"/>
      <c r="Y27" s="7"/>
      <c r="Z27" s="7"/>
    </row>
    <row r="28" spans="1:26" ht="12.75" customHeight="1" thickBot="1">
      <c r="A28" s="106" t="s">
        <v>142</v>
      </c>
      <c r="B28" s="236" t="s">
        <v>144</v>
      </c>
      <c r="C28" s="71" t="s">
        <v>144</v>
      </c>
      <c r="D28" s="220" t="s">
        <v>144</v>
      </c>
      <c r="E28" s="106" t="s">
        <v>142</v>
      </c>
      <c r="F28" s="236" t="s">
        <v>144</v>
      </c>
      <c r="G28" s="71" t="s">
        <v>144</v>
      </c>
      <c r="H28" s="220" t="s">
        <v>144</v>
      </c>
      <c r="I28" s="266"/>
      <c r="J28" s="106" t="s">
        <v>183</v>
      </c>
      <c r="K28" s="100">
        <v>5.5</v>
      </c>
      <c r="L28" s="71">
        <v>0</v>
      </c>
      <c r="M28" s="220">
        <f t="shared" si="0"/>
        <v>5.5</v>
      </c>
      <c r="N28" s="106" t="s">
        <v>142</v>
      </c>
      <c r="O28" s="100" t="s">
        <v>144</v>
      </c>
      <c r="P28" s="71" t="s">
        <v>144</v>
      </c>
      <c r="Q28" s="220" t="s">
        <v>144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ht="12.75" customHeight="1" thickBot="1">
      <c r="A29" s="103" t="s">
        <v>455</v>
      </c>
      <c r="B29" s="232">
        <v>0.5</v>
      </c>
      <c r="C29" s="25">
        <v>0</v>
      </c>
      <c r="D29" s="221">
        <f t="shared" si="1"/>
        <v>0.5</v>
      </c>
      <c r="E29" s="103" t="s">
        <v>417</v>
      </c>
      <c r="F29" s="345">
        <v>-2</v>
      </c>
      <c r="G29" s="25">
        <v>0</v>
      </c>
      <c r="H29" s="221">
        <f t="shared" si="2"/>
        <v>-2</v>
      </c>
      <c r="I29" s="264"/>
      <c r="J29" s="103" t="s">
        <v>186</v>
      </c>
      <c r="K29" s="232">
        <v>0</v>
      </c>
      <c r="L29" s="25">
        <v>0</v>
      </c>
      <c r="M29" s="221">
        <f t="shared" si="0"/>
        <v>0</v>
      </c>
      <c r="N29" s="103" t="s">
        <v>275</v>
      </c>
      <c r="O29" s="232">
        <v>0.5</v>
      </c>
      <c r="P29" s="25">
        <v>0</v>
      </c>
      <c r="Q29" s="221">
        <f>O29+P29</f>
        <v>0.5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12.75" customHeight="1" thickBot="1">
      <c r="A30" s="389" t="s">
        <v>357</v>
      </c>
      <c r="B30" s="390">
        <f>17/3</f>
        <v>5.666666666666667</v>
      </c>
      <c r="C30" s="391">
        <v>0</v>
      </c>
      <c r="D30" s="205">
        <f>C30</f>
        <v>0</v>
      </c>
      <c r="E30" s="389" t="s">
        <v>357</v>
      </c>
      <c r="F30" s="390">
        <f>17/3</f>
        <v>5.666666666666667</v>
      </c>
      <c r="G30" s="391">
        <v>0</v>
      </c>
      <c r="H30" s="205">
        <f>G30</f>
        <v>0</v>
      </c>
      <c r="I30" s="392"/>
      <c r="J30" s="389" t="s">
        <v>357</v>
      </c>
      <c r="K30" s="390">
        <f>18/3</f>
        <v>6</v>
      </c>
      <c r="L30" s="391">
        <v>0</v>
      </c>
      <c r="M30" s="205">
        <f>L30</f>
        <v>0</v>
      </c>
      <c r="N30" s="389" t="s">
        <v>357</v>
      </c>
      <c r="O30" s="390">
        <f>15/3</f>
        <v>5</v>
      </c>
      <c r="P30" s="391">
        <v>0</v>
      </c>
      <c r="Q30" s="205">
        <f>P30</f>
        <v>0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ht="12.75">
      <c r="A31" s="72"/>
      <c r="B31" s="60"/>
      <c r="C31" s="60"/>
      <c r="D31" s="222"/>
      <c r="E31" s="72"/>
      <c r="F31" s="60"/>
      <c r="G31" s="60"/>
      <c r="H31" s="222"/>
      <c r="I31" s="274"/>
      <c r="J31" s="72"/>
      <c r="K31" s="60"/>
      <c r="L31" s="60"/>
      <c r="M31" s="222"/>
      <c r="N31" s="72"/>
      <c r="O31" s="60"/>
      <c r="P31" s="60"/>
      <c r="Q31" s="222"/>
      <c r="R31" s="7"/>
      <c r="S31" s="7"/>
      <c r="T31" s="7"/>
      <c r="U31" s="7"/>
      <c r="V31" s="7"/>
      <c r="W31" s="7"/>
      <c r="X31" s="7"/>
      <c r="Y31" s="7"/>
      <c r="Z31" s="7"/>
    </row>
    <row r="32" spans="1:26" ht="13.5" customHeight="1">
      <c r="A32" s="74"/>
      <c r="B32" s="369">
        <f>B5+B6+B7+B8+B9+B10+B11+B12+B13+B14+B15+B29</f>
        <v>67</v>
      </c>
      <c r="C32" s="369">
        <f>C4+C5+C6+C7+C8+C9+C10+C11+C12+C13+C14+C15+C29</f>
        <v>8.5</v>
      </c>
      <c r="D32" s="370">
        <f>B32+C32</f>
        <v>75.5</v>
      </c>
      <c r="E32" s="74"/>
      <c r="F32" s="168">
        <f>F5+F6+F7+F8+F20+F10+F11+F12+F13+F14+F15+F29</f>
        <v>65</v>
      </c>
      <c r="G32" s="168">
        <f>G4+G5+G6+G7+G8+G20+G10+G11+G12+G13+G14+G15+G29+G30</f>
        <v>5</v>
      </c>
      <c r="H32" s="225">
        <f>F32+G32</f>
        <v>70</v>
      </c>
      <c r="I32" s="275"/>
      <c r="J32" s="74"/>
      <c r="K32" s="185">
        <f>K5+K6+K7+K8+K9+K10+K11+K12+K13+K14+K15+K29</f>
        <v>67</v>
      </c>
      <c r="L32" s="185">
        <f>L4+L5+L6+L7+L8+L9+L10+L11+L12+L13+L14+L15+L29+L30</f>
        <v>2.5</v>
      </c>
      <c r="M32" s="227">
        <f>K32+L32</f>
        <v>69.5</v>
      </c>
      <c r="N32" s="74"/>
      <c r="O32" s="197">
        <f>O5+O6+O7+O8+O9+O10+O11+O12+O13+O14+O15+O29</f>
        <v>68.5</v>
      </c>
      <c r="P32" s="197">
        <f>P4+P5+P6+P7+P8+P9+P10+P11+P12+P13+P14+P15+P29+P30</f>
        <v>10.5</v>
      </c>
      <c r="Q32" s="229">
        <f>O32+P32</f>
        <v>79</v>
      </c>
      <c r="R32" s="7"/>
      <c r="S32" s="7"/>
      <c r="T32" s="7"/>
      <c r="U32" s="7"/>
      <c r="V32" s="7"/>
      <c r="W32" s="7"/>
      <c r="X32" s="7"/>
      <c r="Y32" s="7"/>
      <c r="Z32" s="7"/>
    </row>
    <row r="33" spans="1:26" ht="12.75" customHeight="1" thickBot="1">
      <c r="A33" s="75"/>
      <c r="B33" s="76"/>
      <c r="C33" s="76"/>
      <c r="D33" s="29"/>
      <c r="E33" s="75"/>
      <c r="F33" s="76"/>
      <c r="G33" s="76"/>
      <c r="H33" s="29"/>
      <c r="I33" s="276"/>
      <c r="J33" s="75"/>
      <c r="K33" s="76"/>
      <c r="L33" s="76"/>
      <c r="M33" s="29"/>
      <c r="N33" s="75"/>
      <c r="O33" s="76"/>
      <c r="P33" s="76"/>
      <c r="Q33" s="29"/>
      <c r="R33" s="7"/>
      <c r="S33" s="7"/>
      <c r="T33" s="7"/>
      <c r="U33" s="7"/>
      <c r="V33" s="7"/>
      <c r="W33" s="7"/>
      <c r="X33" s="7"/>
      <c r="Y33" s="7"/>
      <c r="Z33" s="7"/>
    </row>
    <row r="34" spans="1:26" ht="18.75" thickBot="1">
      <c r="A34" s="368"/>
      <c r="B34" s="367"/>
      <c r="C34" s="367"/>
      <c r="D34" s="366">
        <v>2</v>
      </c>
      <c r="E34" s="166"/>
      <c r="F34" s="167"/>
      <c r="G34" s="167"/>
      <c r="H34" s="293">
        <v>1</v>
      </c>
      <c r="I34" s="277"/>
      <c r="J34" s="184"/>
      <c r="K34" s="183"/>
      <c r="L34" s="183"/>
      <c r="M34" s="296">
        <v>1</v>
      </c>
      <c r="N34" s="195"/>
      <c r="O34" s="196"/>
      <c r="P34" s="196"/>
      <c r="Q34" s="297">
        <v>3</v>
      </c>
      <c r="R34" s="7"/>
      <c r="S34" s="7"/>
      <c r="T34" s="7"/>
      <c r="U34" s="7"/>
      <c r="V34" s="7"/>
      <c r="W34" s="7"/>
      <c r="X34" s="7"/>
      <c r="Y34" s="7"/>
      <c r="Z34" s="7"/>
    </row>
    <row r="35" spans="1:26" ht="6" customHeight="1" thickBot="1">
      <c r="A35" s="273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9"/>
      <c r="R35" s="7"/>
      <c r="S35" s="7"/>
      <c r="T35" s="7"/>
      <c r="U35" s="7"/>
      <c r="V35" s="84"/>
      <c r="W35" s="7"/>
      <c r="X35" s="7"/>
      <c r="Y35" s="7"/>
      <c r="Z35" s="7"/>
    </row>
    <row r="36" spans="1:26" ht="15" thickBot="1">
      <c r="A36" s="848" t="s">
        <v>39</v>
      </c>
      <c r="B36" s="849"/>
      <c r="C36" s="849"/>
      <c r="D36" s="849"/>
      <c r="E36" s="849"/>
      <c r="F36" s="849"/>
      <c r="G36" s="849"/>
      <c r="H36" s="849"/>
      <c r="I36" s="869"/>
      <c r="J36" s="849"/>
      <c r="K36" s="849"/>
      <c r="L36" s="849"/>
      <c r="M36" s="849"/>
      <c r="N36" s="849"/>
      <c r="O36" s="849"/>
      <c r="P36" s="849"/>
      <c r="Q36" s="850"/>
      <c r="R36" s="7"/>
      <c r="S36" s="7"/>
      <c r="T36" s="7"/>
      <c r="U36" s="7"/>
      <c r="V36" s="22"/>
      <c r="W36" s="7"/>
      <c r="X36" s="7"/>
      <c r="Y36" s="7"/>
      <c r="Z36" s="7"/>
    </row>
    <row r="37" spans="1:26" ht="15" customHeight="1" thickBot="1">
      <c r="A37" s="836" t="s">
        <v>453</v>
      </c>
      <c r="B37" s="856"/>
      <c r="C37" s="856"/>
      <c r="D37" s="837"/>
      <c r="E37" s="874" t="s">
        <v>86</v>
      </c>
      <c r="F37" s="875"/>
      <c r="G37" s="875"/>
      <c r="H37" s="876"/>
      <c r="I37" s="255"/>
      <c r="J37" s="863" t="s">
        <v>468</v>
      </c>
      <c r="K37" s="864"/>
      <c r="L37" s="864"/>
      <c r="M37" s="865"/>
      <c r="N37" s="857" t="s">
        <v>470</v>
      </c>
      <c r="O37" s="858"/>
      <c r="P37" s="858"/>
      <c r="Q37" s="859"/>
      <c r="R37" s="7"/>
      <c r="S37" s="7"/>
      <c r="T37" s="7"/>
      <c r="U37" s="7"/>
      <c r="V37" s="7"/>
      <c r="W37" s="208"/>
      <c r="X37" s="208"/>
      <c r="Y37" s="208"/>
      <c r="Z37" s="208"/>
    </row>
    <row r="38" spans="1:26" ht="13.5" thickBot="1">
      <c r="A38" s="162" t="s">
        <v>3</v>
      </c>
      <c r="B38" s="162" t="s">
        <v>78</v>
      </c>
      <c r="C38" s="162">
        <v>2</v>
      </c>
      <c r="D38" s="162" t="s">
        <v>13</v>
      </c>
      <c r="E38" s="177" t="s">
        <v>3</v>
      </c>
      <c r="F38" s="175" t="s">
        <v>78</v>
      </c>
      <c r="G38" s="176">
        <v>0</v>
      </c>
      <c r="H38" s="175" t="s">
        <v>13</v>
      </c>
      <c r="I38" s="255"/>
      <c r="J38" s="189" t="s">
        <v>3</v>
      </c>
      <c r="K38" s="189" t="s">
        <v>78</v>
      </c>
      <c r="L38" s="189">
        <v>1.5</v>
      </c>
      <c r="M38" s="189" t="s">
        <v>13</v>
      </c>
      <c r="N38" s="282" t="s">
        <v>3</v>
      </c>
      <c r="O38" s="282" t="s">
        <v>78</v>
      </c>
      <c r="P38" s="282">
        <v>-0.5</v>
      </c>
      <c r="Q38" s="282" t="s">
        <v>13</v>
      </c>
      <c r="R38" s="7"/>
      <c r="S38" s="7"/>
      <c r="T38" s="7"/>
      <c r="U38" s="7"/>
      <c r="V38" s="7"/>
      <c r="W38" s="209"/>
      <c r="X38" s="209"/>
      <c r="Y38" s="209"/>
      <c r="Z38" s="209"/>
    </row>
    <row r="39" spans="1:26" ht="12.75">
      <c r="A39" s="101" t="s">
        <v>276</v>
      </c>
      <c r="B39" s="230">
        <v>5.5</v>
      </c>
      <c r="C39" s="66">
        <v>-1</v>
      </c>
      <c r="D39" s="216">
        <f aca="true" t="shared" si="4" ref="D39:D63">B39+C39</f>
        <v>4.5</v>
      </c>
      <c r="E39" s="101" t="s">
        <v>208</v>
      </c>
      <c r="F39" s="230">
        <v>6.5</v>
      </c>
      <c r="G39" s="66">
        <v>-1</v>
      </c>
      <c r="H39" s="339">
        <f aca="true" t="shared" si="5" ref="H39:H63">F39+G39</f>
        <v>5.5</v>
      </c>
      <c r="I39" s="255"/>
      <c r="J39" s="101" t="s">
        <v>298</v>
      </c>
      <c r="K39" s="230">
        <v>6</v>
      </c>
      <c r="L39" s="66">
        <v>-1</v>
      </c>
      <c r="M39" s="215">
        <f>K39+L39</f>
        <v>5</v>
      </c>
      <c r="N39" s="101" t="s">
        <v>231</v>
      </c>
      <c r="O39" s="230">
        <v>6.5</v>
      </c>
      <c r="P39" s="66">
        <v>-1</v>
      </c>
      <c r="Q39" s="215">
        <f>O39+P39</f>
        <v>5.5</v>
      </c>
      <c r="R39" s="7"/>
      <c r="S39" s="7"/>
      <c r="T39" s="7"/>
      <c r="U39" s="7"/>
      <c r="V39" s="7"/>
      <c r="W39" s="210"/>
      <c r="X39" s="210"/>
      <c r="Y39" s="210"/>
      <c r="Z39" s="210"/>
    </row>
    <row r="40" spans="1:26" ht="12.75">
      <c r="A40" s="102" t="s">
        <v>466</v>
      </c>
      <c r="B40" s="231">
        <v>6.5</v>
      </c>
      <c r="C40" s="67">
        <v>0</v>
      </c>
      <c r="D40" s="216">
        <f t="shared" si="4"/>
        <v>6.5</v>
      </c>
      <c r="E40" s="102" t="s">
        <v>210</v>
      </c>
      <c r="F40" s="231">
        <v>6</v>
      </c>
      <c r="G40" s="67">
        <v>0</v>
      </c>
      <c r="H40" s="339">
        <f t="shared" si="5"/>
        <v>6</v>
      </c>
      <c r="I40" s="255"/>
      <c r="J40" s="102" t="s">
        <v>299</v>
      </c>
      <c r="K40" s="231">
        <v>7</v>
      </c>
      <c r="L40" s="67">
        <v>0</v>
      </c>
      <c r="M40" s="216">
        <f aca="true" t="shared" si="6" ref="M40:M63">K40+L40</f>
        <v>7</v>
      </c>
      <c r="N40" s="102" t="s">
        <v>232</v>
      </c>
      <c r="O40" s="231" t="s">
        <v>351</v>
      </c>
      <c r="P40" s="67" t="s">
        <v>351</v>
      </c>
      <c r="Q40" s="216" t="s">
        <v>351</v>
      </c>
      <c r="R40" s="7"/>
      <c r="S40" s="7"/>
      <c r="T40" s="7"/>
      <c r="U40" s="7"/>
      <c r="V40" s="7"/>
      <c r="W40" s="210"/>
      <c r="X40" s="210"/>
      <c r="Y40" s="210"/>
      <c r="Z40" s="210"/>
    </row>
    <row r="41" spans="1:26" ht="12.75">
      <c r="A41" s="102" t="s">
        <v>278</v>
      </c>
      <c r="B41" s="231">
        <v>6</v>
      </c>
      <c r="C41" s="67">
        <v>0</v>
      </c>
      <c r="D41" s="216">
        <f t="shared" si="4"/>
        <v>6</v>
      </c>
      <c r="E41" s="102" t="s">
        <v>229</v>
      </c>
      <c r="F41" s="231">
        <v>7.5</v>
      </c>
      <c r="G41" s="67">
        <v>2.5</v>
      </c>
      <c r="H41" s="339">
        <f t="shared" si="5"/>
        <v>10</v>
      </c>
      <c r="I41" s="255"/>
      <c r="J41" s="102" t="s">
        <v>300</v>
      </c>
      <c r="K41" s="96" t="s">
        <v>350</v>
      </c>
      <c r="L41" s="67" t="s">
        <v>350</v>
      </c>
      <c r="M41" s="216" t="s">
        <v>350</v>
      </c>
      <c r="N41" s="102" t="s">
        <v>250</v>
      </c>
      <c r="O41" s="231">
        <v>6</v>
      </c>
      <c r="P41" s="67">
        <v>0</v>
      </c>
      <c r="Q41" s="216">
        <f aca="true" t="shared" si="7" ref="Q41:Q63">O41+P41</f>
        <v>6</v>
      </c>
      <c r="R41" s="7"/>
      <c r="S41" s="7"/>
      <c r="T41" s="7"/>
      <c r="U41" s="7"/>
      <c r="V41" s="7"/>
      <c r="W41" s="210"/>
      <c r="X41" s="210"/>
      <c r="Y41" s="210"/>
      <c r="Z41" s="210"/>
    </row>
    <row r="42" spans="1:26" ht="12.75">
      <c r="A42" s="102" t="s">
        <v>359</v>
      </c>
      <c r="B42" s="231">
        <v>6</v>
      </c>
      <c r="C42" s="67">
        <v>0</v>
      </c>
      <c r="D42" s="216">
        <f t="shared" si="4"/>
        <v>6</v>
      </c>
      <c r="E42" s="291" t="s">
        <v>227</v>
      </c>
      <c r="F42" s="337">
        <v>6.5</v>
      </c>
      <c r="G42" s="338">
        <v>0</v>
      </c>
      <c r="H42" s="339">
        <f t="shared" si="5"/>
        <v>6.5</v>
      </c>
      <c r="I42" s="255"/>
      <c r="J42" s="102" t="s">
        <v>460</v>
      </c>
      <c r="K42" s="231">
        <v>6</v>
      </c>
      <c r="L42" s="67">
        <v>0</v>
      </c>
      <c r="M42" s="216">
        <f t="shared" si="6"/>
        <v>6</v>
      </c>
      <c r="N42" s="102" t="s">
        <v>233</v>
      </c>
      <c r="O42" s="231">
        <v>6.5</v>
      </c>
      <c r="P42" s="67">
        <v>0</v>
      </c>
      <c r="Q42" s="216">
        <f t="shared" si="7"/>
        <v>6.5</v>
      </c>
      <c r="R42" s="7"/>
      <c r="S42" s="7"/>
      <c r="T42" s="7"/>
      <c r="U42" s="7"/>
      <c r="V42" s="7"/>
      <c r="W42" s="210"/>
      <c r="X42" s="210"/>
      <c r="Y42" s="210"/>
      <c r="Z42" s="210"/>
    </row>
    <row r="43" spans="1:26" ht="12.75">
      <c r="A43" s="102" t="s">
        <v>282</v>
      </c>
      <c r="B43" s="96">
        <v>6.5</v>
      </c>
      <c r="C43" s="67">
        <v>0</v>
      </c>
      <c r="D43" s="216">
        <f t="shared" si="4"/>
        <v>6.5</v>
      </c>
      <c r="E43" s="102" t="s">
        <v>222</v>
      </c>
      <c r="F43" s="231">
        <v>6</v>
      </c>
      <c r="G43" s="67">
        <v>0</v>
      </c>
      <c r="H43" s="216">
        <f t="shared" si="5"/>
        <v>6</v>
      </c>
      <c r="I43" s="255"/>
      <c r="J43" s="102" t="s">
        <v>314</v>
      </c>
      <c r="K43" s="231">
        <v>7</v>
      </c>
      <c r="L43" s="67">
        <v>3</v>
      </c>
      <c r="M43" s="216">
        <f t="shared" si="6"/>
        <v>10</v>
      </c>
      <c r="N43" s="102" t="s">
        <v>235</v>
      </c>
      <c r="O43" s="231">
        <v>6.5</v>
      </c>
      <c r="P43" s="67">
        <v>0</v>
      </c>
      <c r="Q43" s="216">
        <f t="shared" si="7"/>
        <v>6.5</v>
      </c>
      <c r="R43" s="7"/>
      <c r="S43" s="7"/>
      <c r="T43" s="7"/>
      <c r="U43" s="7"/>
      <c r="V43" s="7"/>
      <c r="W43" s="210"/>
      <c r="X43" s="210"/>
      <c r="Y43" s="210"/>
      <c r="Z43" s="210"/>
    </row>
    <row r="44" spans="1:26" ht="12.75">
      <c r="A44" s="102" t="s">
        <v>291</v>
      </c>
      <c r="B44" s="231">
        <v>5.5</v>
      </c>
      <c r="C44" s="67">
        <v>0</v>
      </c>
      <c r="D44" s="216">
        <f t="shared" si="4"/>
        <v>5.5</v>
      </c>
      <c r="E44" s="102" t="s">
        <v>212</v>
      </c>
      <c r="F44" s="231">
        <v>6.5</v>
      </c>
      <c r="G44" s="67">
        <v>0</v>
      </c>
      <c r="H44" s="216">
        <f t="shared" si="5"/>
        <v>6.5</v>
      </c>
      <c r="I44" s="255"/>
      <c r="J44" s="102" t="s">
        <v>303</v>
      </c>
      <c r="K44" s="231">
        <v>7</v>
      </c>
      <c r="L44" s="67">
        <v>3</v>
      </c>
      <c r="M44" s="216">
        <f t="shared" si="6"/>
        <v>10</v>
      </c>
      <c r="N44" s="102" t="s">
        <v>236</v>
      </c>
      <c r="O44" s="231">
        <v>5.5</v>
      </c>
      <c r="P44" s="67">
        <v>0</v>
      </c>
      <c r="Q44" s="216">
        <f t="shared" si="7"/>
        <v>5.5</v>
      </c>
      <c r="R44" s="7"/>
      <c r="S44" s="7"/>
      <c r="T44" s="7"/>
      <c r="U44" s="7"/>
      <c r="V44" s="7"/>
      <c r="W44" s="210"/>
      <c r="X44" s="210"/>
      <c r="Y44" s="210"/>
      <c r="Z44" s="210"/>
    </row>
    <row r="45" spans="1:26" ht="12.75">
      <c r="A45" s="102" t="s">
        <v>281</v>
      </c>
      <c r="B45" s="231">
        <v>7</v>
      </c>
      <c r="C45" s="67">
        <v>0</v>
      </c>
      <c r="D45" s="216">
        <f t="shared" si="4"/>
        <v>7</v>
      </c>
      <c r="E45" s="102" t="s">
        <v>450</v>
      </c>
      <c r="F45" s="231">
        <v>6</v>
      </c>
      <c r="G45" s="67">
        <v>0</v>
      </c>
      <c r="H45" s="216">
        <f t="shared" si="5"/>
        <v>6</v>
      </c>
      <c r="I45" s="255"/>
      <c r="J45" s="102" t="s">
        <v>304</v>
      </c>
      <c r="K45" s="96">
        <v>7</v>
      </c>
      <c r="L45" s="67">
        <v>3</v>
      </c>
      <c r="M45" s="216">
        <f t="shared" si="6"/>
        <v>10</v>
      </c>
      <c r="N45" s="102" t="s">
        <v>237</v>
      </c>
      <c r="O45" s="231">
        <v>6</v>
      </c>
      <c r="P45" s="67">
        <v>0</v>
      </c>
      <c r="Q45" s="216">
        <f t="shared" si="7"/>
        <v>6</v>
      </c>
      <c r="R45" s="7"/>
      <c r="S45" s="7"/>
      <c r="T45" s="7"/>
      <c r="U45" s="7"/>
      <c r="V45" s="7"/>
      <c r="W45" s="210"/>
      <c r="X45" s="210"/>
      <c r="Y45" s="210"/>
      <c r="Z45" s="210"/>
    </row>
    <row r="46" spans="1:26" ht="12.75">
      <c r="A46" s="102" t="s">
        <v>283</v>
      </c>
      <c r="B46" s="231">
        <v>7.5</v>
      </c>
      <c r="C46" s="67">
        <v>4</v>
      </c>
      <c r="D46" s="216">
        <f t="shared" si="4"/>
        <v>11.5</v>
      </c>
      <c r="E46" s="102" t="s">
        <v>211</v>
      </c>
      <c r="F46" s="231">
        <v>5</v>
      </c>
      <c r="G46" s="67">
        <v>0</v>
      </c>
      <c r="H46" s="216">
        <f t="shared" si="5"/>
        <v>5</v>
      </c>
      <c r="I46" s="255"/>
      <c r="J46" s="102" t="s">
        <v>305</v>
      </c>
      <c r="K46" s="231">
        <v>6.5</v>
      </c>
      <c r="L46" s="67">
        <v>3</v>
      </c>
      <c r="M46" s="216">
        <f t="shared" si="6"/>
        <v>9.5</v>
      </c>
      <c r="N46" s="102" t="s">
        <v>238</v>
      </c>
      <c r="O46" s="231">
        <v>6.5</v>
      </c>
      <c r="P46" s="67">
        <v>0</v>
      </c>
      <c r="Q46" s="216">
        <f t="shared" si="7"/>
        <v>6.5</v>
      </c>
      <c r="R46" s="7"/>
      <c r="S46" s="7"/>
      <c r="T46" s="7"/>
      <c r="U46" s="7"/>
      <c r="V46" s="7"/>
      <c r="W46" s="210"/>
      <c r="X46" s="210"/>
      <c r="Y46" s="210"/>
      <c r="Z46" s="210"/>
    </row>
    <row r="47" spans="1:26" ht="12.75">
      <c r="A47" s="102" t="s">
        <v>284</v>
      </c>
      <c r="B47" s="231">
        <v>5.5</v>
      </c>
      <c r="C47" s="67">
        <v>0</v>
      </c>
      <c r="D47" s="216">
        <f t="shared" si="4"/>
        <v>5.5</v>
      </c>
      <c r="E47" s="102" t="s">
        <v>386</v>
      </c>
      <c r="F47" s="231">
        <v>6.5</v>
      </c>
      <c r="G47" s="67">
        <v>3</v>
      </c>
      <c r="H47" s="216">
        <f t="shared" si="5"/>
        <v>9.5</v>
      </c>
      <c r="I47" s="255"/>
      <c r="J47" s="102" t="s">
        <v>306</v>
      </c>
      <c r="K47" s="231">
        <v>6</v>
      </c>
      <c r="L47" s="67">
        <v>0</v>
      </c>
      <c r="M47" s="216">
        <f t="shared" si="6"/>
        <v>6</v>
      </c>
      <c r="N47" s="102" t="s">
        <v>457</v>
      </c>
      <c r="O47" s="231">
        <v>5.5</v>
      </c>
      <c r="P47" s="67">
        <v>0</v>
      </c>
      <c r="Q47" s="216">
        <f t="shared" si="7"/>
        <v>5.5</v>
      </c>
      <c r="R47" s="7"/>
      <c r="S47" s="7"/>
      <c r="T47" s="7"/>
      <c r="U47" s="7"/>
      <c r="V47" s="7"/>
      <c r="W47" s="210"/>
      <c r="X47" s="210"/>
      <c r="Y47" s="210"/>
      <c r="Z47" s="210"/>
    </row>
    <row r="48" spans="1:26" ht="12.75">
      <c r="A48" s="102" t="s">
        <v>285</v>
      </c>
      <c r="B48" s="231">
        <v>7.5</v>
      </c>
      <c r="C48" s="67">
        <v>4</v>
      </c>
      <c r="D48" s="216">
        <f t="shared" si="4"/>
        <v>11.5</v>
      </c>
      <c r="E48" s="102" t="s">
        <v>215</v>
      </c>
      <c r="F48" s="231">
        <v>5</v>
      </c>
      <c r="G48" s="67">
        <v>0</v>
      </c>
      <c r="H48" s="216">
        <f t="shared" si="5"/>
        <v>5</v>
      </c>
      <c r="I48" s="255"/>
      <c r="J48" s="102" t="s">
        <v>307</v>
      </c>
      <c r="K48" s="231">
        <v>7</v>
      </c>
      <c r="L48" s="67">
        <v>0</v>
      </c>
      <c r="M48" s="216">
        <f t="shared" si="6"/>
        <v>7</v>
      </c>
      <c r="N48" s="102" t="s">
        <v>240</v>
      </c>
      <c r="O48" s="231">
        <v>5</v>
      </c>
      <c r="P48" s="67">
        <v>0</v>
      </c>
      <c r="Q48" s="216">
        <f t="shared" si="7"/>
        <v>5</v>
      </c>
      <c r="R48" s="7"/>
      <c r="S48" s="7"/>
      <c r="T48" s="7"/>
      <c r="U48" s="7"/>
      <c r="V48" s="7"/>
      <c r="W48" s="210"/>
      <c r="X48" s="210"/>
      <c r="Y48" s="210"/>
      <c r="Z48" s="210"/>
    </row>
    <row r="49" spans="1:26" ht="12.75" customHeight="1" thickBot="1">
      <c r="A49" s="103" t="s">
        <v>427</v>
      </c>
      <c r="B49" s="232">
        <v>6.5</v>
      </c>
      <c r="C49" s="25">
        <v>0</v>
      </c>
      <c r="D49" s="217">
        <f t="shared" si="4"/>
        <v>6.5</v>
      </c>
      <c r="E49" s="103" t="s">
        <v>388</v>
      </c>
      <c r="F49" s="232">
        <v>7</v>
      </c>
      <c r="G49" s="25">
        <v>3</v>
      </c>
      <c r="H49" s="217">
        <f t="shared" si="5"/>
        <v>10</v>
      </c>
      <c r="I49" s="255"/>
      <c r="J49" s="103" t="s">
        <v>310</v>
      </c>
      <c r="K49" s="232" t="s">
        <v>351</v>
      </c>
      <c r="L49" s="25" t="s">
        <v>351</v>
      </c>
      <c r="M49" s="217" t="s">
        <v>351</v>
      </c>
      <c r="N49" s="103" t="s">
        <v>239</v>
      </c>
      <c r="O49" s="232" t="s">
        <v>351</v>
      </c>
      <c r="P49" s="25" t="s">
        <v>351</v>
      </c>
      <c r="Q49" s="217" t="s">
        <v>351</v>
      </c>
      <c r="R49" s="7"/>
      <c r="S49" s="7"/>
      <c r="T49" s="7"/>
      <c r="U49" s="7"/>
      <c r="V49" s="7"/>
      <c r="W49" s="210"/>
      <c r="X49" s="210"/>
      <c r="Y49" s="210"/>
      <c r="Z49" s="210"/>
    </row>
    <row r="50" spans="1:26" ht="13.5" thickBot="1">
      <c r="A50" s="85"/>
      <c r="B50" s="68"/>
      <c r="C50" s="68"/>
      <c r="D50" s="218"/>
      <c r="E50" s="85"/>
      <c r="F50" s="68"/>
      <c r="G50" s="68"/>
      <c r="H50" s="218"/>
      <c r="I50" s="255"/>
      <c r="J50" s="85"/>
      <c r="K50" s="68"/>
      <c r="L50" s="68"/>
      <c r="M50" s="218"/>
      <c r="N50" s="85"/>
      <c r="O50" s="68"/>
      <c r="P50" s="68"/>
      <c r="Q50" s="218"/>
      <c r="R50" s="7"/>
      <c r="S50" s="7"/>
      <c r="T50" s="7"/>
      <c r="U50" s="7"/>
      <c r="V50" s="7"/>
      <c r="W50" s="210"/>
      <c r="X50" s="210"/>
      <c r="Y50" s="210"/>
      <c r="Z50" s="210"/>
    </row>
    <row r="51" spans="1:26" ht="12.75">
      <c r="A51" s="104" t="s">
        <v>286</v>
      </c>
      <c r="B51" s="98" t="s">
        <v>144</v>
      </c>
      <c r="C51" s="70" t="s">
        <v>144</v>
      </c>
      <c r="D51" s="219" t="s">
        <v>144</v>
      </c>
      <c r="E51" s="104" t="s">
        <v>383</v>
      </c>
      <c r="F51" s="234">
        <v>5</v>
      </c>
      <c r="G51" s="70">
        <v>-1</v>
      </c>
      <c r="H51" s="219">
        <f t="shared" si="5"/>
        <v>4</v>
      </c>
      <c r="I51" s="255"/>
      <c r="J51" s="104" t="s">
        <v>461</v>
      </c>
      <c r="K51" s="98" t="s">
        <v>144</v>
      </c>
      <c r="L51" s="70" t="s">
        <v>144</v>
      </c>
      <c r="M51" s="219" t="s">
        <v>144</v>
      </c>
      <c r="N51" s="104" t="s">
        <v>242</v>
      </c>
      <c r="O51" s="234" t="s">
        <v>144</v>
      </c>
      <c r="P51" s="70" t="s">
        <v>144</v>
      </c>
      <c r="Q51" s="219" t="s">
        <v>144</v>
      </c>
      <c r="R51" s="7"/>
      <c r="S51" s="7"/>
      <c r="T51" s="7"/>
      <c r="U51" s="7"/>
      <c r="V51" s="7"/>
      <c r="W51" s="210"/>
      <c r="X51" s="210"/>
      <c r="Y51" s="210"/>
      <c r="Z51" s="210"/>
    </row>
    <row r="52" spans="1:26" ht="12.75">
      <c r="A52" s="107" t="s">
        <v>288</v>
      </c>
      <c r="B52" s="235" t="s">
        <v>356</v>
      </c>
      <c r="C52" s="69" t="s">
        <v>356</v>
      </c>
      <c r="D52" s="220" t="s">
        <v>356</v>
      </c>
      <c r="E52" s="105" t="s">
        <v>217</v>
      </c>
      <c r="F52" s="99" t="s">
        <v>144</v>
      </c>
      <c r="G52" s="69" t="s">
        <v>144</v>
      </c>
      <c r="H52" s="220" t="s">
        <v>144</v>
      </c>
      <c r="I52" s="255"/>
      <c r="J52" s="107" t="s">
        <v>313</v>
      </c>
      <c r="K52" s="99" t="s">
        <v>144</v>
      </c>
      <c r="L52" s="69" t="s">
        <v>144</v>
      </c>
      <c r="M52" s="220" t="s">
        <v>144</v>
      </c>
      <c r="N52" s="107" t="s">
        <v>243</v>
      </c>
      <c r="O52" s="235" t="s">
        <v>144</v>
      </c>
      <c r="P52" s="69" t="s">
        <v>144</v>
      </c>
      <c r="Q52" s="220" t="s">
        <v>144</v>
      </c>
      <c r="R52" s="7"/>
      <c r="S52" s="7"/>
      <c r="T52" s="7"/>
      <c r="U52" s="7"/>
      <c r="V52" s="7"/>
      <c r="W52" s="210"/>
      <c r="X52" s="210"/>
      <c r="Y52" s="210"/>
      <c r="Z52" s="210"/>
    </row>
    <row r="53" spans="1:26" ht="12.75">
      <c r="A53" s="105" t="s">
        <v>279</v>
      </c>
      <c r="B53" s="235" t="s">
        <v>144</v>
      </c>
      <c r="C53" s="69" t="s">
        <v>144</v>
      </c>
      <c r="D53" s="220" t="s">
        <v>144</v>
      </c>
      <c r="E53" s="105" t="s">
        <v>219</v>
      </c>
      <c r="F53" s="235">
        <v>5.5</v>
      </c>
      <c r="G53" s="69">
        <v>0</v>
      </c>
      <c r="H53" s="220">
        <f t="shared" si="5"/>
        <v>5.5</v>
      </c>
      <c r="I53" s="255"/>
      <c r="J53" s="105" t="s">
        <v>311</v>
      </c>
      <c r="K53" s="99" t="s">
        <v>144</v>
      </c>
      <c r="L53" s="69" t="s">
        <v>144</v>
      </c>
      <c r="M53" s="220" t="s">
        <v>144</v>
      </c>
      <c r="N53" s="105" t="s">
        <v>244</v>
      </c>
      <c r="O53" s="235" t="s">
        <v>356</v>
      </c>
      <c r="P53" s="69" t="s">
        <v>356</v>
      </c>
      <c r="Q53" s="220" t="s">
        <v>356</v>
      </c>
      <c r="R53" s="7"/>
      <c r="S53" s="7"/>
      <c r="T53" s="7"/>
      <c r="U53" s="7"/>
      <c r="V53" s="7"/>
      <c r="W53" s="210"/>
      <c r="X53" s="210"/>
      <c r="Y53" s="210"/>
      <c r="Z53" s="210"/>
    </row>
    <row r="54" spans="1:26" ht="12.75">
      <c r="A54" s="105" t="s">
        <v>290</v>
      </c>
      <c r="B54" s="235" t="s">
        <v>144</v>
      </c>
      <c r="C54" s="69" t="s">
        <v>144</v>
      </c>
      <c r="D54" s="220" t="s">
        <v>144</v>
      </c>
      <c r="E54" s="105" t="s">
        <v>220</v>
      </c>
      <c r="F54" s="235">
        <v>6.5</v>
      </c>
      <c r="G54" s="69">
        <v>0</v>
      </c>
      <c r="H54" s="220">
        <f t="shared" si="5"/>
        <v>6.5</v>
      </c>
      <c r="I54" s="255"/>
      <c r="J54" s="105" t="s">
        <v>404</v>
      </c>
      <c r="K54" s="235" t="s">
        <v>144</v>
      </c>
      <c r="L54" s="69" t="s">
        <v>144</v>
      </c>
      <c r="M54" s="220" t="s">
        <v>144</v>
      </c>
      <c r="N54" s="105" t="s">
        <v>458</v>
      </c>
      <c r="O54" s="235" t="s">
        <v>356</v>
      </c>
      <c r="P54" s="69" t="s">
        <v>356</v>
      </c>
      <c r="Q54" s="220" t="s">
        <v>356</v>
      </c>
      <c r="R54" s="7"/>
      <c r="S54" s="7"/>
      <c r="T54" s="7"/>
      <c r="U54" s="7"/>
      <c r="V54" s="7"/>
      <c r="W54" s="210"/>
      <c r="X54" s="210"/>
      <c r="Y54" s="210"/>
      <c r="Z54" s="210"/>
    </row>
    <row r="55" spans="1:26" ht="12.75">
      <c r="A55" s="105" t="s">
        <v>289</v>
      </c>
      <c r="B55" s="235">
        <v>7</v>
      </c>
      <c r="C55" s="69">
        <v>0</v>
      </c>
      <c r="D55" s="220">
        <f t="shared" si="4"/>
        <v>7</v>
      </c>
      <c r="E55" s="105" t="s">
        <v>213</v>
      </c>
      <c r="F55" s="235" t="s">
        <v>144</v>
      </c>
      <c r="G55" s="69" t="s">
        <v>144</v>
      </c>
      <c r="H55" s="220" t="s">
        <v>144</v>
      </c>
      <c r="I55" s="255"/>
      <c r="J55" s="102" t="s">
        <v>315</v>
      </c>
      <c r="K55" s="96">
        <v>5.5</v>
      </c>
      <c r="L55" s="67">
        <v>-0.5</v>
      </c>
      <c r="M55" s="216">
        <f t="shared" si="6"/>
        <v>5</v>
      </c>
      <c r="N55" s="105" t="s">
        <v>400</v>
      </c>
      <c r="O55" s="235" t="s">
        <v>144</v>
      </c>
      <c r="P55" s="69" t="s">
        <v>144</v>
      </c>
      <c r="Q55" s="220" t="s">
        <v>144</v>
      </c>
      <c r="R55" s="7"/>
      <c r="S55" s="7"/>
      <c r="T55" s="7"/>
      <c r="U55" s="7"/>
      <c r="V55" s="7"/>
      <c r="W55" s="210"/>
      <c r="X55" s="210"/>
      <c r="Y55" s="210"/>
      <c r="Z55" s="210"/>
    </row>
    <row r="56" spans="1:26" ht="12.75">
      <c r="A56" s="107" t="s">
        <v>428</v>
      </c>
      <c r="B56" s="346" t="s">
        <v>144</v>
      </c>
      <c r="C56" s="69" t="s">
        <v>144</v>
      </c>
      <c r="D56" s="220" t="s">
        <v>144</v>
      </c>
      <c r="E56" s="105" t="s">
        <v>224</v>
      </c>
      <c r="F56" s="235">
        <v>4</v>
      </c>
      <c r="G56" s="69">
        <v>0</v>
      </c>
      <c r="H56" s="220">
        <f t="shared" si="5"/>
        <v>4</v>
      </c>
      <c r="I56" s="255"/>
      <c r="J56" s="105" t="s">
        <v>316</v>
      </c>
      <c r="K56" s="235">
        <v>6</v>
      </c>
      <c r="L56" s="69">
        <v>0</v>
      </c>
      <c r="M56" s="220">
        <f t="shared" si="6"/>
        <v>6</v>
      </c>
      <c r="N56" s="105" t="s">
        <v>246</v>
      </c>
      <c r="O56" s="235" t="s">
        <v>144</v>
      </c>
      <c r="P56" s="69" t="s">
        <v>144</v>
      </c>
      <c r="Q56" s="220" t="s">
        <v>144</v>
      </c>
      <c r="R56" s="7"/>
      <c r="S56" s="7"/>
      <c r="T56" s="7"/>
      <c r="U56" s="7"/>
      <c r="V56" s="7"/>
      <c r="W56" s="210"/>
      <c r="X56" s="210"/>
      <c r="Y56" s="210"/>
      <c r="Z56" s="210"/>
    </row>
    <row r="57" spans="1:26" ht="12.75">
      <c r="A57" s="105" t="s">
        <v>292</v>
      </c>
      <c r="B57" s="235" t="s">
        <v>356</v>
      </c>
      <c r="C57" s="69" t="s">
        <v>356</v>
      </c>
      <c r="D57" s="220" t="s">
        <v>356</v>
      </c>
      <c r="E57" s="105" t="s">
        <v>223</v>
      </c>
      <c r="F57" s="235">
        <v>5.5</v>
      </c>
      <c r="G57" s="69">
        <v>0</v>
      </c>
      <c r="H57" s="220">
        <f t="shared" si="5"/>
        <v>5.5</v>
      </c>
      <c r="I57" s="255"/>
      <c r="J57" s="109" t="s">
        <v>462</v>
      </c>
      <c r="K57" s="99">
        <v>5.5</v>
      </c>
      <c r="L57" s="69">
        <v>0</v>
      </c>
      <c r="M57" s="220">
        <f t="shared" si="6"/>
        <v>5.5</v>
      </c>
      <c r="N57" s="105" t="s">
        <v>245</v>
      </c>
      <c r="O57" s="235" t="s">
        <v>144</v>
      </c>
      <c r="P57" s="69" t="s">
        <v>144</v>
      </c>
      <c r="Q57" s="220" t="s">
        <v>144</v>
      </c>
      <c r="R57" s="7"/>
      <c r="S57" s="7"/>
      <c r="T57" s="7"/>
      <c r="U57" s="7"/>
      <c r="V57" s="7"/>
      <c r="W57" s="210"/>
      <c r="X57" s="210"/>
      <c r="Y57" s="210"/>
      <c r="Z57" s="210"/>
    </row>
    <row r="58" spans="1:26" ht="12.75">
      <c r="A58" s="105" t="s">
        <v>280</v>
      </c>
      <c r="B58" s="99">
        <v>5.5</v>
      </c>
      <c r="C58" s="69">
        <v>0</v>
      </c>
      <c r="D58" s="220">
        <f t="shared" si="4"/>
        <v>5.5</v>
      </c>
      <c r="E58" s="105" t="s">
        <v>385</v>
      </c>
      <c r="F58" s="235" t="s">
        <v>144</v>
      </c>
      <c r="G58" s="69" t="s">
        <v>144</v>
      </c>
      <c r="H58" s="220" t="s">
        <v>144</v>
      </c>
      <c r="I58" s="255"/>
      <c r="J58" s="105" t="s">
        <v>302</v>
      </c>
      <c r="K58" s="99">
        <v>5.5</v>
      </c>
      <c r="L58" s="69">
        <v>0</v>
      </c>
      <c r="M58" s="220">
        <f t="shared" si="6"/>
        <v>5.5</v>
      </c>
      <c r="N58" s="102" t="s">
        <v>249</v>
      </c>
      <c r="O58" s="231">
        <v>5.5</v>
      </c>
      <c r="P58" s="67">
        <v>-0.5</v>
      </c>
      <c r="Q58" s="216">
        <f t="shared" si="7"/>
        <v>5</v>
      </c>
      <c r="R58" s="7"/>
      <c r="S58" s="7"/>
      <c r="T58" s="7"/>
      <c r="U58" s="7"/>
      <c r="V58" s="7"/>
      <c r="W58" s="210"/>
      <c r="X58" s="210"/>
      <c r="Y58" s="210"/>
      <c r="Z58" s="210"/>
    </row>
    <row r="59" spans="1:26" ht="12.75">
      <c r="A59" s="105" t="s">
        <v>295</v>
      </c>
      <c r="B59" s="99">
        <v>5.5</v>
      </c>
      <c r="C59" s="69">
        <v>-0.5</v>
      </c>
      <c r="D59" s="220">
        <f t="shared" si="4"/>
        <v>5</v>
      </c>
      <c r="E59" s="105" t="s">
        <v>226</v>
      </c>
      <c r="F59" s="235" t="s">
        <v>144</v>
      </c>
      <c r="G59" s="69" t="s">
        <v>144</v>
      </c>
      <c r="H59" s="220" t="s">
        <v>144</v>
      </c>
      <c r="I59" s="255"/>
      <c r="J59" s="105" t="s">
        <v>318</v>
      </c>
      <c r="K59" s="235" t="s">
        <v>144</v>
      </c>
      <c r="L59" s="69" t="s">
        <v>144</v>
      </c>
      <c r="M59" s="220" t="s">
        <v>144</v>
      </c>
      <c r="N59" s="109" t="s">
        <v>248</v>
      </c>
      <c r="O59" s="235">
        <v>6.5</v>
      </c>
      <c r="P59" s="69">
        <v>0</v>
      </c>
      <c r="Q59" s="220">
        <f t="shared" si="7"/>
        <v>6.5</v>
      </c>
      <c r="R59" s="7"/>
      <c r="S59" s="7"/>
      <c r="T59" s="7"/>
      <c r="U59" s="7"/>
      <c r="V59" s="7"/>
      <c r="W59" s="210"/>
      <c r="X59" s="210"/>
      <c r="Y59" s="210"/>
      <c r="Z59" s="210"/>
    </row>
    <row r="60" spans="1:26" ht="12.75">
      <c r="A60" s="105" t="s">
        <v>360</v>
      </c>
      <c r="B60" s="235">
        <v>6.5</v>
      </c>
      <c r="C60" s="69">
        <v>0</v>
      </c>
      <c r="D60" s="220">
        <f t="shared" si="4"/>
        <v>6.5</v>
      </c>
      <c r="E60" s="105" t="s">
        <v>228</v>
      </c>
      <c r="F60" s="235">
        <v>6.5</v>
      </c>
      <c r="G60" s="69">
        <v>0</v>
      </c>
      <c r="H60" s="220">
        <f t="shared" si="5"/>
        <v>6.5</v>
      </c>
      <c r="I60" s="255"/>
      <c r="J60" s="102" t="s">
        <v>301</v>
      </c>
      <c r="K60" s="231">
        <v>6</v>
      </c>
      <c r="L60" s="67">
        <v>-0.5</v>
      </c>
      <c r="M60" s="216">
        <f t="shared" si="6"/>
        <v>5.5</v>
      </c>
      <c r="N60" s="102" t="s">
        <v>234</v>
      </c>
      <c r="O60" s="231">
        <v>5</v>
      </c>
      <c r="P60" s="67">
        <v>-0.5</v>
      </c>
      <c r="Q60" s="216">
        <f t="shared" si="7"/>
        <v>4.5</v>
      </c>
      <c r="R60" s="7"/>
      <c r="S60" s="7"/>
      <c r="T60" s="7"/>
      <c r="U60" s="7"/>
      <c r="V60" s="7"/>
      <c r="W60" s="210"/>
      <c r="X60" s="210"/>
      <c r="Y60" s="210"/>
      <c r="Z60" s="210"/>
    </row>
    <row r="61" spans="1:26" ht="12.75">
      <c r="A61" s="105" t="s">
        <v>294</v>
      </c>
      <c r="B61" s="99" t="s">
        <v>144</v>
      </c>
      <c r="C61" s="69" t="s">
        <v>144</v>
      </c>
      <c r="D61" s="220" t="s">
        <v>144</v>
      </c>
      <c r="E61" s="105" t="s">
        <v>209</v>
      </c>
      <c r="F61" s="235">
        <v>6.5</v>
      </c>
      <c r="G61" s="69">
        <v>1</v>
      </c>
      <c r="H61" s="220">
        <f t="shared" si="5"/>
        <v>7.5</v>
      </c>
      <c r="I61" s="255"/>
      <c r="J61" s="105" t="s">
        <v>463</v>
      </c>
      <c r="K61" s="99">
        <v>6.5</v>
      </c>
      <c r="L61" s="69">
        <v>0</v>
      </c>
      <c r="M61" s="220">
        <f t="shared" si="6"/>
        <v>6.5</v>
      </c>
      <c r="N61" s="105" t="s">
        <v>251</v>
      </c>
      <c r="O61" s="235">
        <v>6</v>
      </c>
      <c r="P61" s="69">
        <v>-0.5</v>
      </c>
      <c r="Q61" s="220">
        <f t="shared" si="7"/>
        <v>5.5</v>
      </c>
      <c r="R61" s="7"/>
      <c r="S61" s="7"/>
      <c r="T61" s="7"/>
      <c r="U61" s="7"/>
      <c r="V61" s="7"/>
      <c r="W61" s="210"/>
      <c r="X61" s="210"/>
      <c r="Y61" s="210"/>
      <c r="Z61" s="210"/>
    </row>
    <row r="62" spans="1:26" ht="12.75" customHeight="1" thickBot="1">
      <c r="A62" s="106" t="s">
        <v>467</v>
      </c>
      <c r="B62" s="100" t="s">
        <v>144</v>
      </c>
      <c r="C62" s="71" t="s">
        <v>144</v>
      </c>
      <c r="D62" s="220" t="s">
        <v>144</v>
      </c>
      <c r="E62" s="106" t="s">
        <v>451</v>
      </c>
      <c r="F62" s="100">
        <v>6.5</v>
      </c>
      <c r="G62" s="71">
        <v>0</v>
      </c>
      <c r="H62" s="220">
        <f t="shared" si="5"/>
        <v>6.5</v>
      </c>
      <c r="I62" s="255"/>
      <c r="J62" s="106" t="s">
        <v>319</v>
      </c>
      <c r="K62" s="236" t="s">
        <v>144</v>
      </c>
      <c r="L62" s="71" t="s">
        <v>144</v>
      </c>
      <c r="M62" s="220" t="s">
        <v>144</v>
      </c>
      <c r="N62" s="106" t="s">
        <v>459</v>
      </c>
      <c r="O62" s="236">
        <v>7</v>
      </c>
      <c r="P62" s="71">
        <v>0</v>
      </c>
      <c r="Q62" s="220">
        <f t="shared" si="7"/>
        <v>7</v>
      </c>
      <c r="R62" s="7"/>
      <c r="S62" s="7"/>
      <c r="T62" s="7"/>
      <c r="U62" s="7"/>
      <c r="V62" s="7"/>
      <c r="W62" s="210"/>
      <c r="X62" s="210"/>
      <c r="Y62" s="210"/>
      <c r="Z62" s="210"/>
    </row>
    <row r="63" spans="1:26" ht="12.75" customHeight="1" thickBot="1">
      <c r="A63" s="103" t="s">
        <v>297</v>
      </c>
      <c r="B63" s="232">
        <v>-1</v>
      </c>
      <c r="C63" s="25">
        <v>0</v>
      </c>
      <c r="D63" s="221">
        <f t="shared" si="4"/>
        <v>-1</v>
      </c>
      <c r="E63" s="103" t="s">
        <v>452</v>
      </c>
      <c r="F63" s="232">
        <v>1</v>
      </c>
      <c r="G63" s="25">
        <v>0</v>
      </c>
      <c r="H63" s="221">
        <f t="shared" si="5"/>
        <v>1</v>
      </c>
      <c r="I63" s="255"/>
      <c r="J63" s="103" t="s">
        <v>321</v>
      </c>
      <c r="K63" s="97">
        <v>1.5</v>
      </c>
      <c r="L63" s="25">
        <v>0</v>
      </c>
      <c r="M63" s="221">
        <f t="shared" si="6"/>
        <v>1.5</v>
      </c>
      <c r="N63" s="102" t="s">
        <v>253</v>
      </c>
      <c r="O63" s="232">
        <v>-1.5</v>
      </c>
      <c r="P63" s="25">
        <v>0</v>
      </c>
      <c r="Q63" s="221">
        <f t="shared" si="7"/>
        <v>-1.5</v>
      </c>
      <c r="R63" s="7"/>
      <c r="S63" s="7"/>
      <c r="T63" s="7"/>
      <c r="U63" s="7"/>
      <c r="V63" s="7"/>
      <c r="W63" s="210"/>
      <c r="X63" s="210"/>
      <c r="Y63" s="210"/>
      <c r="Z63" s="210"/>
    </row>
    <row r="64" spans="1:26" ht="12.75" customHeight="1" thickBot="1">
      <c r="A64" s="389" t="s">
        <v>357</v>
      </c>
      <c r="B64" s="390">
        <f>18.5/3</f>
        <v>6.166666666666667</v>
      </c>
      <c r="C64" s="391">
        <v>0</v>
      </c>
      <c r="D64" s="205">
        <f>C64</f>
        <v>0</v>
      </c>
      <c r="E64" s="389" t="s">
        <v>357</v>
      </c>
      <c r="F64" s="390">
        <f>20/3</f>
        <v>6.666666666666667</v>
      </c>
      <c r="G64" s="391">
        <v>1</v>
      </c>
      <c r="H64" s="205">
        <f>G64</f>
        <v>1</v>
      </c>
      <c r="I64" s="392"/>
      <c r="J64" s="389" t="s">
        <v>357</v>
      </c>
      <c r="K64" s="390">
        <f>19/3</f>
        <v>6.333333333333333</v>
      </c>
      <c r="L64" s="391">
        <v>0.5</v>
      </c>
      <c r="M64" s="205">
        <f>L64</f>
        <v>0.5</v>
      </c>
      <c r="N64" s="389" t="s">
        <v>357</v>
      </c>
      <c r="O64" s="390">
        <f>17.5/3</f>
        <v>5.833333333333333</v>
      </c>
      <c r="P64" s="391">
        <v>0</v>
      </c>
      <c r="Q64" s="205">
        <f>P64</f>
        <v>0</v>
      </c>
      <c r="R64" s="7"/>
      <c r="S64" s="7"/>
      <c r="T64" s="7"/>
      <c r="U64" s="7"/>
      <c r="V64" s="7"/>
      <c r="W64" s="210"/>
      <c r="X64" s="210"/>
      <c r="Y64" s="210"/>
      <c r="Z64" s="210"/>
    </row>
    <row r="65" spans="1:26" ht="12.75">
      <c r="A65" s="72"/>
      <c r="B65" s="60"/>
      <c r="C65" s="60"/>
      <c r="D65" s="222"/>
      <c r="E65" s="72"/>
      <c r="F65" s="60"/>
      <c r="G65" s="60"/>
      <c r="H65" s="73"/>
      <c r="I65" s="255"/>
      <c r="J65" s="72"/>
      <c r="K65" s="60"/>
      <c r="L65" s="60"/>
      <c r="M65" s="222"/>
      <c r="N65" s="72"/>
      <c r="O65" s="60"/>
      <c r="P65" s="60"/>
      <c r="Q65" s="222"/>
      <c r="R65" s="7"/>
      <c r="S65" s="7"/>
      <c r="T65" s="7"/>
      <c r="U65" s="7"/>
      <c r="V65" s="7"/>
      <c r="W65" s="210"/>
      <c r="X65" s="210"/>
      <c r="Y65" s="210"/>
      <c r="Z65" s="211"/>
    </row>
    <row r="66" spans="1:26" ht="13.5" customHeight="1">
      <c r="A66" s="74"/>
      <c r="B66" s="163">
        <f>B39+B40+B41+B42+B43+B44+B45+B46+B47+B48+B49+B63</f>
        <v>69</v>
      </c>
      <c r="C66" s="163">
        <f>C38+C39+C40+C41+C42+C43+C44+C45+C46+C47+C48+C49+C63+C64</f>
        <v>9</v>
      </c>
      <c r="D66" s="226">
        <f>B66+C66</f>
        <v>78</v>
      </c>
      <c r="E66" s="74"/>
      <c r="F66" s="174">
        <f>F39+F40+F41+F42+F43+F44+F45+F46+F47+F48+F49+F63</f>
        <v>69.5</v>
      </c>
      <c r="G66" s="174">
        <f>G38+G39+G40+G41+G42+G43+G44+G45+G46+G47+G48+G49+G63+G64</f>
        <v>8.5</v>
      </c>
      <c r="H66" s="224">
        <f>F66+G66</f>
        <v>78</v>
      </c>
      <c r="I66" s="255"/>
      <c r="J66" s="74"/>
      <c r="K66" s="191">
        <f>K39+K40+K60+K42+K43+K44+K45+K46+K47+K48+K55+K63</f>
        <v>72.5</v>
      </c>
      <c r="L66" s="191">
        <f>L38+L39+L40+L60+L42+L43+L44+L45+L46+L47+L48+L55+L63+L64</f>
        <v>12</v>
      </c>
      <c r="M66" s="228">
        <f>K66+L66</f>
        <v>84.5</v>
      </c>
      <c r="N66" s="74"/>
      <c r="O66" s="281">
        <f>O39+O60+O41+O42+O43+O44+O45+O46+O47+O48+O58+O63</f>
        <v>63</v>
      </c>
      <c r="P66" s="281">
        <f>P38+P39+P60+P41+P42+P43+P44+P45+P46+P47+P48+P58+P63+P64</f>
        <v>-2.5</v>
      </c>
      <c r="Q66" s="280">
        <f>O66+P66</f>
        <v>60.5</v>
      </c>
      <c r="R66" s="7"/>
      <c r="S66" s="7"/>
      <c r="T66" s="7"/>
      <c r="U66" s="7"/>
      <c r="V66" s="7"/>
      <c r="W66" s="211"/>
      <c r="X66" s="212"/>
      <c r="Y66" s="212"/>
      <c r="Z66" s="212"/>
    </row>
    <row r="67" spans="1:26" ht="12.75" customHeight="1" thickBot="1">
      <c r="A67" s="75"/>
      <c r="B67" s="76"/>
      <c r="C67" s="76"/>
      <c r="D67" s="29"/>
      <c r="E67" s="75"/>
      <c r="F67" s="76"/>
      <c r="G67" s="76"/>
      <c r="H67" s="29"/>
      <c r="I67" s="255"/>
      <c r="J67" s="75"/>
      <c r="K67" s="76"/>
      <c r="L67" s="76"/>
      <c r="M67" s="29"/>
      <c r="N67" s="75"/>
      <c r="O67" s="76"/>
      <c r="P67" s="76"/>
      <c r="Q67" s="29"/>
      <c r="R67" s="7"/>
      <c r="S67" s="7"/>
      <c r="T67" s="7"/>
      <c r="U67" s="7"/>
      <c r="V67" s="7"/>
      <c r="W67" s="211"/>
      <c r="X67" s="211"/>
      <c r="Y67" s="211"/>
      <c r="Z67" s="211"/>
    </row>
    <row r="68" spans="1:26" ht="18.75" thickBot="1">
      <c r="A68" s="164"/>
      <c r="B68" s="165"/>
      <c r="C68" s="165"/>
      <c r="D68" s="300">
        <v>3</v>
      </c>
      <c r="E68" s="173"/>
      <c r="F68" s="172"/>
      <c r="G68" s="172"/>
      <c r="H68" s="292">
        <v>3</v>
      </c>
      <c r="I68" s="248"/>
      <c r="J68" s="340"/>
      <c r="K68" s="190"/>
      <c r="L68" s="190"/>
      <c r="M68" s="295">
        <v>4</v>
      </c>
      <c r="N68" s="341"/>
      <c r="O68" s="279"/>
      <c r="P68" s="279"/>
      <c r="Q68" s="299">
        <v>0</v>
      </c>
      <c r="R68" s="7"/>
      <c r="S68" s="7"/>
      <c r="T68" s="7"/>
      <c r="U68" s="7"/>
      <c r="V68" s="7"/>
      <c r="W68" s="213"/>
      <c r="X68" s="213"/>
      <c r="Y68" s="213"/>
      <c r="Z68" s="214"/>
    </row>
    <row r="69" spans="1:26" ht="6" customHeight="1" thickBot="1">
      <c r="A69" s="7"/>
      <c r="B69" s="7"/>
      <c r="C69" s="7"/>
      <c r="D69" s="7"/>
      <c r="E69" s="257"/>
      <c r="F69" s="258"/>
      <c r="G69" s="258"/>
      <c r="H69" s="258"/>
      <c r="I69" s="255"/>
      <c r="J69" s="258"/>
      <c r="K69" s="258"/>
      <c r="L69" s="258"/>
      <c r="M69" s="278"/>
      <c r="N69" s="7"/>
      <c r="O69" s="7"/>
      <c r="P69" s="7"/>
      <c r="Q69" s="7"/>
      <c r="R69" s="7"/>
      <c r="S69" s="49"/>
      <c r="T69" s="49"/>
      <c r="U69" s="49"/>
      <c r="V69" s="49"/>
      <c r="W69" s="49"/>
      <c r="X69" s="49"/>
      <c r="Y69" s="49"/>
      <c r="Z69" s="49"/>
    </row>
    <row r="70" spans="1:26" ht="15" thickBot="1">
      <c r="A70" s="7"/>
      <c r="B70" s="7"/>
      <c r="C70" s="7"/>
      <c r="D70" s="7"/>
      <c r="E70" s="848" t="s">
        <v>64</v>
      </c>
      <c r="F70" s="849"/>
      <c r="G70" s="849"/>
      <c r="H70" s="849"/>
      <c r="I70" s="849"/>
      <c r="J70" s="849"/>
      <c r="K70" s="849"/>
      <c r="L70" s="849"/>
      <c r="M70" s="850"/>
      <c r="N70" s="7"/>
      <c r="O70" s="7"/>
      <c r="P70" s="7"/>
      <c r="Q70" s="7"/>
      <c r="R70" s="7"/>
      <c r="S70" s="49"/>
      <c r="T70" s="49"/>
      <c r="U70" s="49"/>
      <c r="V70" s="49"/>
      <c r="W70" s="49"/>
      <c r="X70" s="49"/>
      <c r="Y70" s="49"/>
      <c r="Z70" s="49"/>
    </row>
    <row r="71" spans="1:26" ht="15" customHeight="1" thickBot="1">
      <c r="A71" s="7"/>
      <c r="B71" s="7"/>
      <c r="C71" s="7"/>
      <c r="D71" s="7"/>
      <c r="E71" s="870" t="s">
        <v>90</v>
      </c>
      <c r="F71" s="871"/>
      <c r="G71" s="871"/>
      <c r="H71" s="872"/>
      <c r="I71" s="35"/>
      <c r="J71" s="844" t="s">
        <v>77</v>
      </c>
      <c r="K71" s="877"/>
      <c r="L71" s="877"/>
      <c r="M71" s="845"/>
      <c r="N71" s="7"/>
      <c r="O71" s="7"/>
      <c r="P71" s="7"/>
      <c r="Q71" s="7"/>
      <c r="R71" s="7"/>
      <c r="S71" s="49"/>
      <c r="T71" s="49"/>
      <c r="U71" s="49"/>
      <c r="V71" s="49"/>
      <c r="W71" s="7"/>
      <c r="X71" s="7"/>
      <c r="Y71" s="7"/>
      <c r="Z71" s="7"/>
    </row>
    <row r="72" spans="1:26" ht="13.5" thickBot="1">
      <c r="A72" s="7"/>
      <c r="B72" s="7"/>
      <c r="C72" s="7"/>
      <c r="D72" s="7"/>
      <c r="E72" s="283" t="s">
        <v>3</v>
      </c>
      <c r="F72" s="283" t="s">
        <v>78</v>
      </c>
      <c r="G72" s="283">
        <v>2</v>
      </c>
      <c r="H72" s="283" t="s">
        <v>13</v>
      </c>
      <c r="I72" s="2"/>
      <c r="J72" s="179" t="s">
        <v>3</v>
      </c>
      <c r="K72" s="161" t="s">
        <v>78</v>
      </c>
      <c r="L72" s="178">
        <v>0</v>
      </c>
      <c r="M72" s="161" t="s">
        <v>13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>
      <c r="A73" s="7"/>
      <c r="B73" s="7"/>
      <c r="C73" s="7"/>
      <c r="D73" s="7"/>
      <c r="E73" s="101" t="s">
        <v>322</v>
      </c>
      <c r="F73" s="239">
        <v>7</v>
      </c>
      <c r="G73" s="66">
        <v>-1</v>
      </c>
      <c r="H73" s="215">
        <f>F73+G73</f>
        <v>6</v>
      </c>
      <c r="I73" s="2"/>
      <c r="J73" s="101" t="s">
        <v>145</v>
      </c>
      <c r="K73" s="230">
        <v>6</v>
      </c>
      <c r="L73" s="66">
        <v>-1</v>
      </c>
      <c r="M73" s="216">
        <f aca="true" t="shared" si="8" ref="M73:M97">K73+L73</f>
        <v>5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>
      <c r="A74" s="7"/>
      <c r="B74" s="7"/>
      <c r="C74" s="7"/>
      <c r="D74" s="7"/>
      <c r="E74" s="102" t="s">
        <v>323</v>
      </c>
      <c r="F74" s="91">
        <v>6.5</v>
      </c>
      <c r="G74" s="67">
        <v>-0.5</v>
      </c>
      <c r="H74" s="216">
        <f aca="true" t="shared" si="9" ref="H74:H97">F74+G74</f>
        <v>6</v>
      </c>
      <c r="I74" s="2"/>
      <c r="J74" s="102" t="s">
        <v>146</v>
      </c>
      <c r="K74" s="231">
        <v>7</v>
      </c>
      <c r="L74" s="67">
        <v>0</v>
      </c>
      <c r="M74" s="216">
        <f t="shared" si="8"/>
        <v>7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>
      <c r="A75" s="7"/>
      <c r="B75" s="7"/>
      <c r="C75" s="7"/>
      <c r="D75" s="7"/>
      <c r="E75" s="102" t="s">
        <v>324</v>
      </c>
      <c r="F75" s="238">
        <v>5</v>
      </c>
      <c r="G75" s="67">
        <v>-0.5</v>
      </c>
      <c r="H75" s="216">
        <f t="shared" si="9"/>
        <v>4.5</v>
      </c>
      <c r="I75" s="2"/>
      <c r="J75" s="102" t="s">
        <v>148</v>
      </c>
      <c r="K75" s="231">
        <v>5.5</v>
      </c>
      <c r="L75" s="67">
        <v>0</v>
      </c>
      <c r="M75" s="216">
        <f t="shared" si="8"/>
        <v>5.5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>
      <c r="A76" s="7"/>
      <c r="B76" s="7"/>
      <c r="C76" s="7"/>
      <c r="D76" s="7"/>
      <c r="E76" s="102" t="s">
        <v>413</v>
      </c>
      <c r="F76" s="240" t="s">
        <v>351</v>
      </c>
      <c r="G76" s="67" t="s">
        <v>351</v>
      </c>
      <c r="H76" s="216" t="s">
        <v>351</v>
      </c>
      <c r="I76" s="2"/>
      <c r="J76" s="102" t="s">
        <v>161</v>
      </c>
      <c r="K76" s="231">
        <v>6.5</v>
      </c>
      <c r="L76" s="67">
        <v>-0.5</v>
      </c>
      <c r="M76" s="216">
        <f t="shared" si="8"/>
        <v>6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>
      <c r="A77" s="7"/>
      <c r="B77" s="7"/>
      <c r="C77" s="7"/>
      <c r="D77" s="7"/>
      <c r="E77" s="102" t="s">
        <v>326</v>
      </c>
      <c r="F77" s="96">
        <v>7.5</v>
      </c>
      <c r="G77" s="67">
        <v>1</v>
      </c>
      <c r="H77" s="216">
        <f t="shared" si="9"/>
        <v>8.5</v>
      </c>
      <c r="I77" s="2"/>
      <c r="J77" s="102" t="s">
        <v>149</v>
      </c>
      <c r="K77" s="231">
        <v>6</v>
      </c>
      <c r="L77" s="67">
        <v>0</v>
      </c>
      <c r="M77" s="216">
        <f t="shared" si="8"/>
        <v>6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>
      <c r="A78" s="7"/>
      <c r="B78" s="7"/>
      <c r="C78" s="7"/>
      <c r="D78" s="7"/>
      <c r="E78" s="102" t="s">
        <v>327</v>
      </c>
      <c r="F78" s="238">
        <v>7.5</v>
      </c>
      <c r="G78" s="67">
        <v>3</v>
      </c>
      <c r="H78" s="216">
        <f t="shared" si="9"/>
        <v>10.5</v>
      </c>
      <c r="I78" s="2"/>
      <c r="J78" s="102" t="s">
        <v>426</v>
      </c>
      <c r="K78" s="231">
        <v>6.5</v>
      </c>
      <c r="L78" s="67">
        <v>1</v>
      </c>
      <c r="M78" s="216">
        <f t="shared" si="8"/>
        <v>7.5</v>
      </c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>
      <c r="A79" s="7"/>
      <c r="B79" s="7"/>
      <c r="C79" s="7"/>
      <c r="D79" s="7"/>
      <c r="E79" s="102" t="s">
        <v>329</v>
      </c>
      <c r="F79" s="238">
        <v>5.5</v>
      </c>
      <c r="G79" s="67">
        <v>-0.5</v>
      </c>
      <c r="H79" s="216">
        <f t="shared" si="9"/>
        <v>5</v>
      </c>
      <c r="I79" s="2"/>
      <c r="J79" s="102" t="s">
        <v>150</v>
      </c>
      <c r="K79" s="96">
        <v>6.5</v>
      </c>
      <c r="L79" s="67">
        <v>0</v>
      </c>
      <c r="M79" s="216">
        <f t="shared" si="8"/>
        <v>6.5</v>
      </c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>
      <c r="A80" s="7"/>
      <c r="B80" s="7"/>
      <c r="C80" s="7"/>
      <c r="D80" s="7"/>
      <c r="E80" s="102" t="s">
        <v>337</v>
      </c>
      <c r="F80" s="231">
        <v>5.5</v>
      </c>
      <c r="G80" s="67">
        <v>0</v>
      </c>
      <c r="H80" s="216">
        <f t="shared" si="9"/>
        <v>5.5</v>
      </c>
      <c r="I80" s="2"/>
      <c r="J80" s="102" t="s">
        <v>151</v>
      </c>
      <c r="K80" s="240">
        <v>6</v>
      </c>
      <c r="L80" s="56">
        <v>0</v>
      </c>
      <c r="M80" s="216">
        <f t="shared" si="8"/>
        <v>6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>
      <c r="A81" s="7"/>
      <c r="B81" s="7"/>
      <c r="C81" s="7"/>
      <c r="D81" s="7"/>
      <c r="E81" s="102" t="s">
        <v>330</v>
      </c>
      <c r="F81" s="238">
        <v>5.5</v>
      </c>
      <c r="G81" s="67">
        <v>0</v>
      </c>
      <c r="H81" s="216">
        <f t="shared" si="9"/>
        <v>5.5</v>
      </c>
      <c r="I81" s="2"/>
      <c r="J81" s="102" t="s">
        <v>395</v>
      </c>
      <c r="K81" s="231">
        <v>6</v>
      </c>
      <c r="L81" s="67">
        <v>0</v>
      </c>
      <c r="M81" s="216">
        <f t="shared" si="8"/>
        <v>6</v>
      </c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>
      <c r="A82" s="7"/>
      <c r="B82" s="7"/>
      <c r="C82" s="7"/>
      <c r="D82" s="7"/>
      <c r="E82" s="102" t="s">
        <v>331</v>
      </c>
      <c r="F82" s="238">
        <v>5</v>
      </c>
      <c r="G82" s="159">
        <v>0</v>
      </c>
      <c r="H82" s="216">
        <f t="shared" si="9"/>
        <v>5</v>
      </c>
      <c r="I82" s="2"/>
      <c r="J82" s="102" t="s">
        <v>135</v>
      </c>
      <c r="K82" s="231">
        <v>6</v>
      </c>
      <c r="L82" s="67">
        <v>0</v>
      </c>
      <c r="M82" s="216">
        <f t="shared" si="8"/>
        <v>6</v>
      </c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 customHeight="1" thickBot="1">
      <c r="A83" s="7"/>
      <c r="B83" s="7"/>
      <c r="C83" s="7"/>
      <c r="D83" s="7"/>
      <c r="E83" s="103" t="s">
        <v>335</v>
      </c>
      <c r="F83" s="345">
        <v>7</v>
      </c>
      <c r="G83" s="25">
        <v>3</v>
      </c>
      <c r="H83" s="217">
        <f t="shared" si="9"/>
        <v>10</v>
      </c>
      <c r="I83" s="2"/>
      <c r="J83" s="103" t="s">
        <v>157</v>
      </c>
      <c r="K83" s="347">
        <v>7</v>
      </c>
      <c r="L83" s="58">
        <v>3</v>
      </c>
      <c r="M83" s="217">
        <f t="shared" si="8"/>
        <v>10</v>
      </c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3.5" thickBot="1">
      <c r="A84" s="7"/>
      <c r="B84" s="7"/>
      <c r="C84" s="7"/>
      <c r="D84" s="7"/>
      <c r="E84" s="85"/>
      <c r="F84" s="68"/>
      <c r="G84" s="68"/>
      <c r="H84" s="218"/>
      <c r="I84" s="2"/>
      <c r="J84" s="85"/>
      <c r="K84" s="68"/>
      <c r="L84" s="68"/>
      <c r="M84" s="218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>
      <c r="A85" s="7"/>
      <c r="B85" s="7"/>
      <c r="C85" s="7"/>
      <c r="D85" s="7"/>
      <c r="E85" s="104" t="s">
        <v>333</v>
      </c>
      <c r="F85" s="88" t="s">
        <v>144</v>
      </c>
      <c r="G85" s="70" t="s">
        <v>144</v>
      </c>
      <c r="H85" s="219" t="s">
        <v>144</v>
      </c>
      <c r="I85" s="2"/>
      <c r="J85" s="104" t="s">
        <v>156</v>
      </c>
      <c r="K85" s="98" t="s">
        <v>144</v>
      </c>
      <c r="L85" s="70" t="s">
        <v>144</v>
      </c>
      <c r="M85" s="219" t="s">
        <v>144</v>
      </c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>
      <c r="A86" s="7"/>
      <c r="B86" s="7"/>
      <c r="C86" s="7"/>
      <c r="D86" s="7"/>
      <c r="E86" s="105" t="s">
        <v>332</v>
      </c>
      <c r="F86" s="235">
        <v>8</v>
      </c>
      <c r="G86" s="69">
        <v>7</v>
      </c>
      <c r="H86" s="220">
        <f t="shared" si="9"/>
        <v>15</v>
      </c>
      <c r="I86" s="2"/>
      <c r="J86" s="105" t="s">
        <v>153</v>
      </c>
      <c r="K86" s="99" t="s">
        <v>144</v>
      </c>
      <c r="L86" s="69" t="s">
        <v>144</v>
      </c>
      <c r="M86" s="220" t="s">
        <v>144</v>
      </c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>
      <c r="A87" s="7"/>
      <c r="B87" s="7"/>
      <c r="C87" s="7"/>
      <c r="D87" s="7"/>
      <c r="E87" s="105" t="s">
        <v>411</v>
      </c>
      <c r="F87" s="237">
        <v>5</v>
      </c>
      <c r="G87" s="69">
        <v>0</v>
      </c>
      <c r="H87" s="220">
        <f t="shared" si="9"/>
        <v>5</v>
      </c>
      <c r="I87" s="2"/>
      <c r="J87" s="105" t="s">
        <v>347</v>
      </c>
      <c r="K87" s="235">
        <v>5</v>
      </c>
      <c r="L87" s="69">
        <v>0</v>
      </c>
      <c r="M87" s="220">
        <f t="shared" si="8"/>
        <v>5</v>
      </c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>
      <c r="A88" s="7"/>
      <c r="B88" s="7"/>
      <c r="C88" s="7"/>
      <c r="D88" s="7"/>
      <c r="E88" s="105" t="s">
        <v>412</v>
      </c>
      <c r="F88" s="237">
        <v>6.5</v>
      </c>
      <c r="G88" s="69">
        <v>0</v>
      </c>
      <c r="H88" s="220">
        <f t="shared" si="9"/>
        <v>6.5</v>
      </c>
      <c r="I88" s="2"/>
      <c r="J88" s="105" t="s">
        <v>396</v>
      </c>
      <c r="K88" s="235">
        <v>5</v>
      </c>
      <c r="L88" s="69">
        <v>0</v>
      </c>
      <c r="M88" s="220">
        <f t="shared" si="8"/>
        <v>5</v>
      </c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>
      <c r="A89" s="7"/>
      <c r="B89" s="7"/>
      <c r="C89" s="7"/>
      <c r="D89" s="7"/>
      <c r="E89" s="105" t="s">
        <v>336</v>
      </c>
      <c r="F89" s="235">
        <v>5.5</v>
      </c>
      <c r="G89" s="69">
        <v>0</v>
      </c>
      <c r="H89" s="220">
        <f t="shared" si="9"/>
        <v>5.5</v>
      </c>
      <c r="I89" s="2"/>
      <c r="J89" s="105" t="s">
        <v>448</v>
      </c>
      <c r="K89" s="235">
        <v>6</v>
      </c>
      <c r="L89" s="69">
        <v>0</v>
      </c>
      <c r="M89" s="220">
        <f t="shared" si="8"/>
        <v>6</v>
      </c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>
      <c r="A90" s="7"/>
      <c r="B90" s="7"/>
      <c r="C90" s="7"/>
      <c r="D90" s="7"/>
      <c r="E90" s="105" t="s">
        <v>328</v>
      </c>
      <c r="F90" s="235">
        <v>6.5</v>
      </c>
      <c r="G90" s="69">
        <v>0.5</v>
      </c>
      <c r="H90" s="220">
        <f t="shared" si="9"/>
        <v>7</v>
      </c>
      <c r="I90" s="2"/>
      <c r="J90" s="105" t="s">
        <v>397</v>
      </c>
      <c r="K90" s="235" t="s">
        <v>356</v>
      </c>
      <c r="L90" s="69" t="s">
        <v>356</v>
      </c>
      <c r="M90" s="220" t="s">
        <v>356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>
      <c r="A91" s="7"/>
      <c r="B91" s="7"/>
      <c r="C91" s="7"/>
      <c r="D91" s="7"/>
      <c r="E91" s="102" t="s">
        <v>341</v>
      </c>
      <c r="F91" s="231">
        <v>6.5</v>
      </c>
      <c r="G91" s="67">
        <v>0</v>
      </c>
      <c r="H91" s="216">
        <f t="shared" si="9"/>
        <v>6.5</v>
      </c>
      <c r="I91" s="2"/>
      <c r="J91" s="105" t="s">
        <v>160</v>
      </c>
      <c r="K91" s="235">
        <v>6</v>
      </c>
      <c r="L91" s="69">
        <v>-0.5</v>
      </c>
      <c r="M91" s="220">
        <f t="shared" si="8"/>
        <v>5.5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75">
      <c r="A92" s="7"/>
      <c r="B92" s="7"/>
      <c r="C92" s="7"/>
      <c r="D92" s="7"/>
      <c r="E92" s="109" t="s">
        <v>464</v>
      </c>
      <c r="F92" s="235">
        <v>6</v>
      </c>
      <c r="G92" s="69">
        <v>0</v>
      </c>
      <c r="H92" s="220">
        <f t="shared" si="9"/>
        <v>6</v>
      </c>
      <c r="I92" s="2"/>
      <c r="J92" s="105" t="s">
        <v>152</v>
      </c>
      <c r="K92" s="235">
        <v>6</v>
      </c>
      <c r="L92" s="69">
        <v>0</v>
      </c>
      <c r="M92" s="220">
        <f t="shared" si="8"/>
        <v>6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>
      <c r="A93" s="7"/>
      <c r="B93" s="7"/>
      <c r="C93" s="7"/>
      <c r="D93" s="7"/>
      <c r="E93" s="109" t="s">
        <v>465</v>
      </c>
      <c r="F93" s="235">
        <v>4</v>
      </c>
      <c r="G93" s="69">
        <v>0</v>
      </c>
      <c r="H93" s="220">
        <f t="shared" si="9"/>
        <v>4</v>
      </c>
      <c r="I93" s="2"/>
      <c r="J93" s="109" t="s">
        <v>354</v>
      </c>
      <c r="K93" s="235" t="s">
        <v>144</v>
      </c>
      <c r="L93" s="69" t="s">
        <v>144</v>
      </c>
      <c r="M93" s="220" t="s">
        <v>144</v>
      </c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>
      <c r="A94" s="2"/>
      <c r="B94" s="2"/>
      <c r="C94" s="2"/>
      <c r="D94" s="2"/>
      <c r="E94" s="105" t="s">
        <v>142</v>
      </c>
      <c r="F94" s="89" t="s">
        <v>144</v>
      </c>
      <c r="G94" s="69" t="s">
        <v>144</v>
      </c>
      <c r="H94" s="220" t="s">
        <v>144</v>
      </c>
      <c r="I94" s="2"/>
      <c r="J94" s="105" t="s">
        <v>454</v>
      </c>
      <c r="K94" s="235" t="s">
        <v>144</v>
      </c>
      <c r="L94" s="69" t="s">
        <v>144</v>
      </c>
      <c r="M94" s="220" t="s">
        <v>144</v>
      </c>
      <c r="N94" s="7"/>
      <c r="O94" s="7"/>
      <c r="P94" s="7"/>
      <c r="Q94" s="7"/>
      <c r="R94" s="7"/>
      <c r="S94" s="2"/>
      <c r="T94" s="7"/>
      <c r="U94" s="7"/>
      <c r="V94" s="7"/>
      <c r="W94" s="7"/>
      <c r="X94" s="7"/>
      <c r="Y94" s="7"/>
      <c r="Z94" s="7"/>
    </row>
    <row r="95" spans="1:26" ht="12.75">
      <c r="A95" s="2"/>
      <c r="B95" s="2"/>
      <c r="C95" s="2"/>
      <c r="D95" s="2"/>
      <c r="E95" s="105" t="s">
        <v>142</v>
      </c>
      <c r="F95" s="99" t="s">
        <v>144</v>
      </c>
      <c r="G95" s="69" t="s">
        <v>144</v>
      </c>
      <c r="H95" s="220" t="s">
        <v>144</v>
      </c>
      <c r="I95" s="2"/>
      <c r="J95" s="105" t="s">
        <v>449</v>
      </c>
      <c r="K95" s="336" t="s">
        <v>144</v>
      </c>
      <c r="L95" s="57" t="s">
        <v>144</v>
      </c>
      <c r="M95" s="220" t="s">
        <v>144</v>
      </c>
      <c r="N95" s="7"/>
      <c r="O95" s="7"/>
      <c r="P95" s="7"/>
      <c r="Q95" s="7"/>
      <c r="R95" s="7"/>
      <c r="S95" s="2"/>
      <c r="T95" s="7"/>
      <c r="U95" s="7"/>
      <c r="V95" s="7"/>
      <c r="W95" s="7"/>
      <c r="X95" s="7"/>
      <c r="Y95" s="7"/>
      <c r="Z95" s="7"/>
    </row>
    <row r="96" spans="1:26" ht="12.75" customHeight="1" thickBot="1">
      <c r="A96" s="79"/>
      <c r="B96" s="79"/>
      <c r="C96" s="79"/>
      <c r="D96" s="79"/>
      <c r="E96" s="106" t="s">
        <v>142</v>
      </c>
      <c r="F96" s="90" t="s">
        <v>144</v>
      </c>
      <c r="G96" s="71" t="s">
        <v>144</v>
      </c>
      <c r="H96" s="220" t="s">
        <v>144</v>
      </c>
      <c r="I96" s="79"/>
      <c r="J96" s="106" t="s">
        <v>162</v>
      </c>
      <c r="K96" s="236" t="s">
        <v>144</v>
      </c>
      <c r="L96" s="71" t="s">
        <v>144</v>
      </c>
      <c r="M96" s="220" t="s">
        <v>144</v>
      </c>
      <c r="N96" s="7"/>
      <c r="O96" s="7"/>
      <c r="P96" s="7"/>
      <c r="Q96" s="7"/>
      <c r="R96" s="7"/>
      <c r="S96" s="2"/>
      <c r="T96" s="7"/>
      <c r="U96" s="7"/>
      <c r="V96" s="7"/>
      <c r="W96" s="7"/>
      <c r="X96" s="7"/>
      <c r="Y96" s="7"/>
      <c r="Z96" s="7"/>
    </row>
    <row r="97" spans="1:26" ht="12.75" customHeight="1" thickBot="1">
      <c r="A97" s="86"/>
      <c r="B97" s="86"/>
      <c r="C97" s="86"/>
      <c r="D97" s="86"/>
      <c r="E97" s="103" t="s">
        <v>343</v>
      </c>
      <c r="F97" s="232">
        <v>1</v>
      </c>
      <c r="G97" s="25">
        <v>0</v>
      </c>
      <c r="H97" s="221">
        <f t="shared" si="9"/>
        <v>1</v>
      </c>
      <c r="I97" s="81"/>
      <c r="J97" s="103" t="s">
        <v>165</v>
      </c>
      <c r="K97" s="232">
        <v>0.5</v>
      </c>
      <c r="L97" s="25">
        <v>0</v>
      </c>
      <c r="M97" s="221">
        <f t="shared" si="8"/>
        <v>0.5</v>
      </c>
      <c r="N97" s="7"/>
      <c r="O97" s="7"/>
      <c r="P97" s="7"/>
      <c r="Q97" s="7"/>
      <c r="R97" s="7"/>
      <c r="S97" s="2"/>
      <c r="T97" s="7"/>
      <c r="U97" s="7"/>
      <c r="V97" s="7"/>
      <c r="W97" s="7"/>
      <c r="X97" s="7"/>
      <c r="Y97" s="7"/>
      <c r="Z97" s="7"/>
    </row>
    <row r="98" spans="1:26" ht="12.75" customHeight="1" thickBot="1">
      <c r="A98" s="86"/>
      <c r="B98" s="86"/>
      <c r="C98" s="86"/>
      <c r="D98" s="86"/>
      <c r="E98" s="389" t="s">
        <v>357</v>
      </c>
      <c r="F98" s="390">
        <f>18/3</f>
        <v>6</v>
      </c>
      <c r="G98" s="391">
        <v>0</v>
      </c>
      <c r="H98" s="205">
        <f>G98</f>
        <v>0</v>
      </c>
      <c r="I98" s="81"/>
      <c r="J98" s="389" t="s">
        <v>357</v>
      </c>
      <c r="K98" s="390">
        <f>19/3</f>
        <v>6.333333333333333</v>
      </c>
      <c r="L98" s="391">
        <v>0.5</v>
      </c>
      <c r="M98" s="205">
        <f>L98</f>
        <v>0.5</v>
      </c>
      <c r="N98" s="7"/>
      <c r="O98" s="7"/>
      <c r="P98" s="7"/>
      <c r="Q98" s="7"/>
      <c r="R98" s="7"/>
      <c r="S98" s="2"/>
      <c r="T98" s="7"/>
      <c r="U98" s="7"/>
      <c r="V98" s="7"/>
      <c r="W98" s="7"/>
      <c r="X98" s="7"/>
      <c r="Y98" s="7"/>
      <c r="Z98" s="7"/>
    </row>
    <row r="99" spans="1:26" ht="12.75">
      <c r="A99" s="82"/>
      <c r="B99" s="82"/>
      <c r="C99" s="82"/>
      <c r="D99" s="80"/>
      <c r="E99" s="72"/>
      <c r="F99" s="60"/>
      <c r="G99" s="60"/>
      <c r="H99" s="222"/>
      <c r="I99" s="81"/>
      <c r="J99" s="72"/>
      <c r="K99" s="60"/>
      <c r="L99" s="60"/>
      <c r="M99" s="222"/>
      <c r="N99" s="7"/>
      <c r="O99" s="7"/>
      <c r="P99" s="7"/>
      <c r="Q99" s="7"/>
      <c r="R99" s="7"/>
      <c r="S99" s="2"/>
      <c r="T99" s="7"/>
      <c r="U99" s="7"/>
      <c r="V99" s="7"/>
      <c r="W99" s="7"/>
      <c r="X99" s="7"/>
      <c r="Y99" s="7"/>
      <c r="Z99" s="7"/>
    </row>
    <row r="100" spans="1:26" ht="13.5" customHeight="1">
      <c r="A100" s="78"/>
      <c r="B100" s="78"/>
      <c r="C100" s="78"/>
      <c r="D100" s="9"/>
      <c r="E100" s="74"/>
      <c r="F100" s="284">
        <f>F73+F74+F75+F91+F77+F78+F79+F80+F81+F82+F83+F97</f>
        <v>69.5</v>
      </c>
      <c r="G100" s="284">
        <f>G72+G73+G74+G75+G91+G77+G78+G79+G80+G81+G82+G83+G97+G98</f>
        <v>6.5</v>
      </c>
      <c r="H100" s="285">
        <f>F100+G100</f>
        <v>76</v>
      </c>
      <c r="I100" s="77"/>
      <c r="J100" s="74"/>
      <c r="K100" s="182">
        <f>K73+K74+K75+K76+K77+K78+K79+K80+K81+K82+K83+K97</f>
        <v>69.5</v>
      </c>
      <c r="L100" s="182">
        <f>L72+L73+L74+L75+L76+L77+L78+L79+L80+L81+L82+L83+L97+L98</f>
        <v>3</v>
      </c>
      <c r="M100" s="223">
        <f>K100+L100</f>
        <v>72.5</v>
      </c>
      <c r="N100" s="7"/>
      <c r="O100" s="7"/>
      <c r="P100" s="7"/>
      <c r="Q100" s="7"/>
      <c r="R100" s="7"/>
      <c r="S100" s="2"/>
      <c r="T100" s="7"/>
      <c r="U100" s="7"/>
      <c r="V100" s="7"/>
      <c r="W100" s="7"/>
      <c r="X100" s="7"/>
      <c r="Y100" s="7"/>
      <c r="Z100" s="7"/>
    </row>
    <row r="101" spans="1:26" ht="12.75" customHeight="1" thickBot="1">
      <c r="A101" s="61"/>
      <c r="B101" s="61"/>
      <c r="C101" s="61"/>
      <c r="D101" s="64"/>
      <c r="E101" s="75"/>
      <c r="F101" s="76"/>
      <c r="G101" s="76"/>
      <c r="H101" s="29"/>
      <c r="I101" s="18"/>
      <c r="J101" s="75"/>
      <c r="K101" s="76"/>
      <c r="L101" s="76"/>
      <c r="M101" s="29"/>
      <c r="N101" s="7"/>
      <c r="O101" s="7"/>
      <c r="P101" s="7"/>
      <c r="Q101" s="7"/>
      <c r="R101" s="7"/>
      <c r="S101" s="2"/>
      <c r="T101" s="7"/>
      <c r="U101" s="7"/>
      <c r="V101" s="7"/>
      <c r="W101" s="7"/>
      <c r="X101" s="7"/>
      <c r="Y101" s="7"/>
      <c r="Z101" s="7"/>
    </row>
    <row r="102" spans="1:26" ht="18.75" thickBot="1">
      <c r="A102" s="61"/>
      <c r="B102" s="61"/>
      <c r="C102" s="61"/>
      <c r="D102" s="64"/>
      <c r="E102" s="287"/>
      <c r="F102" s="286"/>
      <c r="G102" s="286"/>
      <c r="H102" s="294">
        <v>3</v>
      </c>
      <c r="I102" s="83"/>
      <c r="J102" s="180"/>
      <c r="K102" s="181"/>
      <c r="L102" s="181"/>
      <c r="M102" s="298">
        <v>2</v>
      </c>
      <c r="N102" s="7"/>
      <c r="O102" s="7"/>
      <c r="P102" s="7"/>
      <c r="Q102" s="7"/>
      <c r="R102" s="7"/>
      <c r="S102" s="2"/>
      <c r="T102" s="7"/>
      <c r="U102" s="7"/>
      <c r="V102" s="7"/>
      <c r="W102" s="7"/>
      <c r="X102" s="7"/>
      <c r="Y102" s="7"/>
      <c r="Z102" s="7"/>
    </row>
    <row r="103" spans="1:26" ht="12.75">
      <c r="A103" s="61"/>
      <c r="B103" s="61"/>
      <c r="C103" s="61"/>
      <c r="D103" s="64"/>
      <c r="E103" s="61"/>
      <c r="F103" s="61"/>
      <c r="G103" s="61"/>
      <c r="H103" s="18"/>
      <c r="I103" s="18"/>
      <c r="J103" s="61"/>
      <c r="K103" s="61"/>
      <c r="L103" s="61"/>
      <c r="M103" s="64"/>
      <c r="N103" s="7"/>
      <c r="O103" s="7"/>
      <c r="P103" s="7"/>
      <c r="Q103" s="7"/>
      <c r="R103" s="2"/>
      <c r="S103" s="2"/>
      <c r="T103" s="7"/>
      <c r="U103" s="7"/>
      <c r="V103" s="7"/>
      <c r="W103" s="7"/>
      <c r="X103" s="7"/>
      <c r="Y103" s="7"/>
      <c r="Z103" s="7"/>
    </row>
    <row r="104" spans="1:26" ht="14.25">
      <c r="A104" s="61"/>
      <c r="B104" s="61"/>
      <c r="C104" s="61"/>
      <c r="D104" s="64"/>
      <c r="E104" s="61"/>
      <c r="F104" s="61"/>
      <c r="G104" s="61"/>
      <c r="H104" s="18"/>
      <c r="I104" s="18"/>
      <c r="J104" s="61"/>
      <c r="K104" s="61"/>
      <c r="L104" s="61"/>
      <c r="M104" s="64"/>
      <c r="N104" s="61"/>
      <c r="O104" s="61"/>
      <c r="P104" s="61"/>
      <c r="Q104" s="64"/>
      <c r="R104" s="2"/>
      <c r="S104" s="2"/>
      <c r="T104" s="7"/>
      <c r="U104" s="79"/>
      <c r="V104" s="79"/>
      <c r="W104" s="7"/>
      <c r="X104" s="7"/>
      <c r="Y104" s="7"/>
      <c r="Z104" s="7"/>
    </row>
    <row r="105" spans="1:26" ht="12.75">
      <c r="A105" s="61"/>
      <c r="B105" s="61"/>
      <c r="C105" s="61"/>
      <c r="D105" s="64"/>
      <c r="E105" s="61"/>
      <c r="F105" s="61"/>
      <c r="G105" s="61"/>
      <c r="H105" s="18"/>
      <c r="I105" s="18"/>
      <c r="J105" s="61"/>
      <c r="K105" s="61"/>
      <c r="L105" s="61"/>
      <c r="M105" s="64"/>
      <c r="N105" s="61"/>
      <c r="O105" s="61"/>
      <c r="P105" s="61"/>
      <c r="Q105" s="64"/>
      <c r="R105" s="2"/>
      <c r="S105" s="2"/>
      <c r="T105" s="7"/>
      <c r="U105" s="86"/>
      <c r="V105" s="86"/>
      <c r="W105" s="7"/>
      <c r="X105" s="7"/>
      <c r="Y105" s="7"/>
      <c r="Z105" s="7"/>
    </row>
    <row r="106" spans="1:26" ht="12.75">
      <c r="A106" s="61"/>
      <c r="B106" s="61"/>
      <c r="C106" s="61"/>
      <c r="D106" s="64"/>
      <c r="E106" s="61"/>
      <c r="F106" s="61"/>
      <c r="G106" s="61"/>
      <c r="H106" s="18"/>
      <c r="I106" s="18"/>
      <c r="J106" s="61"/>
      <c r="K106" s="61"/>
      <c r="L106" s="61"/>
      <c r="M106" s="64"/>
      <c r="N106" s="61"/>
      <c r="O106" s="61"/>
      <c r="P106" s="61"/>
      <c r="Q106" s="64"/>
      <c r="R106" s="2"/>
      <c r="S106" s="2"/>
      <c r="T106" s="7"/>
      <c r="U106" s="82"/>
      <c r="V106" s="80"/>
      <c r="W106" s="7"/>
      <c r="X106" s="7"/>
      <c r="Y106" s="7"/>
      <c r="Z106" s="7"/>
    </row>
    <row r="107" spans="1:26" ht="12.75">
      <c r="A107" s="61"/>
      <c r="B107" s="61"/>
      <c r="C107" s="61"/>
      <c r="D107" s="64"/>
      <c r="E107" s="61"/>
      <c r="F107" s="61"/>
      <c r="G107" s="61"/>
      <c r="H107" s="18"/>
      <c r="I107" s="18"/>
      <c r="J107" s="61"/>
      <c r="K107" s="61"/>
      <c r="L107" s="61"/>
      <c r="M107" s="64"/>
      <c r="N107" s="61"/>
      <c r="O107" s="61"/>
      <c r="P107" s="61"/>
      <c r="Q107" s="64"/>
      <c r="R107" s="2"/>
      <c r="S107" s="2"/>
      <c r="T107" s="7"/>
      <c r="U107" s="78"/>
      <c r="V107" s="9"/>
      <c r="W107" s="7"/>
      <c r="X107" s="7"/>
      <c r="Y107" s="7"/>
      <c r="Z107" s="7"/>
    </row>
    <row r="108" spans="1:26" ht="12.75">
      <c r="A108" s="61"/>
      <c r="B108" s="61"/>
      <c r="C108" s="61"/>
      <c r="D108" s="64"/>
      <c r="E108" s="61"/>
      <c r="F108" s="61"/>
      <c r="G108" s="61"/>
      <c r="H108" s="18"/>
      <c r="I108" s="18"/>
      <c r="J108" s="61"/>
      <c r="K108" s="61"/>
      <c r="L108" s="61"/>
      <c r="M108" s="64"/>
      <c r="N108" s="61"/>
      <c r="O108" s="61"/>
      <c r="P108" s="61"/>
      <c r="Q108" s="64"/>
      <c r="R108" s="2"/>
      <c r="S108" s="2"/>
      <c r="T108" s="7"/>
      <c r="U108" s="61"/>
      <c r="V108" s="64"/>
      <c r="W108" s="7"/>
      <c r="X108" s="7"/>
      <c r="Y108" s="7"/>
      <c r="Z108" s="7"/>
    </row>
    <row r="109" spans="1:26" ht="12.75">
      <c r="A109" s="61"/>
      <c r="B109" s="61"/>
      <c r="C109" s="61"/>
      <c r="D109" s="64"/>
      <c r="E109" s="61"/>
      <c r="F109" s="61"/>
      <c r="G109" s="61"/>
      <c r="H109" s="18"/>
      <c r="I109" s="18"/>
      <c r="J109" s="61"/>
      <c r="K109" s="61"/>
      <c r="L109" s="61"/>
      <c r="M109" s="64"/>
      <c r="N109" s="61"/>
      <c r="O109" s="61"/>
      <c r="P109" s="61"/>
      <c r="Q109" s="64"/>
      <c r="R109" s="2"/>
      <c r="S109" s="2"/>
      <c r="T109" s="7"/>
      <c r="U109" s="61"/>
      <c r="V109" s="64"/>
      <c r="W109" s="7"/>
      <c r="X109" s="7"/>
      <c r="Y109" s="7"/>
      <c r="Z109" s="7"/>
    </row>
    <row r="110" spans="1:26" ht="12.75">
      <c r="A110" s="61"/>
      <c r="B110" s="61"/>
      <c r="C110" s="61"/>
      <c r="D110" s="64"/>
      <c r="E110" s="61"/>
      <c r="F110" s="61"/>
      <c r="G110" s="61"/>
      <c r="H110" s="18"/>
      <c r="I110" s="18"/>
      <c r="J110" s="61"/>
      <c r="K110" s="61"/>
      <c r="L110" s="61"/>
      <c r="M110" s="64"/>
      <c r="N110" s="61"/>
      <c r="O110" s="61"/>
      <c r="P110" s="61"/>
      <c r="Q110" s="64"/>
      <c r="R110" s="2"/>
      <c r="S110" s="2"/>
      <c r="T110" s="7"/>
      <c r="U110" s="61"/>
      <c r="V110" s="64"/>
      <c r="W110" s="2"/>
      <c r="X110" s="61"/>
      <c r="Y110" s="18"/>
      <c r="Z110" s="7"/>
    </row>
    <row r="111" spans="1:26" ht="12.75">
      <c r="A111" s="61"/>
      <c r="B111" s="61"/>
      <c r="C111" s="61"/>
      <c r="D111" s="64"/>
      <c r="E111" s="61"/>
      <c r="F111" s="61"/>
      <c r="G111" s="61"/>
      <c r="H111" s="18"/>
      <c r="I111" s="18"/>
      <c r="J111" s="61"/>
      <c r="K111" s="61"/>
      <c r="L111" s="61"/>
      <c r="M111" s="64"/>
      <c r="N111" s="61"/>
      <c r="O111" s="61"/>
      <c r="P111" s="61"/>
      <c r="Q111" s="64"/>
      <c r="R111" s="2"/>
      <c r="S111" s="2"/>
      <c r="T111" s="7"/>
      <c r="U111" s="61"/>
      <c r="V111" s="64"/>
      <c r="W111" s="2"/>
      <c r="X111" s="61"/>
      <c r="Y111" s="18"/>
      <c r="Z111" s="7"/>
    </row>
    <row r="112" spans="1:26" ht="12.75">
      <c r="A112" s="6"/>
      <c r="B112" s="6"/>
      <c r="C112" s="6"/>
      <c r="D112" s="63"/>
      <c r="E112" s="60"/>
      <c r="F112" s="60"/>
      <c r="G112" s="60"/>
      <c r="H112" s="6"/>
      <c r="I112" s="6"/>
      <c r="J112" s="6"/>
      <c r="K112" s="6"/>
      <c r="L112" s="6"/>
      <c r="M112" s="63"/>
      <c r="N112" s="6"/>
      <c r="O112" s="6"/>
      <c r="P112" s="6"/>
      <c r="Q112" s="63"/>
      <c r="R112" s="2"/>
      <c r="S112" s="2"/>
      <c r="T112" s="7"/>
      <c r="U112" s="61"/>
      <c r="V112" s="64"/>
      <c r="W112" s="2"/>
      <c r="X112" s="61"/>
      <c r="Y112" s="18"/>
      <c r="Z112" s="7"/>
    </row>
    <row r="113" spans="1:26" s="16" customFormat="1" ht="12.75">
      <c r="A113" s="62"/>
      <c r="B113" s="62"/>
      <c r="C113" s="62"/>
      <c r="D113" s="63"/>
      <c r="E113" s="60"/>
      <c r="F113" s="60"/>
      <c r="G113" s="60"/>
      <c r="H113" s="6"/>
      <c r="I113" s="6"/>
      <c r="J113" s="60"/>
      <c r="K113" s="60"/>
      <c r="L113" s="60"/>
      <c r="M113" s="63"/>
      <c r="N113" s="60"/>
      <c r="O113" s="60"/>
      <c r="P113" s="60"/>
      <c r="Q113" s="63"/>
      <c r="R113" s="2"/>
      <c r="S113" s="2"/>
      <c r="T113" s="7"/>
      <c r="U113" s="61"/>
      <c r="V113" s="64"/>
      <c r="W113" s="2"/>
      <c r="X113" s="61"/>
      <c r="Y113" s="18"/>
      <c r="Z113" s="7"/>
    </row>
    <row r="114" spans="1:26" s="16" customFormat="1" ht="12.75">
      <c r="A114" s="60"/>
      <c r="B114" s="60"/>
      <c r="C114" s="60"/>
      <c r="D114" s="63"/>
      <c r="E114" s="60"/>
      <c r="F114" s="60"/>
      <c r="G114" s="60"/>
      <c r="H114" s="6"/>
      <c r="I114" s="6"/>
      <c r="J114" s="60"/>
      <c r="K114" s="60"/>
      <c r="L114" s="60"/>
      <c r="M114" s="63"/>
      <c r="N114" s="60"/>
      <c r="O114" s="60"/>
      <c r="P114" s="60"/>
      <c r="Q114" s="63"/>
      <c r="R114" s="2"/>
      <c r="S114" s="2"/>
      <c r="T114" s="7"/>
      <c r="U114" s="61"/>
      <c r="V114" s="64"/>
      <c r="W114" s="2"/>
      <c r="X114" s="61"/>
      <c r="Y114" s="18"/>
      <c r="Z114" s="7"/>
    </row>
    <row r="115" spans="1:26" s="16" customFormat="1" ht="12.75">
      <c r="A115" s="60"/>
      <c r="B115" s="60"/>
      <c r="C115" s="60"/>
      <c r="D115" s="6"/>
      <c r="E115" s="60"/>
      <c r="F115" s="60"/>
      <c r="G115" s="60"/>
      <c r="H115" s="6"/>
      <c r="I115" s="6"/>
      <c r="J115" s="60"/>
      <c r="K115" s="60"/>
      <c r="L115" s="60"/>
      <c r="M115" s="63"/>
      <c r="N115" s="61"/>
      <c r="O115" s="61"/>
      <c r="P115" s="61"/>
      <c r="Q115" s="64"/>
      <c r="R115" s="2"/>
      <c r="S115" s="2"/>
      <c r="T115" s="7"/>
      <c r="U115" s="61"/>
      <c r="V115" s="64"/>
      <c r="W115" s="2"/>
      <c r="X115" s="61"/>
      <c r="Y115" s="18"/>
      <c r="Z115" s="7"/>
    </row>
    <row r="116" spans="1:26" s="16" customFormat="1" ht="12.75">
      <c r="A116" s="61"/>
      <c r="B116" s="61"/>
      <c r="C116" s="61"/>
      <c r="D116" s="18"/>
      <c r="E116" s="60"/>
      <c r="F116" s="60"/>
      <c r="G116" s="60"/>
      <c r="H116" s="6"/>
      <c r="I116" s="6"/>
      <c r="J116" s="60"/>
      <c r="K116" s="60"/>
      <c r="L116" s="60"/>
      <c r="M116" s="63"/>
      <c r="N116" s="61"/>
      <c r="O116" s="61"/>
      <c r="P116" s="61"/>
      <c r="Q116" s="64"/>
      <c r="R116" s="2"/>
      <c r="S116" s="2"/>
      <c r="T116" s="7"/>
      <c r="U116" s="61"/>
      <c r="V116" s="64"/>
      <c r="W116" s="2"/>
      <c r="X116" s="61"/>
      <c r="Y116" s="18"/>
      <c r="Z116" s="7"/>
    </row>
    <row r="117" spans="1:26" s="16" customFormat="1" ht="12.75">
      <c r="A117" s="60"/>
      <c r="B117" s="60"/>
      <c r="C117" s="60"/>
      <c r="D117" s="6"/>
      <c r="E117" s="60"/>
      <c r="F117" s="60"/>
      <c r="G117" s="60"/>
      <c r="H117" s="6"/>
      <c r="I117" s="6"/>
      <c r="J117" s="60"/>
      <c r="K117" s="60"/>
      <c r="L117" s="60"/>
      <c r="M117" s="6"/>
      <c r="N117" s="60"/>
      <c r="O117" s="60"/>
      <c r="P117" s="60"/>
      <c r="Q117" s="6"/>
      <c r="R117" s="2"/>
      <c r="S117" s="2"/>
      <c r="T117" s="7"/>
      <c r="U117" s="61"/>
      <c r="V117" s="64"/>
      <c r="W117" s="2"/>
      <c r="X117" s="61"/>
      <c r="Y117" s="18"/>
      <c r="Z117" s="7"/>
    </row>
    <row r="118" spans="1:26" s="16" customFormat="1" ht="12.75">
      <c r="A118" s="60"/>
      <c r="B118" s="60"/>
      <c r="C118" s="60"/>
      <c r="D118" s="6"/>
      <c r="E118" s="60"/>
      <c r="F118" s="60"/>
      <c r="G118" s="60"/>
      <c r="H118" s="6"/>
      <c r="I118" s="6"/>
      <c r="J118" s="60"/>
      <c r="K118" s="60"/>
      <c r="L118" s="60"/>
      <c r="M118" s="6"/>
      <c r="N118" s="60"/>
      <c r="O118" s="60"/>
      <c r="P118" s="60"/>
      <c r="Q118" s="6"/>
      <c r="R118" s="2"/>
      <c r="S118" s="2"/>
      <c r="T118" s="7"/>
      <c r="U118" s="61"/>
      <c r="V118" s="64"/>
      <c r="W118" s="2"/>
      <c r="X118" s="61"/>
      <c r="Y118" s="18"/>
      <c r="Z118" s="7"/>
    </row>
    <row r="119" spans="1:26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</sheetData>
  <sheetProtection/>
  <mergeCells count="14">
    <mergeCell ref="A1:Q1"/>
    <mergeCell ref="A2:Q2"/>
    <mergeCell ref="J37:M37"/>
    <mergeCell ref="N3:Q3"/>
    <mergeCell ref="E3:H3"/>
    <mergeCell ref="E37:H37"/>
    <mergeCell ref="J3:M3"/>
    <mergeCell ref="J71:M71"/>
    <mergeCell ref="A36:Q36"/>
    <mergeCell ref="N37:Q37"/>
    <mergeCell ref="A3:D3"/>
    <mergeCell ref="A37:D37"/>
    <mergeCell ref="E71:H71"/>
    <mergeCell ref="E70:M7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53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6.7109375" style="0" customWidth="1"/>
    <col min="2" max="3" width="4.8515625" style="0" customWidth="1"/>
    <col min="4" max="4" width="5.57421875" style="0" customWidth="1"/>
    <col min="5" max="5" width="16.7109375" style="0" customWidth="1"/>
    <col min="6" max="7" width="4.8515625" style="0" customWidth="1"/>
    <col min="8" max="8" width="5.57421875" style="0" customWidth="1"/>
    <col min="9" max="9" width="1.1484375" style="0" customWidth="1"/>
    <col min="10" max="10" width="16.7109375" style="0" bestFit="1" customWidth="1"/>
    <col min="11" max="12" width="4.8515625" style="0" customWidth="1"/>
    <col min="13" max="13" width="5.57421875" style="0" customWidth="1"/>
    <col min="14" max="14" width="16.7109375" style="0" customWidth="1"/>
    <col min="15" max="16" width="4.8515625" style="0" customWidth="1"/>
    <col min="17" max="17" width="5.57421875" style="0" customWidth="1"/>
    <col min="23" max="26" width="9.140625" style="16" customWidth="1"/>
  </cols>
  <sheetData>
    <row r="1" spans="1:26" ht="15" thickBot="1">
      <c r="A1" s="848" t="s">
        <v>116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50"/>
      <c r="R1" s="7"/>
      <c r="S1" s="7"/>
      <c r="T1" s="7"/>
      <c r="U1" s="7"/>
      <c r="V1" s="7"/>
      <c r="W1" s="7"/>
      <c r="X1" s="7"/>
      <c r="Y1" s="7"/>
      <c r="Z1" s="7"/>
    </row>
    <row r="2" spans="1:26" ht="15" thickBot="1">
      <c r="A2" s="848" t="s">
        <v>38</v>
      </c>
      <c r="B2" s="849"/>
      <c r="C2" s="849"/>
      <c r="D2" s="849"/>
      <c r="E2" s="849"/>
      <c r="F2" s="849"/>
      <c r="G2" s="849"/>
      <c r="H2" s="849"/>
      <c r="I2" s="869"/>
      <c r="J2" s="849"/>
      <c r="K2" s="849"/>
      <c r="L2" s="849"/>
      <c r="M2" s="849"/>
      <c r="N2" s="849"/>
      <c r="O2" s="849"/>
      <c r="P2" s="849"/>
      <c r="Q2" s="850"/>
      <c r="R2" s="7"/>
      <c r="S2" s="7"/>
      <c r="T2" s="7"/>
      <c r="U2" s="7"/>
      <c r="V2" s="7"/>
      <c r="W2" s="7"/>
      <c r="X2" s="7"/>
      <c r="Y2" s="7"/>
      <c r="Z2" s="7"/>
    </row>
    <row r="3" spans="1:26" ht="15" customHeight="1" thickBot="1">
      <c r="A3" s="866" t="s">
        <v>65</v>
      </c>
      <c r="B3" s="867"/>
      <c r="C3" s="867"/>
      <c r="D3" s="868"/>
      <c r="E3" s="860" t="s">
        <v>84</v>
      </c>
      <c r="F3" s="861"/>
      <c r="G3" s="861"/>
      <c r="H3" s="862"/>
      <c r="I3" s="243"/>
      <c r="J3" s="809" t="s">
        <v>501</v>
      </c>
      <c r="K3" s="873"/>
      <c r="L3" s="873"/>
      <c r="M3" s="810"/>
      <c r="N3" s="870" t="s">
        <v>90</v>
      </c>
      <c r="O3" s="871"/>
      <c r="P3" s="871"/>
      <c r="Q3" s="872"/>
      <c r="R3" s="7"/>
      <c r="S3" s="7"/>
      <c r="T3" s="7"/>
      <c r="U3" s="7"/>
      <c r="V3" s="7"/>
      <c r="W3" s="7"/>
      <c r="X3" s="7"/>
      <c r="Y3" s="7"/>
      <c r="Z3" s="7"/>
    </row>
    <row r="4" spans="1:26" ht="13.5" thickBot="1">
      <c r="A4" s="169" t="s">
        <v>3</v>
      </c>
      <c r="B4" s="170" t="s">
        <v>78</v>
      </c>
      <c r="C4" s="171">
        <v>2</v>
      </c>
      <c r="D4" s="170" t="s">
        <v>13</v>
      </c>
      <c r="E4" s="188" t="s">
        <v>3</v>
      </c>
      <c r="F4" s="186" t="s">
        <v>78</v>
      </c>
      <c r="G4" s="187">
        <v>0</v>
      </c>
      <c r="H4" s="186" t="s">
        <v>13</v>
      </c>
      <c r="I4" s="264"/>
      <c r="J4" s="373" t="s">
        <v>3</v>
      </c>
      <c r="K4" s="371" t="s">
        <v>78</v>
      </c>
      <c r="L4" s="372">
        <v>2</v>
      </c>
      <c r="M4" s="371" t="s">
        <v>13</v>
      </c>
      <c r="N4" s="283" t="s">
        <v>3</v>
      </c>
      <c r="O4" s="283" t="s">
        <v>78</v>
      </c>
      <c r="P4" s="283">
        <v>-0.5</v>
      </c>
      <c r="Q4" s="283" t="s">
        <v>13</v>
      </c>
      <c r="R4" s="7"/>
      <c r="S4" s="7"/>
      <c r="T4" s="7"/>
      <c r="U4" s="7"/>
      <c r="V4" s="7"/>
      <c r="W4" s="7"/>
      <c r="X4" s="7"/>
      <c r="Y4" s="7"/>
      <c r="Z4" s="7"/>
    </row>
    <row r="5" spans="1:26" ht="12.75">
      <c r="A5" s="101" t="s">
        <v>133</v>
      </c>
      <c r="B5" s="239">
        <v>6.5</v>
      </c>
      <c r="C5" s="66">
        <v>-1</v>
      </c>
      <c r="D5" s="215">
        <f>B5+C5</f>
        <v>5.5</v>
      </c>
      <c r="E5" s="101" t="s">
        <v>166</v>
      </c>
      <c r="F5" s="95">
        <v>6.5</v>
      </c>
      <c r="G5" s="66">
        <v>-1</v>
      </c>
      <c r="H5" s="216">
        <f aca="true" t="shared" si="0" ref="H5:H29">F5+G5</f>
        <v>5.5</v>
      </c>
      <c r="I5" s="264"/>
      <c r="J5" s="101" t="s">
        <v>187</v>
      </c>
      <c r="K5" s="230">
        <v>5.5</v>
      </c>
      <c r="L5" s="66">
        <v>-2</v>
      </c>
      <c r="M5" s="215">
        <f>K5+L5</f>
        <v>3.5</v>
      </c>
      <c r="N5" s="101" t="s">
        <v>333</v>
      </c>
      <c r="O5" s="239">
        <v>6</v>
      </c>
      <c r="P5" s="66">
        <v>1</v>
      </c>
      <c r="Q5" s="215">
        <f>O5+P5</f>
        <v>7</v>
      </c>
      <c r="R5" s="7"/>
      <c r="S5" s="7"/>
      <c r="T5" s="7"/>
      <c r="U5" s="7"/>
      <c r="V5" s="7"/>
      <c r="W5" s="7"/>
      <c r="X5" s="7"/>
      <c r="Y5" s="7"/>
      <c r="Z5" s="7"/>
    </row>
    <row r="6" spans="1:26" ht="12.75">
      <c r="A6" s="102" t="s">
        <v>124</v>
      </c>
      <c r="B6" s="238">
        <v>4</v>
      </c>
      <c r="C6" s="67">
        <v>-1.5</v>
      </c>
      <c r="D6" s="216">
        <f aca="true" t="shared" si="1" ref="D6:D29">B6+C6</f>
        <v>2.5</v>
      </c>
      <c r="E6" s="102" t="s">
        <v>167</v>
      </c>
      <c r="F6" s="231">
        <v>5.5</v>
      </c>
      <c r="G6" s="67">
        <v>0</v>
      </c>
      <c r="H6" s="216">
        <f t="shared" si="0"/>
        <v>5.5</v>
      </c>
      <c r="I6" s="264"/>
      <c r="J6" s="102" t="s">
        <v>204</v>
      </c>
      <c r="K6" s="231">
        <v>6.5</v>
      </c>
      <c r="L6" s="67">
        <v>0</v>
      </c>
      <c r="M6" s="216">
        <f aca="true" t="shared" si="2" ref="M6:M29">K6+L6</f>
        <v>6.5</v>
      </c>
      <c r="N6" s="102" t="s">
        <v>323</v>
      </c>
      <c r="O6" s="91">
        <v>4.5</v>
      </c>
      <c r="P6" s="67">
        <v>-1</v>
      </c>
      <c r="Q6" s="216">
        <f aca="true" t="shared" si="3" ref="Q6:Q29">O6+P6</f>
        <v>3.5</v>
      </c>
      <c r="R6" s="7"/>
      <c r="S6" s="7"/>
      <c r="T6" s="7"/>
      <c r="U6" s="7"/>
      <c r="V6" s="7"/>
      <c r="W6" s="7"/>
      <c r="X6" s="7"/>
      <c r="Y6" s="7"/>
      <c r="Z6" s="7"/>
    </row>
    <row r="7" spans="1:26" ht="12.75">
      <c r="A7" s="102" t="s">
        <v>126</v>
      </c>
      <c r="B7" s="231">
        <v>6</v>
      </c>
      <c r="C7" s="67">
        <v>-0.5</v>
      </c>
      <c r="D7" s="216">
        <f t="shared" si="1"/>
        <v>5.5</v>
      </c>
      <c r="E7" s="102" t="s">
        <v>184</v>
      </c>
      <c r="F7" s="96">
        <v>6.5</v>
      </c>
      <c r="G7" s="67">
        <v>-0.5</v>
      </c>
      <c r="H7" s="216">
        <f t="shared" si="0"/>
        <v>6</v>
      </c>
      <c r="I7" s="264"/>
      <c r="J7" s="102" t="s">
        <v>205</v>
      </c>
      <c r="K7" s="231">
        <v>5</v>
      </c>
      <c r="L7" s="67">
        <v>0</v>
      </c>
      <c r="M7" s="216">
        <f t="shared" si="2"/>
        <v>5</v>
      </c>
      <c r="N7" s="102" t="s">
        <v>324</v>
      </c>
      <c r="O7" s="238">
        <v>5</v>
      </c>
      <c r="P7" s="67">
        <v>0</v>
      </c>
      <c r="Q7" s="216">
        <f t="shared" si="3"/>
        <v>5</v>
      </c>
      <c r="R7" s="7"/>
      <c r="S7" s="7"/>
      <c r="T7" s="7"/>
      <c r="U7" s="7"/>
      <c r="V7" s="7"/>
      <c r="W7" s="7"/>
      <c r="X7" s="7"/>
      <c r="Y7" s="7"/>
      <c r="Z7" s="7"/>
    </row>
    <row r="8" spans="1:26" ht="12.75">
      <c r="A8" s="102" t="s">
        <v>125</v>
      </c>
      <c r="B8" s="238">
        <v>5</v>
      </c>
      <c r="C8" s="67">
        <v>-0.5</v>
      </c>
      <c r="D8" s="216">
        <f t="shared" si="1"/>
        <v>4.5</v>
      </c>
      <c r="E8" s="102" t="s">
        <v>169</v>
      </c>
      <c r="F8" s="231">
        <v>5.5</v>
      </c>
      <c r="G8" s="67">
        <v>0</v>
      </c>
      <c r="H8" s="216">
        <f t="shared" si="0"/>
        <v>5.5</v>
      </c>
      <c r="I8" s="264"/>
      <c r="J8" s="102" t="s">
        <v>190</v>
      </c>
      <c r="K8" s="231">
        <v>5.5</v>
      </c>
      <c r="L8" s="67">
        <v>-0.5</v>
      </c>
      <c r="M8" s="216">
        <f t="shared" si="2"/>
        <v>5</v>
      </c>
      <c r="N8" s="102" t="s">
        <v>413</v>
      </c>
      <c r="O8" s="238">
        <v>5</v>
      </c>
      <c r="P8" s="67">
        <v>0</v>
      </c>
      <c r="Q8" s="216">
        <f t="shared" si="3"/>
        <v>5</v>
      </c>
      <c r="R8" s="7"/>
      <c r="S8" s="7"/>
      <c r="T8" s="7"/>
      <c r="U8" s="7"/>
      <c r="V8" s="7"/>
      <c r="W8" s="7"/>
      <c r="X8" s="7"/>
      <c r="Y8" s="7"/>
      <c r="Z8" s="7"/>
    </row>
    <row r="9" spans="1:26" ht="12.75">
      <c r="A9" s="102" t="s">
        <v>127</v>
      </c>
      <c r="B9" s="238">
        <v>5.5</v>
      </c>
      <c r="C9" s="67">
        <v>0</v>
      </c>
      <c r="D9" s="216">
        <f t="shared" si="1"/>
        <v>5.5</v>
      </c>
      <c r="E9" s="102" t="s">
        <v>170</v>
      </c>
      <c r="F9" s="231">
        <v>7</v>
      </c>
      <c r="G9" s="67">
        <v>-0.5</v>
      </c>
      <c r="H9" s="216">
        <f t="shared" si="0"/>
        <v>6.5</v>
      </c>
      <c r="I9" s="264"/>
      <c r="J9" s="102" t="s">
        <v>193</v>
      </c>
      <c r="K9" s="231">
        <v>6</v>
      </c>
      <c r="L9" s="67">
        <v>-0.5</v>
      </c>
      <c r="M9" s="216">
        <f t="shared" si="2"/>
        <v>5.5</v>
      </c>
      <c r="N9" s="102" t="s">
        <v>326</v>
      </c>
      <c r="O9" s="96">
        <v>7.5</v>
      </c>
      <c r="P9" s="67">
        <v>4</v>
      </c>
      <c r="Q9" s="216">
        <f t="shared" si="3"/>
        <v>11.5</v>
      </c>
      <c r="R9" s="7"/>
      <c r="S9" s="7"/>
      <c r="T9" s="7"/>
      <c r="U9" s="7"/>
      <c r="V9" s="7"/>
      <c r="W9" s="7"/>
      <c r="X9" s="7"/>
      <c r="Y9" s="7"/>
      <c r="Z9" s="7"/>
    </row>
    <row r="10" spans="1:26" ht="12.75">
      <c r="A10" s="102" t="s">
        <v>128</v>
      </c>
      <c r="B10" s="96">
        <v>6.5</v>
      </c>
      <c r="C10" s="67">
        <v>0</v>
      </c>
      <c r="D10" s="216">
        <f t="shared" si="1"/>
        <v>6.5</v>
      </c>
      <c r="E10" s="102" t="s">
        <v>171</v>
      </c>
      <c r="F10" s="96">
        <v>7.5</v>
      </c>
      <c r="G10" s="67">
        <v>4</v>
      </c>
      <c r="H10" s="216">
        <f t="shared" si="0"/>
        <v>11.5</v>
      </c>
      <c r="I10" s="264"/>
      <c r="J10" s="102" t="s">
        <v>192</v>
      </c>
      <c r="K10" s="231">
        <v>6</v>
      </c>
      <c r="L10" s="67">
        <v>0</v>
      </c>
      <c r="M10" s="216">
        <f t="shared" si="2"/>
        <v>6</v>
      </c>
      <c r="N10" s="102" t="s">
        <v>327</v>
      </c>
      <c r="O10" s="238">
        <v>7</v>
      </c>
      <c r="P10" s="67">
        <v>1</v>
      </c>
      <c r="Q10" s="216">
        <f t="shared" si="3"/>
        <v>8</v>
      </c>
      <c r="R10" s="7"/>
      <c r="S10" s="7"/>
      <c r="T10" s="7"/>
      <c r="U10" s="7"/>
      <c r="V10" s="7"/>
      <c r="W10" s="7"/>
      <c r="X10" s="7"/>
      <c r="Y10" s="7"/>
      <c r="Z10" s="7"/>
    </row>
    <row r="11" spans="1:26" ht="12.75">
      <c r="A11" s="102" t="s">
        <v>415</v>
      </c>
      <c r="B11" s="238">
        <v>6</v>
      </c>
      <c r="C11" s="67">
        <v>0</v>
      </c>
      <c r="D11" s="216">
        <f t="shared" si="1"/>
        <v>6</v>
      </c>
      <c r="E11" s="102" t="s">
        <v>502</v>
      </c>
      <c r="F11" s="231">
        <v>5</v>
      </c>
      <c r="G11" s="67">
        <v>-0.5</v>
      </c>
      <c r="H11" s="216">
        <f t="shared" si="0"/>
        <v>4.5</v>
      </c>
      <c r="I11" s="264"/>
      <c r="J11" s="102" t="s">
        <v>202</v>
      </c>
      <c r="K11" s="231">
        <v>5</v>
      </c>
      <c r="L11" s="67">
        <v>0</v>
      </c>
      <c r="M11" s="216">
        <f t="shared" si="2"/>
        <v>5</v>
      </c>
      <c r="N11" s="102" t="s">
        <v>412</v>
      </c>
      <c r="O11" s="240" t="s">
        <v>351</v>
      </c>
      <c r="P11" s="67" t="s">
        <v>351</v>
      </c>
      <c r="Q11" s="216" t="s">
        <v>351</v>
      </c>
      <c r="R11" s="7"/>
      <c r="S11" s="7"/>
      <c r="T11" s="7"/>
      <c r="U11" s="7"/>
      <c r="V11" s="7"/>
      <c r="W11" s="7"/>
      <c r="X11" s="7"/>
      <c r="Y11" s="7"/>
      <c r="Z11" s="7"/>
    </row>
    <row r="12" spans="1:26" ht="12.75">
      <c r="A12" s="102" t="s">
        <v>443</v>
      </c>
      <c r="B12" s="238">
        <v>6</v>
      </c>
      <c r="C12" s="67">
        <v>0</v>
      </c>
      <c r="D12" s="216">
        <f t="shared" si="1"/>
        <v>6</v>
      </c>
      <c r="E12" s="102" t="s">
        <v>406</v>
      </c>
      <c r="F12" s="231">
        <v>7</v>
      </c>
      <c r="G12" s="67">
        <v>3</v>
      </c>
      <c r="H12" s="216">
        <f t="shared" si="0"/>
        <v>10</v>
      </c>
      <c r="I12" s="264"/>
      <c r="J12" s="102" t="s">
        <v>194</v>
      </c>
      <c r="K12" s="231">
        <v>6.5</v>
      </c>
      <c r="L12" s="67">
        <v>0</v>
      </c>
      <c r="M12" s="216">
        <f t="shared" si="2"/>
        <v>6.5</v>
      </c>
      <c r="N12" s="102" t="s">
        <v>337</v>
      </c>
      <c r="O12" s="231" t="s">
        <v>350</v>
      </c>
      <c r="P12" s="67" t="s">
        <v>350</v>
      </c>
      <c r="Q12" s="216" t="s">
        <v>350</v>
      </c>
      <c r="R12" s="7"/>
      <c r="S12" s="7"/>
      <c r="T12" s="7"/>
      <c r="U12" s="7"/>
      <c r="V12" s="7"/>
      <c r="W12" s="7"/>
      <c r="X12" s="7"/>
      <c r="Y12" s="7"/>
      <c r="Z12" s="7"/>
    </row>
    <row r="13" spans="1:26" ht="12.75">
      <c r="A13" s="102" t="s">
        <v>131</v>
      </c>
      <c r="B13" s="238">
        <v>6</v>
      </c>
      <c r="C13" s="67">
        <v>0</v>
      </c>
      <c r="D13" s="216">
        <f t="shared" si="1"/>
        <v>6</v>
      </c>
      <c r="E13" s="102" t="s">
        <v>349</v>
      </c>
      <c r="F13" s="96">
        <v>5.5</v>
      </c>
      <c r="G13" s="67">
        <v>0</v>
      </c>
      <c r="H13" s="216">
        <f t="shared" si="0"/>
        <v>5.5</v>
      </c>
      <c r="I13" s="264"/>
      <c r="J13" s="102" t="s">
        <v>419</v>
      </c>
      <c r="K13" s="231">
        <v>6</v>
      </c>
      <c r="L13" s="67">
        <v>0</v>
      </c>
      <c r="M13" s="216">
        <f t="shared" si="2"/>
        <v>6</v>
      </c>
      <c r="N13" s="102" t="s">
        <v>330</v>
      </c>
      <c r="O13" s="238">
        <v>6.5</v>
      </c>
      <c r="P13" s="67">
        <v>0</v>
      </c>
      <c r="Q13" s="216">
        <f t="shared" si="3"/>
        <v>6.5</v>
      </c>
      <c r="R13" s="7"/>
      <c r="S13" s="7"/>
      <c r="T13" s="7"/>
      <c r="U13" s="7"/>
      <c r="V13" s="7"/>
      <c r="W13" s="7"/>
      <c r="X13" s="7"/>
      <c r="Y13" s="7"/>
      <c r="Z13" s="7"/>
    </row>
    <row r="14" spans="1:26" ht="12.75">
      <c r="A14" s="102" t="s">
        <v>132</v>
      </c>
      <c r="B14" s="238">
        <v>5.5</v>
      </c>
      <c r="C14" s="67">
        <v>0</v>
      </c>
      <c r="D14" s="216">
        <f t="shared" si="1"/>
        <v>5.5</v>
      </c>
      <c r="E14" s="102" t="s">
        <v>173</v>
      </c>
      <c r="F14" s="231">
        <v>6</v>
      </c>
      <c r="G14" s="67">
        <v>0</v>
      </c>
      <c r="H14" s="216">
        <f t="shared" si="0"/>
        <v>6</v>
      </c>
      <c r="I14" s="264"/>
      <c r="J14" s="102" t="s">
        <v>196</v>
      </c>
      <c r="K14" s="231">
        <v>6.5</v>
      </c>
      <c r="L14" s="67">
        <v>0</v>
      </c>
      <c r="M14" s="216">
        <f t="shared" si="2"/>
        <v>6.5</v>
      </c>
      <c r="N14" s="102" t="s">
        <v>331</v>
      </c>
      <c r="O14" s="238">
        <v>7</v>
      </c>
      <c r="P14" s="159">
        <v>3</v>
      </c>
      <c r="Q14" s="216">
        <f t="shared" si="3"/>
        <v>10</v>
      </c>
      <c r="R14" s="7"/>
      <c r="S14" s="7"/>
      <c r="T14" s="7"/>
      <c r="U14" s="7"/>
      <c r="V14" s="7"/>
      <c r="W14" s="7"/>
      <c r="X14" s="7"/>
      <c r="Y14" s="7"/>
      <c r="Z14" s="7"/>
    </row>
    <row r="15" spans="1:26" ht="13.5" thickBot="1">
      <c r="A15" s="103" t="s">
        <v>158</v>
      </c>
      <c r="B15" s="232">
        <v>6.5</v>
      </c>
      <c r="C15" s="25">
        <v>1</v>
      </c>
      <c r="D15" s="217">
        <f t="shared" si="1"/>
        <v>7.5</v>
      </c>
      <c r="E15" s="103" t="s">
        <v>174</v>
      </c>
      <c r="F15" s="232">
        <v>6</v>
      </c>
      <c r="G15" s="25">
        <v>0</v>
      </c>
      <c r="H15" s="217">
        <f t="shared" si="0"/>
        <v>6</v>
      </c>
      <c r="I15" s="264"/>
      <c r="J15" s="103" t="s">
        <v>195</v>
      </c>
      <c r="K15" s="232">
        <v>7</v>
      </c>
      <c r="L15" s="25">
        <v>3</v>
      </c>
      <c r="M15" s="217">
        <f t="shared" si="2"/>
        <v>10</v>
      </c>
      <c r="N15" s="103" t="s">
        <v>335</v>
      </c>
      <c r="O15" s="160">
        <v>5.5</v>
      </c>
      <c r="P15" s="25">
        <v>0</v>
      </c>
      <c r="Q15" s="217">
        <f t="shared" si="3"/>
        <v>5.5</v>
      </c>
      <c r="R15" s="7"/>
      <c r="S15" s="7"/>
      <c r="T15" s="7"/>
      <c r="U15" s="7"/>
      <c r="V15" s="7"/>
      <c r="W15" s="7"/>
      <c r="X15" s="7"/>
      <c r="Y15" s="7"/>
      <c r="Z15" s="7"/>
    </row>
    <row r="16" spans="1:26" ht="13.5" thickBot="1">
      <c r="A16" s="85"/>
      <c r="B16" s="68"/>
      <c r="C16" s="68"/>
      <c r="D16" s="218"/>
      <c r="E16" s="85"/>
      <c r="F16" s="68"/>
      <c r="G16" s="68"/>
      <c r="H16" s="218"/>
      <c r="I16" s="266"/>
      <c r="J16" s="85"/>
      <c r="K16" s="233"/>
      <c r="L16" s="68"/>
      <c r="M16" s="218"/>
      <c r="N16" s="85"/>
      <c r="O16" s="68"/>
      <c r="P16" s="68"/>
      <c r="Q16" s="218"/>
      <c r="R16" s="7"/>
      <c r="S16" s="7"/>
      <c r="T16" s="7"/>
      <c r="U16" s="7"/>
      <c r="V16" s="7"/>
      <c r="W16" s="7"/>
      <c r="X16" s="7"/>
      <c r="Y16" s="7"/>
      <c r="Z16" s="7"/>
    </row>
    <row r="17" spans="1:26" ht="12.75">
      <c r="A17" s="104" t="s">
        <v>123</v>
      </c>
      <c r="B17" s="393">
        <v>6</v>
      </c>
      <c r="C17" s="70">
        <v>-2</v>
      </c>
      <c r="D17" s="219">
        <f t="shared" si="1"/>
        <v>4</v>
      </c>
      <c r="E17" s="104" t="s">
        <v>175</v>
      </c>
      <c r="F17" s="234" t="s">
        <v>144</v>
      </c>
      <c r="G17" s="70" t="s">
        <v>144</v>
      </c>
      <c r="H17" s="219" t="s">
        <v>144</v>
      </c>
      <c r="I17" s="266"/>
      <c r="J17" s="104" t="s">
        <v>198</v>
      </c>
      <c r="K17" s="234" t="s">
        <v>144</v>
      </c>
      <c r="L17" s="70" t="s">
        <v>144</v>
      </c>
      <c r="M17" s="219" t="s">
        <v>144</v>
      </c>
      <c r="N17" s="104" t="s">
        <v>485</v>
      </c>
      <c r="O17" s="393">
        <v>6</v>
      </c>
      <c r="P17" s="70">
        <v>-1</v>
      </c>
      <c r="Q17" s="219">
        <f t="shared" si="3"/>
        <v>5</v>
      </c>
      <c r="R17" s="7"/>
      <c r="S17" s="7"/>
      <c r="T17" s="7"/>
      <c r="U17" s="7"/>
      <c r="V17" s="7"/>
      <c r="W17" s="7"/>
      <c r="X17" s="7"/>
      <c r="Y17" s="7"/>
      <c r="Z17" s="7"/>
    </row>
    <row r="18" spans="1:26" ht="12.75">
      <c r="A18" s="105" t="s">
        <v>353</v>
      </c>
      <c r="B18" s="336">
        <v>5</v>
      </c>
      <c r="C18" s="69">
        <v>0</v>
      </c>
      <c r="D18" s="220">
        <f t="shared" si="1"/>
        <v>5</v>
      </c>
      <c r="E18" s="105" t="s">
        <v>177</v>
      </c>
      <c r="F18" s="235" t="s">
        <v>356</v>
      </c>
      <c r="G18" s="69" t="s">
        <v>356</v>
      </c>
      <c r="H18" s="220" t="s">
        <v>356</v>
      </c>
      <c r="I18" s="266"/>
      <c r="J18" s="105" t="s">
        <v>199</v>
      </c>
      <c r="K18" s="235">
        <v>6</v>
      </c>
      <c r="L18" s="69">
        <v>0</v>
      </c>
      <c r="M18" s="220">
        <f t="shared" si="2"/>
        <v>6</v>
      </c>
      <c r="N18" s="105" t="s">
        <v>334</v>
      </c>
      <c r="O18" s="235">
        <v>6</v>
      </c>
      <c r="P18" s="69">
        <v>0</v>
      </c>
      <c r="Q18" s="220">
        <f t="shared" si="3"/>
        <v>6</v>
      </c>
      <c r="R18" s="7"/>
      <c r="S18" s="7"/>
      <c r="T18" s="7"/>
      <c r="U18" s="7"/>
      <c r="V18" s="7"/>
      <c r="W18" s="7"/>
      <c r="X18" s="7"/>
      <c r="Y18" s="7"/>
      <c r="Z18" s="7"/>
    </row>
    <row r="19" spans="1:26" ht="12.75">
      <c r="A19" s="105" t="s">
        <v>134</v>
      </c>
      <c r="B19" s="158">
        <v>5.5</v>
      </c>
      <c r="C19" s="69">
        <v>-0.5</v>
      </c>
      <c r="D19" s="220">
        <f t="shared" si="1"/>
        <v>5</v>
      </c>
      <c r="E19" s="105" t="s">
        <v>176</v>
      </c>
      <c r="F19" s="235">
        <v>7</v>
      </c>
      <c r="G19" s="69">
        <v>3</v>
      </c>
      <c r="H19" s="220">
        <f t="shared" si="0"/>
        <v>10</v>
      </c>
      <c r="I19" s="266"/>
      <c r="J19" s="105" t="s">
        <v>197</v>
      </c>
      <c r="K19" s="235">
        <v>8</v>
      </c>
      <c r="L19" s="69">
        <v>6</v>
      </c>
      <c r="M19" s="220">
        <f t="shared" si="2"/>
        <v>14</v>
      </c>
      <c r="N19" s="105" t="s">
        <v>332</v>
      </c>
      <c r="O19" s="237">
        <v>5</v>
      </c>
      <c r="P19" s="69">
        <v>0</v>
      </c>
      <c r="Q19" s="220">
        <f t="shared" si="3"/>
        <v>5</v>
      </c>
      <c r="R19" s="7"/>
      <c r="S19" s="7"/>
      <c r="T19" s="7"/>
      <c r="U19" s="7"/>
      <c r="V19" s="7"/>
      <c r="W19" s="7"/>
      <c r="X19" s="7"/>
      <c r="Y19" s="7"/>
      <c r="Z19" s="7"/>
    </row>
    <row r="20" spans="1:26" ht="12.75">
      <c r="A20" s="109" t="s">
        <v>136</v>
      </c>
      <c r="B20" s="237">
        <v>5.5</v>
      </c>
      <c r="C20" s="69">
        <v>0</v>
      </c>
      <c r="D20" s="220">
        <f t="shared" si="1"/>
        <v>5.5</v>
      </c>
      <c r="E20" s="105" t="s">
        <v>447</v>
      </c>
      <c r="F20" s="235">
        <v>5</v>
      </c>
      <c r="G20" s="69">
        <v>0</v>
      </c>
      <c r="H20" s="220">
        <f t="shared" si="0"/>
        <v>5</v>
      </c>
      <c r="I20" s="266"/>
      <c r="J20" s="105" t="s">
        <v>203</v>
      </c>
      <c r="K20" s="235" t="s">
        <v>144</v>
      </c>
      <c r="L20" s="69" t="s">
        <v>144</v>
      </c>
      <c r="M20" s="220" t="s">
        <v>144</v>
      </c>
      <c r="N20" s="105" t="s">
        <v>486</v>
      </c>
      <c r="O20" s="336" t="s">
        <v>356</v>
      </c>
      <c r="P20" s="69" t="s">
        <v>356</v>
      </c>
      <c r="Q20" s="220" t="s">
        <v>356</v>
      </c>
      <c r="R20" s="7"/>
      <c r="S20" s="7"/>
      <c r="T20" s="7"/>
      <c r="U20" s="7"/>
      <c r="V20" s="7"/>
      <c r="W20" s="7"/>
      <c r="X20" s="7"/>
      <c r="Y20" s="7"/>
      <c r="Z20" s="7"/>
    </row>
    <row r="21" spans="1:26" ht="12.75">
      <c r="A21" s="105" t="s">
        <v>444</v>
      </c>
      <c r="B21" s="237">
        <v>6</v>
      </c>
      <c r="C21" s="69">
        <v>0</v>
      </c>
      <c r="D21" s="220">
        <f t="shared" si="1"/>
        <v>6</v>
      </c>
      <c r="E21" s="105" t="s">
        <v>408</v>
      </c>
      <c r="F21" s="235">
        <v>7.5</v>
      </c>
      <c r="G21" s="69">
        <v>0</v>
      </c>
      <c r="H21" s="220">
        <f t="shared" si="0"/>
        <v>7.5</v>
      </c>
      <c r="I21" s="266"/>
      <c r="J21" s="105" t="s">
        <v>497</v>
      </c>
      <c r="K21" s="235" t="s">
        <v>144</v>
      </c>
      <c r="L21" s="69" t="s">
        <v>144</v>
      </c>
      <c r="M21" s="220" t="s">
        <v>144</v>
      </c>
      <c r="N21" s="102" t="s">
        <v>328</v>
      </c>
      <c r="O21" s="231">
        <v>5.5</v>
      </c>
      <c r="P21" s="67">
        <v>-0.5</v>
      </c>
      <c r="Q21" s="216">
        <f t="shared" si="3"/>
        <v>5</v>
      </c>
      <c r="R21" s="7"/>
      <c r="S21" s="7"/>
      <c r="T21" s="7"/>
      <c r="U21" s="7"/>
      <c r="V21" s="7"/>
      <c r="W21" s="7"/>
      <c r="X21" s="7"/>
      <c r="Y21" s="7"/>
      <c r="Z21" s="7"/>
    </row>
    <row r="22" spans="1:26" ht="12.75">
      <c r="A22" s="109" t="s">
        <v>137</v>
      </c>
      <c r="B22" s="336" t="s">
        <v>356</v>
      </c>
      <c r="C22" s="69" t="s">
        <v>356</v>
      </c>
      <c r="D22" s="220" t="s">
        <v>356</v>
      </c>
      <c r="E22" s="105" t="s">
        <v>180</v>
      </c>
      <c r="F22" s="235">
        <v>5.5</v>
      </c>
      <c r="G22" s="69">
        <v>0</v>
      </c>
      <c r="H22" s="220">
        <f t="shared" si="0"/>
        <v>5.5</v>
      </c>
      <c r="I22" s="266"/>
      <c r="J22" s="105" t="s">
        <v>498</v>
      </c>
      <c r="K22" s="235">
        <v>5.5</v>
      </c>
      <c r="L22" s="69">
        <v>0</v>
      </c>
      <c r="M22" s="220">
        <f t="shared" si="2"/>
        <v>5.5</v>
      </c>
      <c r="N22" s="102" t="s">
        <v>329</v>
      </c>
      <c r="O22" s="231">
        <v>7</v>
      </c>
      <c r="P22" s="67">
        <v>0</v>
      </c>
      <c r="Q22" s="216">
        <f t="shared" si="3"/>
        <v>7</v>
      </c>
      <c r="R22" s="7"/>
      <c r="S22" s="7"/>
      <c r="T22" s="7"/>
      <c r="U22" s="7"/>
      <c r="V22" s="7"/>
      <c r="W22" s="7"/>
      <c r="X22" s="7"/>
      <c r="Y22" s="7"/>
      <c r="Z22" s="7"/>
    </row>
    <row r="23" spans="1:26" ht="12.75">
      <c r="A23" s="105" t="s">
        <v>138</v>
      </c>
      <c r="B23" s="237">
        <v>6</v>
      </c>
      <c r="C23" s="69">
        <v>0</v>
      </c>
      <c r="D23" s="220">
        <f t="shared" si="1"/>
        <v>6</v>
      </c>
      <c r="E23" s="109" t="s">
        <v>181</v>
      </c>
      <c r="F23" s="235" t="s">
        <v>144</v>
      </c>
      <c r="G23" s="69" t="s">
        <v>144</v>
      </c>
      <c r="H23" s="220" t="s">
        <v>144</v>
      </c>
      <c r="I23" s="266"/>
      <c r="J23" s="105" t="s">
        <v>189</v>
      </c>
      <c r="K23" s="235">
        <v>6.5</v>
      </c>
      <c r="L23" s="69">
        <v>1</v>
      </c>
      <c r="M23" s="220">
        <f t="shared" si="2"/>
        <v>7.5</v>
      </c>
      <c r="N23" s="109" t="s">
        <v>339</v>
      </c>
      <c r="O23" s="235">
        <v>5</v>
      </c>
      <c r="P23" s="69">
        <v>0</v>
      </c>
      <c r="Q23" s="220">
        <f t="shared" si="3"/>
        <v>5</v>
      </c>
      <c r="R23" s="7"/>
      <c r="S23" s="7"/>
      <c r="T23" s="7"/>
      <c r="U23" s="7"/>
      <c r="V23" s="7"/>
      <c r="W23" s="7"/>
      <c r="X23" s="7"/>
      <c r="Y23" s="7"/>
      <c r="Z23" s="7"/>
    </row>
    <row r="24" spans="1:26" ht="12.75">
      <c r="A24" s="105" t="s">
        <v>139</v>
      </c>
      <c r="B24" s="237">
        <v>5</v>
      </c>
      <c r="C24" s="69">
        <v>0</v>
      </c>
      <c r="D24" s="220">
        <f t="shared" si="1"/>
        <v>5</v>
      </c>
      <c r="E24" s="105" t="s">
        <v>409</v>
      </c>
      <c r="F24" s="235" t="s">
        <v>144</v>
      </c>
      <c r="G24" s="69" t="s">
        <v>144</v>
      </c>
      <c r="H24" s="220" t="s">
        <v>144</v>
      </c>
      <c r="I24" s="266"/>
      <c r="J24" s="105" t="s">
        <v>188</v>
      </c>
      <c r="K24" s="235" t="s">
        <v>144</v>
      </c>
      <c r="L24" s="69" t="s">
        <v>144</v>
      </c>
      <c r="M24" s="220" t="s">
        <v>144</v>
      </c>
      <c r="N24" s="109" t="s">
        <v>325</v>
      </c>
      <c r="O24" s="99">
        <v>6.5</v>
      </c>
      <c r="P24" s="69">
        <v>0</v>
      </c>
      <c r="Q24" s="220">
        <f t="shared" si="3"/>
        <v>6.5</v>
      </c>
      <c r="R24" s="7"/>
      <c r="S24" s="7"/>
      <c r="T24" s="7"/>
      <c r="U24" s="7"/>
      <c r="V24" s="7"/>
      <c r="W24" s="7"/>
      <c r="X24" s="7"/>
      <c r="Y24" s="7"/>
      <c r="Z24" s="7"/>
    </row>
    <row r="25" spans="1:26" ht="12.75">
      <c r="A25" s="105" t="s">
        <v>496</v>
      </c>
      <c r="B25" s="336">
        <v>6</v>
      </c>
      <c r="C25" s="69">
        <v>0</v>
      </c>
      <c r="D25" s="220">
        <f t="shared" si="1"/>
        <v>6</v>
      </c>
      <c r="E25" s="105" t="s">
        <v>185</v>
      </c>
      <c r="F25" s="99">
        <v>5.5</v>
      </c>
      <c r="G25" s="69">
        <v>-0.5</v>
      </c>
      <c r="H25" s="220">
        <f t="shared" si="0"/>
        <v>5</v>
      </c>
      <c r="I25" s="266"/>
      <c r="J25" s="105" t="s">
        <v>499</v>
      </c>
      <c r="K25" s="235" t="s">
        <v>144</v>
      </c>
      <c r="L25" s="69" t="s">
        <v>144</v>
      </c>
      <c r="M25" s="220" t="s">
        <v>144</v>
      </c>
      <c r="N25" s="109" t="s">
        <v>341</v>
      </c>
      <c r="O25" s="235">
        <v>4</v>
      </c>
      <c r="P25" s="69">
        <v>1</v>
      </c>
      <c r="Q25" s="220">
        <f t="shared" si="3"/>
        <v>5</v>
      </c>
      <c r="R25" s="7"/>
      <c r="S25" s="7"/>
      <c r="T25" s="7"/>
      <c r="U25" s="7"/>
      <c r="V25" s="7"/>
      <c r="W25" s="7"/>
      <c r="X25" s="7"/>
      <c r="Y25" s="7"/>
      <c r="Z25" s="7"/>
    </row>
    <row r="26" spans="1:26" ht="12.75">
      <c r="A26" s="105" t="s">
        <v>141</v>
      </c>
      <c r="B26" s="235">
        <v>6</v>
      </c>
      <c r="C26" s="69">
        <v>0</v>
      </c>
      <c r="D26" s="220">
        <f t="shared" si="1"/>
        <v>6</v>
      </c>
      <c r="E26" s="105" t="s">
        <v>183</v>
      </c>
      <c r="F26" s="235">
        <v>6</v>
      </c>
      <c r="G26" s="69">
        <v>0</v>
      </c>
      <c r="H26" s="220">
        <f t="shared" si="0"/>
        <v>6</v>
      </c>
      <c r="I26" s="266"/>
      <c r="J26" s="109" t="s">
        <v>421</v>
      </c>
      <c r="K26" s="235">
        <v>6.5</v>
      </c>
      <c r="L26" s="69">
        <v>0</v>
      </c>
      <c r="M26" s="220">
        <f t="shared" si="2"/>
        <v>6.5</v>
      </c>
      <c r="N26" s="105" t="s">
        <v>142</v>
      </c>
      <c r="O26" s="89" t="s">
        <v>144</v>
      </c>
      <c r="P26" s="69" t="s">
        <v>144</v>
      </c>
      <c r="Q26" s="220" t="s">
        <v>144</v>
      </c>
      <c r="R26" s="7"/>
      <c r="S26" s="7"/>
      <c r="T26" s="7"/>
      <c r="U26" s="7"/>
      <c r="V26" s="7"/>
      <c r="W26" s="7"/>
      <c r="X26" s="7"/>
      <c r="Y26" s="7"/>
      <c r="Z26" s="7"/>
    </row>
    <row r="27" spans="1:26" ht="12.75">
      <c r="A27" s="109" t="s">
        <v>416</v>
      </c>
      <c r="B27" s="235">
        <v>5</v>
      </c>
      <c r="C27" s="69">
        <v>-0.5</v>
      </c>
      <c r="D27" s="220">
        <f t="shared" si="1"/>
        <v>4.5</v>
      </c>
      <c r="E27" s="105" t="s">
        <v>182</v>
      </c>
      <c r="F27" s="235">
        <v>7</v>
      </c>
      <c r="G27" s="69">
        <v>0</v>
      </c>
      <c r="H27" s="220">
        <f t="shared" si="0"/>
        <v>7</v>
      </c>
      <c r="I27" s="266"/>
      <c r="J27" s="109" t="s">
        <v>142</v>
      </c>
      <c r="K27" s="235" t="s">
        <v>144</v>
      </c>
      <c r="L27" s="69" t="s">
        <v>144</v>
      </c>
      <c r="M27" s="220" t="s">
        <v>144</v>
      </c>
      <c r="N27" s="105" t="s">
        <v>142</v>
      </c>
      <c r="O27" s="99" t="s">
        <v>144</v>
      </c>
      <c r="P27" s="69" t="s">
        <v>144</v>
      </c>
      <c r="Q27" s="220" t="s">
        <v>144</v>
      </c>
      <c r="R27" s="7"/>
      <c r="S27" s="7"/>
      <c r="T27" s="7"/>
      <c r="U27" s="7"/>
      <c r="V27" s="7"/>
      <c r="W27" s="7"/>
      <c r="X27" s="7"/>
      <c r="Y27" s="7"/>
      <c r="Z27" s="7"/>
    </row>
    <row r="28" spans="1:26" ht="12.75" customHeight="1" thickBot="1">
      <c r="A28" s="106" t="s">
        <v>142</v>
      </c>
      <c r="B28" s="236" t="s">
        <v>144</v>
      </c>
      <c r="C28" s="71" t="s">
        <v>144</v>
      </c>
      <c r="D28" s="220" t="s">
        <v>144</v>
      </c>
      <c r="E28" s="106" t="s">
        <v>410</v>
      </c>
      <c r="F28" s="236">
        <v>5</v>
      </c>
      <c r="G28" s="71">
        <v>0</v>
      </c>
      <c r="H28" s="220">
        <f t="shared" si="0"/>
        <v>5</v>
      </c>
      <c r="I28" s="266"/>
      <c r="J28" s="106" t="s">
        <v>142</v>
      </c>
      <c r="K28" s="236" t="s">
        <v>144</v>
      </c>
      <c r="L28" s="71" t="s">
        <v>144</v>
      </c>
      <c r="M28" s="220" t="s">
        <v>144</v>
      </c>
      <c r="N28" s="106" t="s">
        <v>142</v>
      </c>
      <c r="O28" s="90" t="s">
        <v>144</v>
      </c>
      <c r="P28" s="71" t="s">
        <v>144</v>
      </c>
      <c r="Q28" s="220" t="s">
        <v>144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ht="12.75" customHeight="1" thickBot="1">
      <c r="A29" s="103" t="s">
        <v>143</v>
      </c>
      <c r="B29" s="345">
        <v>0</v>
      </c>
      <c r="C29" s="25">
        <v>0</v>
      </c>
      <c r="D29" s="221">
        <f t="shared" si="1"/>
        <v>0</v>
      </c>
      <c r="E29" s="103" t="s">
        <v>186</v>
      </c>
      <c r="F29" s="97">
        <v>0.5</v>
      </c>
      <c r="G29" s="25">
        <v>0</v>
      </c>
      <c r="H29" s="221">
        <f t="shared" si="0"/>
        <v>0.5</v>
      </c>
      <c r="I29" s="264"/>
      <c r="J29" s="103" t="s">
        <v>500</v>
      </c>
      <c r="K29" s="232">
        <v>1</v>
      </c>
      <c r="L29" s="25">
        <v>0</v>
      </c>
      <c r="M29" s="221">
        <f t="shared" si="2"/>
        <v>1</v>
      </c>
      <c r="N29" s="103" t="s">
        <v>343</v>
      </c>
      <c r="O29" s="97">
        <v>-1.5</v>
      </c>
      <c r="P29" s="25">
        <v>0</v>
      </c>
      <c r="Q29" s="221">
        <f t="shared" si="3"/>
        <v>-1.5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12.75" customHeight="1" thickBot="1">
      <c r="A30" s="389" t="s">
        <v>357</v>
      </c>
      <c r="B30" s="390">
        <f>15/3</f>
        <v>5</v>
      </c>
      <c r="C30" s="391">
        <v>0</v>
      </c>
      <c r="D30" s="205">
        <f>C30</f>
        <v>0</v>
      </c>
      <c r="E30" s="389" t="s">
        <v>357</v>
      </c>
      <c r="F30" s="390">
        <f>17.5/3</f>
        <v>5.833333333333333</v>
      </c>
      <c r="G30" s="391">
        <v>0</v>
      </c>
      <c r="H30" s="205">
        <f>G30</f>
        <v>0</v>
      </c>
      <c r="I30" s="392"/>
      <c r="J30" s="389" t="s">
        <v>357</v>
      </c>
      <c r="K30" s="390">
        <f>17/3</f>
        <v>5.666666666666667</v>
      </c>
      <c r="L30" s="391">
        <v>0</v>
      </c>
      <c r="M30" s="205">
        <f>L30</f>
        <v>0</v>
      </c>
      <c r="N30" s="389" t="s">
        <v>357</v>
      </c>
      <c r="O30" s="390">
        <f>14.5/3</f>
        <v>4.833333333333333</v>
      </c>
      <c r="P30" s="391">
        <v>0</v>
      </c>
      <c r="Q30" s="205">
        <f>P30</f>
        <v>0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ht="12.75">
      <c r="A31" s="72"/>
      <c r="B31" s="60"/>
      <c r="C31" s="60"/>
      <c r="D31" s="222"/>
      <c r="E31" s="72"/>
      <c r="F31" s="60"/>
      <c r="G31" s="60"/>
      <c r="H31" s="222"/>
      <c r="I31" s="274"/>
      <c r="J31" s="72"/>
      <c r="K31" s="60"/>
      <c r="L31" s="60"/>
      <c r="M31" s="222"/>
      <c r="N31" s="72"/>
      <c r="O31" s="60"/>
      <c r="P31" s="60"/>
      <c r="Q31" s="222"/>
      <c r="R31" s="7"/>
      <c r="S31" s="7"/>
      <c r="T31" s="7"/>
      <c r="U31" s="7"/>
      <c r="V31" s="7"/>
      <c r="W31" s="7"/>
      <c r="X31" s="7"/>
      <c r="Y31" s="7"/>
      <c r="Z31" s="7"/>
    </row>
    <row r="32" spans="1:26" ht="13.5" customHeight="1">
      <c r="A32" s="74"/>
      <c r="B32" s="168">
        <f>B5+B6+B7+B8+B9+B10+B11+B12+B13+B14+B15+B29</f>
        <v>63.5</v>
      </c>
      <c r="C32" s="168">
        <f>C4+C5+C6+C7+C8+C9+C10+C11+C12+C13+C14+C15+C29</f>
        <v>-0.5</v>
      </c>
      <c r="D32" s="225">
        <f>B32+C32</f>
        <v>63</v>
      </c>
      <c r="E32" s="74"/>
      <c r="F32" s="185">
        <f>F5+F6+F7+F8+F9+F10+F11+F12+F13+F14+F15+F29</f>
        <v>68.5</v>
      </c>
      <c r="G32" s="185">
        <f>G4+G5+G6+G7+G8+G9+G10+G11+G12+G13+G14+G15+G29+G30</f>
        <v>4.5</v>
      </c>
      <c r="H32" s="227">
        <f>F32+G32</f>
        <v>73</v>
      </c>
      <c r="I32" s="275"/>
      <c r="J32" s="74"/>
      <c r="K32" s="369">
        <f>K5+K6+K7+K8+K9+K10+K11+K12+K13+K14+K15+K29</f>
        <v>66.5</v>
      </c>
      <c r="L32" s="369">
        <f>L4+L5+L6+L7+L8+L9+L10+L11+L12+L13+L14+L15+L29+L30</f>
        <v>2</v>
      </c>
      <c r="M32" s="370">
        <f>K32+L32</f>
        <v>68.5</v>
      </c>
      <c r="N32" s="74"/>
      <c r="O32" s="284">
        <f>O5+O6+O7+O8+O9+O10+O22+O21+O13+O14+O15+O29</f>
        <v>65</v>
      </c>
      <c r="P32" s="284">
        <f>P4+P5+P6+P7+P8+P9+P10+P22+P21+P13+P14+P15+P29+P30</f>
        <v>7</v>
      </c>
      <c r="Q32" s="285">
        <f>O32+P32</f>
        <v>72</v>
      </c>
      <c r="R32" s="7"/>
      <c r="S32" s="7"/>
      <c r="T32" s="7"/>
      <c r="U32" s="7"/>
      <c r="V32" s="7"/>
      <c r="W32" s="7"/>
      <c r="X32" s="7"/>
      <c r="Y32" s="7"/>
      <c r="Z32" s="7"/>
    </row>
    <row r="33" spans="1:26" ht="12.75" customHeight="1" thickBot="1">
      <c r="A33" s="75"/>
      <c r="B33" s="76"/>
      <c r="C33" s="76"/>
      <c r="D33" s="29"/>
      <c r="E33" s="75"/>
      <c r="F33" s="76"/>
      <c r="G33" s="76"/>
      <c r="H33" s="29"/>
      <c r="I33" s="276"/>
      <c r="J33" s="75"/>
      <c r="K33" s="76"/>
      <c r="L33" s="76"/>
      <c r="M33" s="29"/>
      <c r="N33" s="75"/>
      <c r="O33" s="76"/>
      <c r="P33" s="76"/>
      <c r="Q33" s="29"/>
      <c r="R33" s="7"/>
      <c r="S33" s="7"/>
      <c r="T33" s="7"/>
      <c r="U33" s="7"/>
      <c r="V33" s="7"/>
      <c r="W33" s="7"/>
      <c r="X33" s="7"/>
      <c r="Y33" s="7"/>
      <c r="Z33" s="7"/>
    </row>
    <row r="34" spans="1:26" ht="18.75" thickBot="1">
      <c r="A34" s="166"/>
      <c r="B34" s="167"/>
      <c r="C34" s="167"/>
      <c r="D34" s="293">
        <v>0</v>
      </c>
      <c r="E34" s="184"/>
      <c r="F34" s="183"/>
      <c r="G34" s="183"/>
      <c r="H34" s="296">
        <v>2</v>
      </c>
      <c r="I34" s="277"/>
      <c r="J34" s="368"/>
      <c r="K34" s="367"/>
      <c r="L34" s="367"/>
      <c r="M34" s="366">
        <v>1</v>
      </c>
      <c r="N34" s="287"/>
      <c r="O34" s="286"/>
      <c r="P34" s="286"/>
      <c r="Q34" s="294">
        <v>2</v>
      </c>
      <c r="R34" s="7"/>
      <c r="S34" s="7"/>
      <c r="T34" s="7"/>
      <c r="U34" s="7"/>
      <c r="V34" s="7"/>
      <c r="W34" s="7"/>
      <c r="X34" s="7"/>
      <c r="Y34" s="7"/>
      <c r="Z34" s="7"/>
    </row>
    <row r="35" spans="1:26" ht="6" customHeight="1" thickBot="1">
      <c r="A35" s="273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9"/>
      <c r="R35" s="7"/>
      <c r="S35" s="7"/>
      <c r="T35" s="7"/>
      <c r="U35" s="7"/>
      <c r="V35" s="84"/>
      <c r="W35" s="7"/>
      <c r="X35" s="7"/>
      <c r="Y35" s="7"/>
      <c r="Z35" s="7"/>
    </row>
    <row r="36" spans="1:26" ht="15" thickBot="1">
      <c r="A36" s="848" t="s">
        <v>39</v>
      </c>
      <c r="B36" s="849"/>
      <c r="C36" s="849"/>
      <c r="D36" s="849"/>
      <c r="E36" s="849"/>
      <c r="F36" s="849"/>
      <c r="G36" s="849"/>
      <c r="H36" s="849"/>
      <c r="I36" s="869"/>
      <c r="J36" s="849"/>
      <c r="K36" s="849"/>
      <c r="L36" s="849"/>
      <c r="M36" s="849"/>
      <c r="N36" s="849"/>
      <c r="O36" s="849"/>
      <c r="P36" s="849"/>
      <c r="Q36" s="850"/>
      <c r="R36" s="7"/>
      <c r="S36" s="7"/>
      <c r="T36" s="7"/>
      <c r="U36" s="7"/>
      <c r="V36" s="22"/>
      <c r="W36" s="7"/>
      <c r="X36" s="7"/>
      <c r="Y36" s="7"/>
      <c r="Z36" s="7"/>
    </row>
    <row r="37" spans="1:26" ht="15" customHeight="1" thickBot="1">
      <c r="A37" s="874" t="s">
        <v>510</v>
      </c>
      <c r="B37" s="875"/>
      <c r="C37" s="875"/>
      <c r="D37" s="876"/>
      <c r="E37" s="844" t="s">
        <v>77</v>
      </c>
      <c r="F37" s="877"/>
      <c r="G37" s="877"/>
      <c r="H37" s="845"/>
      <c r="I37" s="255"/>
      <c r="J37" s="881" t="s">
        <v>491</v>
      </c>
      <c r="K37" s="882"/>
      <c r="L37" s="883"/>
      <c r="M37" s="884"/>
      <c r="N37" s="863" t="s">
        <v>468</v>
      </c>
      <c r="O37" s="864"/>
      <c r="P37" s="864"/>
      <c r="Q37" s="865"/>
      <c r="R37" s="7"/>
      <c r="S37" s="7"/>
      <c r="T37" s="7"/>
      <c r="U37" s="7"/>
      <c r="V37" s="7"/>
      <c r="W37" s="208"/>
      <c r="X37" s="208"/>
      <c r="Y37" s="208"/>
      <c r="Z37" s="208"/>
    </row>
    <row r="38" spans="1:26" ht="13.5" thickBot="1">
      <c r="A38" s="177" t="s">
        <v>3</v>
      </c>
      <c r="B38" s="175" t="s">
        <v>78</v>
      </c>
      <c r="C38" s="176">
        <v>2</v>
      </c>
      <c r="D38" s="175" t="s">
        <v>13</v>
      </c>
      <c r="E38" s="179" t="s">
        <v>3</v>
      </c>
      <c r="F38" s="161" t="s">
        <v>78</v>
      </c>
      <c r="G38" s="178">
        <v>-0.5</v>
      </c>
      <c r="H38" s="161" t="s">
        <v>13</v>
      </c>
      <c r="I38" s="255"/>
      <c r="J38" s="440" t="s">
        <v>3</v>
      </c>
      <c r="K38" s="441" t="s">
        <v>78</v>
      </c>
      <c r="L38" s="442">
        <v>1.5</v>
      </c>
      <c r="M38" s="443" t="s">
        <v>13</v>
      </c>
      <c r="N38" s="189" t="s">
        <v>3</v>
      </c>
      <c r="O38" s="189" t="s">
        <v>78</v>
      </c>
      <c r="P38" s="189">
        <v>-1</v>
      </c>
      <c r="Q38" s="189" t="s">
        <v>13</v>
      </c>
      <c r="R38" s="7"/>
      <c r="S38" s="7"/>
      <c r="T38" s="7"/>
      <c r="U38" s="7"/>
      <c r="V38" s="7"/>
      <c r="W38" s="209"/>
      <c r="X38" s="209"/>
      <c r="Y38" s="209"/>
      <c r="Z38" s="209"/>
    </row>
    <row r="39" spans="1:26" ht="12.75">
      <c r="A39" s="101" t="s">
        <v>383</v>
      </c>
      <c r="B39" s="230">
        <v>6</v>
      </c>
      <c r="C39" s="66">
        <v>-1</v>
      </c>
      <c r="D39" s="339">
        <f aca="true" t="shared" si="4" ref="D39:D63">B39+C39</f>
        <v>5</v>
      </c>
      <c r="E39" s="101" t="s">
        <v>145</v>
      </c>
      <c r="F39" s="95">
        <v>5.5</v>
      </c>
      <c r="G39" s="66">
        <v>-4</v>
      </c>
      <c r="H39" s="216">
        <f aca="true" t="shared" si="5" ref="H39:H63">F39+G39</f>
        <v>1.5</v>
      </c>
      <c r="I39" s="255"/>
      <c r="J39" s="101" t="s">
        <v>276</v>
      </c>
      <c r="K39" s="305">
        <v>5.5</v>
      </c>
      <c r="L39" s="110">
        <v>-1</v>
      </c>
      <c r="M39" s="198">
        <f>K39+L39</f>
        <v>4.5</v>
      </c>
      <c r="N39" s="101" t="s">
        <v>298</v>
      </c>
      <c r="O39" s="230">
        <v>5.5</v>
      </c>
      <c r="P39" s="66">
        <v>-1</v>
      </c>
      <c r="Q39" s="215">
        <f>O39+P39</f>
        <v>4.5</v>
      </c>
      <c r="R39" s="7"/>
      <c r="S39" s="7"/>
      <c r="T39" s="7"/>
      <c r="U39" s="7"/>
      <c r="V39" s="7"/>
      <c r="W39" s="210"/>
      <c r="X39" s="210"/>
      <c r="Y39" s="210"/>
      <c r="Z39" s="210"/>
    </row>
    <row r="40" spans="1:26" ht="12.75">
      <c r="A40" s="102" t="s">
        <v>228</v>
      </c>
      <c r="B40" s="231">
        <v>6</v>
      </c>
      <c r="C40" s="67">
        <v>0</v>
      </c>
      <c r="D40" s="339">
        <f t="shared" si="4"/>
        <v>6</v>
      </c>
      <c r="E40" s="102" t="s">
        <v>425</v>
      </c>
      <c r="F40" s="231" t="s">
        <v>350</v>
      </c>
      <c r="G40" s="67" t="s">
        <v>350</v>
      </c>
      <c r="H40" s="216" t="s">
        <v>350</v>
      </c>
      <c r="I40" s="255"/>
      <c r="J40" s="102" t="s">
        <v>359</v>
      </c>
      <c r="K40" s="309">
        <v>6</v>
      </c>
      <c r="L40" s="111">
        <v>-0.5</v>
      </c>
      <c r="M40" s="199">
        <f aca="true" t="shared" si="6" ref="M40:M63">K40+L40</f>
        <v>5.5</v>
      </c>
      <c r="N40" s="102" t="s">
        <v>301</v>
      </c>
      <c r="O40" s="231">
        <v>5.5</v>
      </c>
      <c r="P40" s="67">
        <v>0</v>
      </c>
      <c r="Q40" s="216">
        <f aca="true" t="shared" si="7" ref="Q40:Q63">O40+P40</f>
        <v>5.5</v>
      </c>
      <c r="R40" s="7"/>
      <c r="S40" s="7"/>
      <c r="T40" s="7"/>
      <c r="U40" s="7"/>
      <c r="V40" s="7"/>
      <c r="W40" s="210"/>
      <c r="X40" s="210"/>
      <c r="Y40" s="210"/>
      <c r="Z40" s="210"/>
    </row>
    <row r="41" spans="1:26" ht="12.75">
      <c r="A41" s="102" t="s">
        <v>209</v>
      </c>
      <c r="B41" s="231">
        <v>6.5</v>
      </c>
      <c r="C41" s="67">
        <v>0</v>
      </c>
      <c r="D41" s="339">
        <f t="shared" si="4"/>
        <v>6.5</v>
      </c>
      <c r="E41" s="102" t="s">
        <v>163</v>
      </c>
      <c r="F41" s="231" t="s">
        <v>350</v>
      </c>
      <c r="G41" s="67" t="s">
        <v>350</v>
      </c>
      <c r="H41" s="216" t="s">
        <v>350</v>
      </c>
      <c r="I41" s="255"/>
      <c r="J41" s="102" t="s">
        <v>466</v>
      </c>
      <c r="K41" s="309">
        <v>6.5</v>
      </c>
      <c r="L41" s="111">
        <v>0</v>
      </c>
      <c r="M41" s="199">
        <f t="shared" si="6"/>
        <v>6.5</v>
      </c>
      <c r="N41" s="102" t="s">
        <v>505</v>
      </c>
      <c r="O41" s="96" t="s">
        <v>350</v>
      </c>
      <c r="P41" s="67" t="s">
        <v>350</v>
      </c>
      <c r="Q41" s="216" t="s">
        <v>350</v>
      </c>
      <c r="R41" s="7"/>
      <c r="S41" s="7"/>
      <c r="T41" s="7"/>
      <c r="U41" s="7"/>
      <c r="V41" s="7"/>
      <c r="W41" s="210"/>
      <c r="X41" s="210"/>
      <c r="Y41" s="210"/>
      <c r="Z41" s="210"/>
    </row>
    <row r="42" spans="1:26" ht="12.75">
      <c r="A42" s="291" t="s">
        <v>227</v>
      </c>
      <c r="B42" s="337">
        <v>6.5</v>
      </c>
      <c r="C42" s="338">
        <v>0</v>
      </c>
      <c r="D42" s="339">
        <f t="shared" si="4"/>
        <v>6.5</v>
      </c>
      <c r="E42" s="102" t="s">
        <v>454</v>
      </c>
      <c r="F42" s="231">
        <v>6</v>
      </c>
      <c r="G42" s="67">
        <v>0</v>
      </c>
      <c r="H42" s="216">
        <f t="shared" si="5"/>
        <v>6</v>
      </c>
      <c r="I42" s="255"/>
      <c r="J42" s="102" t="s">
        <v>360</v>
      </c>
      <c r="K42" s="309">
        <v>6</v>
      </c>
      <c r="L42" s="111">
        <v>0</v>
      </c>
      <c r="M42" s="199">
        <f t="shared" si="6"/>
        <v>6</v>
      </c>
      <c r="N42" s="102" t="s">
        <v>299</v>
      </c>
      <c r="O42" s="231">
        <v>6</v>
      </c>
      <c r="P42" s="67">
        <v>0</v>
      </c>
      <c r="Q42" s="216">
        <f t="shared" si="7"/>
        <v>6</v>
      </c>
      <c r="R42" s="7"/>
      <c r="S42" s="7"/>
      <c r="T42" s="7"/>
      <c r="U42" s="7"/>
      <c r="V42" s="7"/>
      <c r="W42" s="210"/>
      <c r="X42" s="210"/>
      <c r="Y42" s="210"/>
      <c r="Z42" s="210"/>
    </row>
    <row r="43" spans="1:26" ht="12.75">
      <c r="A43" s="102" t="s">
        <v>211</v>
      </c>
      <c r="B43" s="231">
        <v>5</v>
      </c>
      <c r="C43" s="67">
        <v>0</v>
      </c>
      <c r="D43" s="216">
        <f t="shared" si="4"/>
        <v>5</v>
      </c>
      <c r="E43" s="102" t="s">
        <v>149</v>
      </c>
      <c r="F43" s="231">
        <v>6</v>
      </c>
      <c r="G43" s="67">
        <v>-0.5</v>
      </c>
      <c r="H43" s="216">
        <f t="shared" si="5"/>
        <v>5.5</v>
      </c>
      <c r="I43" s="255"/>
      <c r="J43" s="102" t="s">
        <v>492</v>
      </c>
      <c r="K43" s="309">
        <v>6</v>
      </c>
      <c r="L43" s="111">
        <v>-0.5</v>
      </c>
      <c r="M43" s="199">
        <f t="shared" si="6"/>
        <v>5.5</v>
      </c>
      <c r="N43" s="102" t="s">
        <v>314</v>
      </c>
      <c r="O43" s="231">
        <v>6</v>
      </c>
      <c r="P43" s="67">
        <v>0</v>
      </c>
      <c r="Q43" s="216">
        <f t="shared" si="7"/>
        <v>6</v>
      </c>
      <c r="R43" s="7"/>
      <c r="S43" s="7"/>
      <c r="T43" s="7"/>
      <c r="U43" s="7"/>
      <c r="V43" s="7"/>
      <c r="W43" s="210"/>
      <c r="X43" s="210"/>
      <c r="Y43" s="210"/>
      <c r="Z43" s="210"/>
    </row>
    <row r="44" spans="1:26" ht="12.75">
      <c r="A44" s="102" t="s">
        <v>508</v>
      </c>
      <c r="B44" s="231">
        <v>5.5</v>
      </c>
      <c r="C44" s="67">
        <v>-0.5</v>
      </c>
      <c r="D44" s="216">
        <f t="shared" si="4"/>
        <v>5</v>
      </c>
      <c r="E44" s="102" t="s">
        <v>426</v>
      </c>
      <c r="F44" s="231">
        <v>5.5</v>
      </c>
      <c r="G44" s="67">
        <v>0</v>
      </c>
      <c r="H44" s="216">
        <f t="shared" si="5"/>
        <v>5.5</v>
      </c>
      <c r="I44" s="255"/>
      <c r="J44" s="102" t="s">
        <v>283</v>
      </c>
      <c r="K44" s="309">
        <v>7</v>
      </c>
      <c r="L44" s="111">
        <v>3</v>
      </c>
      <c r="M44" s="199">
        <f t="shared" si="6"/>
        <v>10</v>
      </c>
      <c r="N44" s="102" t="s">
        <v>303</v>
      </c>
      <c r="O44" s="231">
        <v>7</v>
      </c>
      <c r="P44" s="67">
        <v>0</v>
      </c>
      <c r="Q44" s="216">
        <f t="shared" si="7"/>
        <v>7</v>
      </c>
      <c r="R44" s="7"/>
      <c r="S44" s="7"/>
      <c r="T44" s="7"/>
      <c r="U44" s="7"/>
      <c r="V44" s="7"/>
      <c r="W44" s="210"/>
      <c r="X44" s="210"/>
      <c r="Y44" s="210"/>
      <c r="Z44" s="210"/>
    </row>
    <row r="45" spans="1:26" ht="12.75">
      <c r="A45" s="102" t="s">
        <v>450</v>
      </c>
      <c r="B45" s="231">
        <v>6</v>
      </c>
      <c r="C45" s="67">
        <v>0</v>
      </c>
      <c r="D45" s="216">
        <f t="shared" si="4"/>
        <v>6</v>
      </c>
      <c r="E45" s="102" t="s">
        <v>489</v>
      </c>
      <c r="F45" s="96" t="s">
        <v>350</v>
      </c>
      <c r="G45" s="67" t="s">
        <v>350</v>
      </c>
      <c r="H45" s="216" t="s">
        <v>350</v>
      </c>
      <c r="I45" s="255"/>
      <c r="J45" s="102" t="s">
        <v>290</v>
      </c>
      <c r="K45" s="309">
        <v>6</v>
      </c>
      <c r="L45" s="111">
        <v>-0.5</v>
      </c>
      <c r="M45" s="199">
        <f t="shared" si="6"/>
        <v>5.5</v>
      </c>
      <c r="N45" s="301" t="s">
        <v>304</v>
      </c>
      <c r="O45" s="96">
        <v>6.5</v>
      </c>
      <c r="P45" s="67">
        <v>0</v>
      </c>
      <c r="Q45" s="216">
        <f t="shared" si="7"/>
        <v>6.5</v>
      </c>
      <c r="R45" s="7"/>
      <c r="S45" s="7"/>
      <c r="T45" s="7"/>
      <c r="U45" s="7"/>
      <c r="V45" s="7"/>
      <c r="W45" s="210"/>
      <c r="X45" s="210"/>
      <c r="Y45" s="210"/>
      <c r="Z45" s="210"/>
    </row>
    <row r="46" spans="1:26" ht="12.75">
      <c r="A46" s="102" t="s">
        <v>223</v>
      </c>
      <c r="B46" s="231">
        <v>5.5</v>
      </c>
      <c r="C46" s="67">
        <v>0</v>
      </c>
      <c r="D46" s="216">
        <f t="shared" si="4"/>
        <v>5.5</v>
      </c>
      <c r="E46" s="102" t="s">
        <v>152</v>
      </c>
      <c r="F46" s="240">
        <v>5</v>
      </c>
      <c r="G46" s="56">
        <v>0</v>
      </c>
      <c r="H46" s="216">
        <f t="shared" si="5"/>
        <v>5</v>
      </c>
      <c r="I46" s="255"/>
      <c r="J46" s="102" t="s">
        <v>282</v>
      </c>
      <c r="K46" s="309">
        <v>5.5</v>
      </c>
      <c r="L46" s="111">
        <v>-0.5</v>
      </c>
      <c r="M46" s="199">
        <f t="shared" si="6"/>
        <v>5</v>
      </c>
      <c r="N46" s="301" t="s">
        <v>305</v>
      </c>
      <c r="O46" s="231">
        <v>6.5</v>
      </c>
      <c r="P46" s="67">
        <v>0</v>
      </c>
      <c r="Q46" s="216">
        <f t="shared" si="7"/>
        <v>6.5</v>
      </c>
      <c r="R46" s="7"/>
      <c r="S46" s="7"/>
      <c r="T46" s="7"/>
      <c r="U46" s="7"/>
      <c r="V46" s="7"/>
      <c r="W46" s="210"/>
      <c r="X46" s="210"/>
      <c r="Y46" s="210"/>
      <c r="Z46" s="210"/>
    </row>
    <row r="47" spans="1:26" ht="12.75">
      <c r="A47" s="102" t="s">
        <v>386</v>
      </c>
      <c r="B47" s="231" t="s">
        <v>350</v>
      </c>
      <c r="C47" s="67" t="s">
        <v>350</v>
      </c>
      <c r="D47" s="216" t="s">
        <v>350</v>
      </c>
      <c r="E47" s="102" t="s">
        <v>157</v>
      </c>
      <c r="F47" s="231">
        <v>8</v>
      </c>
      <c r="G47" s="67">
        <v>6</v>
      </c>
      <c r="H47" s="216">
        <f t="shared" si="5"/>
        <v>14</v>
      </c>
      <c r="I47" s="255"/>
      <c r="J47" s="102" t="s">
        <v>280</v>
      </c>
      <c r="K47" s="309">
        <v>6</v>
      </c>
      <c r="L47" s="111">
        <v>0</v>
      </c>
      <c r="M47" s="199">
        <f t="shared" si="6"/>
        <v>6</v>
      </c>
      <c r="N47" s="102" t="s">
        <v>315</v>
      </c>
      <c r="O47" s="231">
        <v>7</v>
      </c>
      <c r="P47" s="67">
        <v>3</v>
      </c>
      <c r="Q47" s="216">
        <f t="shared" si="7"/>
        <v>10</v>
      </c>
      <c r="R47" s="7"/>
      <c r="S47" s="7"/>
      <c r="T47" s="7"/>
      <c r="U47" s="7"/>
      <c r="V47" s="7"/>
      <c r="W47" s="210"/>
      <c r="X47" s="210"/>
      <c r="Y47" s="210"/>
      <c r="Z47" s="210"/>
    </row>
    <row r="48" spans="1:26" ht="12.75">
      <c r="A48" s="102" t="s">
        <v>220</v>
      </c>
      <c r="B48" s="231">
        <v>7</v>
      </c>
      <c r="C48" s="67">
        <v>3</v>
      </c>
      <c r="D48" s="216">
        <f t="shared" si="4"/>
        <v>10</v>
      </c>
      <c r="E48" s="102" t="s">
        <v>504</v>
      </c>
      <c r="F48" s="96">
        <v>6.5</v>
      </c>
      <c r="G48" s="67">
        <v>2</v>
      </c>
      <c r="H48" s="216">
        <f t="shared" si="5"/>
        <v>8.5</v>
      </c>
      <c r="I48" s="255"/>
      <c r="J48" s="102" t="s">
        <v>291</v>
      </c>
      <c r="K48" s="309">
        <v>6</v>
      </c>
      <c r="L48" s="111">
        <v>0</v>
      </c>
      <c r="M48" s="199">
        <f t="shared" si="6"/>
        <v>6</v>
      </c>
      <c r="N48" s="102" t="s">
        <v>306</v>
      </c>
      <c r="O48" s="96">
        <v>6.5</v>
      </c>
      <c r="P48" s="67">
        <v>0</v>
      </c>
      <c r="Q48" s="216">
        <f t="shared" si="7"/>
        <v>6.5</v>
      </c>
      <c r="R48" s="7"/>
      <c r="S48" s="7"/>
      <c r="T48" s="7"/>
      <c r="U48" s="7"/>
      <c r="V48" s="7"/>
      <c r="W48" s="210"/>
      <c r="X48" s="210"/>
      <c r="Y48" s="210"/>
      <c r="Z48" s="210"/>
    </row>
    <row r="49" spans="1:26" ht="12.75" customHeight="1" thickBot="1">
      <c r="A49" s="103" t="s">
        <v>388</v>
      </c>
      <c r="B49" s="232">
        <v>7</v>
      </c>
      <c r="C49" s="25">
        <v>0</v>
      </c>
      <c r="D49" s="217">
        <f t="shared" si="4"/>
        <v>7</v>
      </c>
      <c r="E49" s="103" t="s">
        <v>154</v>
      </c>
      <c r="F49" s="347">
        <v>6.5</v>
      </c>
      <c r="G49" s="58">
        <v>0</v>
      </c>
      <c r="H49" s="217">
        <f t="shared" si="5"/>
        <v>6.5</v>
      </c>
      <c r="I49" s="255"/>
      <c r="J49" s="103" t="s">
        <v>284</v>
      </c>
      <c r="K49" s="307">
        <v>5.5</v>
      </c>
      <c r="L49" s="112">
        <v>0</v>
      </c>
      <c r="M49" s="200">
        <f t="shared" si="6"/>
        <v>5.5</v>
      </c>
      <c r="N49" s="103" t="s">
        <v>307</v>
      </c>
      <c r="O49" s="232">
        <v>7.5</v>
      </c>
      <c r="P49" s="25">
        <v>6</v>
      </c>
      <c r="Q49" s="217">
        <f t="shared" si="7"/>
        <v>13.5</v>
      </c>
      <c r="R49" s="7"/>
      <c r="S49" s="7"/>
      <c r="T49" s="7"/>
      <c r="U49" s="7"/>
      <c r="V49" s="7"/>
      <c r="W49" s="210"/>
      <c r="X49" s="210"/>
      <c r="Y49" s="210"/>
      <c r="Z49" s="210"/>
    </row>
    <row r="50" spans="1:26" ht="13.5" thickBot="1">
      <c r="A50" s="85"/>
      <c r="B50" s="68"/>
      <c r="C50" s="68"/>
      <c r="D50" s="218"/>
      <c r="E50" s="85"/>
      <c r="F50" s="68"/>
      <c r="G50" s="68"/>
      <c r="H50" s="218"/>
      <c r="I50" s="255"/>
      <c r="J50" s="85"/>
      <c r="K50" s="444"/>
      <c r="L50" s="108"/>
      <c r="M50" s="201"/>
      <c r="N50" s="85"/>
      <c r="O50" s="68"/>
      <c r="P50" s="68"/>
      <c r="Q50" s="218"/>
      <c r="R50" s="7"/>
      <c r="S50" s="7"/>
      <c r="T50" s="7"/>
      <c r="U50" s="7"/>
      <c r="V50" s="7"/>
      <c r="W50" s="210"/>
      <c r="X50" s="210"/>
      <c r="Y50" s="210"/>
      <c r="Z50" s="210"/>
    </row>
    <row r="51" spans="1:26" ht="12.75">
      <c r="A51" s="104" t="s">
        <v>387</v>
      </c>
      <c r="B51" s="234" t="s">
        <v>144</v>
      </c>
      <c r="C51" s="70" t="s">
        <v>144</v>
      </c>
      <c r="D51" s="219" t="s">
        <v>144</v>
      </c>
      <c r="E51" s="104" t="s">
        <v>156</v>
      </c>
      <c r="F51" s="98" t="s">
        <v>144</v>
      </c>
      <c r="G51" s="70" t="s">
        <v>144</v>
      </c>
      <c r="H51" s="219" t="s">
        <v>144</v>
      </c>
      <c r="I51" s="255"/>
      <c r="J51" s="104" t="s">
        <v>286</v>
      </c>
      <c r="K51" s="310" t="s">
        <v>144</v>
      </c>
      <c r="L51" s="120" t="s">
        <v>144</v>
      </c>
      <c r="M51" s="202" t="s">
        <v>144</v>
      </c>
      <c r="N51" s="104" t="s">
        <v>461</v>
      </c>
      <c r="O51" s="98" t="s">
        <v>144</v>
      </c>
      <c r="P51" s="70" t="s">
        <v>144</v>
      </c>
      <c r="Q51" s="219" t="s">
        <v>144</v>
      </c>
      <c r="R51" s="7"/>
      <c r="S51" s="7"/>
      <c r="T51" s="7"/>
      <c r="U51" s="7"/>
      <c r="V51" s="7"/>
      <c r="W51" s="210"/>
      <c r="X51" s="210"/>
      <c r="Y51" s="210"/>
      <c r="Z51" s="210"/>
    </row>
    <row r="52" spans="1:26" ht="12.75">
      <c r="A52" s="107" t="s">
        <v>219</v>
      </c>
      <c r="B52" s="99" t="s">
        <v>144</v>
      </c>
      <c r="C52" s="69" t="s">
        <v>144</v>
      </c>
      <c r="D52" s="220" t="s">
        <v>144</v>
      </c>
      <c r="E52" s="105" t="s">
        <v>155</v>
      </c>
      <c r="F52" s="99" t="s">
        <v>356</v>
      </c>
      <c r="G52" s="69" t="s">
        <v>356</v>
      </c>
      <c r="H52" s="220" t="s">
        <v>356</v>
      </c>
      <c r="I52" s="255"/>
      <c r="J52" s="107" t="s">
        <v>293</v>
      </c>
      <c r="K52" s="314" t="s">
        <v>356</v>
      </c>
      <c r="L52" s="123" t="s">
        <v>356</v>
      </c>
      <c r="M52" s="203" t="s">
        <v>356</v>
      </c>
      <c r="N52" s="109" t="s">
        <v>310</v>
      </c>
      <c r="O52" s="235">
        <v>6</v>
      </c>
      <c r="P52" s="69">
        <v>0</v>
      </c>
      <c r="Q52" s="220">
        <f t="shared" si="7"/>
        <v>6</v>
      </c>
      <c r="R52" s="7"/>
      <c r="S52" s="7"/>
      <c r="T52" s="7"/>
      <c r="U52" s="7"/>
      <c r="V52" s="7"/>
      <c r="W52" s="210"/>
      <c r="X52" s="210"/>
      <c r="Y52" s="210"/>
      <c r="Z52" s="210"/>
    </row>
    <row r="53" spans="1:26" ht="12.75">
      <c r="A53" s="105" t="s">
        <v>507</v>
      </c>
      <c r="B53" s="235" t="s">
        <v>356</v>
      </c>
      <c r="C53" s="69" t="s">
        <v>356</v>
      </c>
      <c r="D53" s="220" t="s">
        <v>356</v>
      </c>
      <c r="E53" s="105" t="s">
        <v>135</v>
      </c>
      <c r="F53" s="235">
        <v>6</v>
      </c>
      <c r="G53" s="69">
        <v>0</v>
      </c>
      <c r="H53" s="220">
        <f t="shared" si="5"/>
        <v>6</v>
      </c>
      <c r="I53" s="255"/>
      <c r="J53" s="107" t="s">
        <v>509</v>
      </c>
      <c r="K53" s="311">
        <v>5.5</v>
      </c>
      <c r="L53" s="115">
        <v>0</v>
      </c>
      <c r="M53" s="204">
        <f t="shared" si="6"/>
        <v>5.5</v>
      </c>
      <c r="N53" s="105" t="s">
        <v>313</v>
      </c>
      <c r="O53" s="99">
        <v>5.5</v>
      </c>
      <c r="P53" s="69">
        <v>0</v>
      </c>
      <c r="Q53" s="220">
        <f t="shared" si="7"/>
        <v>5.5</v>
      </c>
      <c r="R53" s="7"/>
      <c r="S53" s="7"/>
      <c r="T53" s="7"/>
      <c r="U53" s="7"/>
      <c r="V53" s="7"/>
      <c r="W53" s="210"/>
      <c r="X53" s="210"/>
      <c r="Y53" s="210"/>
      <c r="Z53" s="210"/>
    </row>
    <row r="54" spans="1:26" ht="12.75">
      <c r="A54" s="102" t="s">
        <v>214</v>
      </c>
      <c r="B54" s="231">
        <v>6.5</v>
      </c>
      <c r="C54" s="67">
        <v>0</v>
      </c>
      <c r="D54" s="216">
        <f t="shared" si="4"/>
        <v>6.5</v>
      </c>
      <c r="E54" s="105" t="s">
        <v>423</v>
      </c>
      <c r="F54" s="99" t="s">
        <v>356</v>
      </c>
      <c r="G54" s="69" t="s">
        <v>356</v>
      </c>
      <c r="H54" s="220" t="s">
        <v>356</v>
      </c>
      <c r="I54" s="255"/>
      <c r="J54" s="105" t="s">
        <v>281</v>
      </c>
      <c r="K54" s="311">
        <v>6</v>
      </c>
      <c r="L54" s="115">
        <v>0</v>
      </c>
      <c r="M54" s="204">
        <f t="shared" si="6"/>
        <v>6</v>
      </c>
      <c r="N54" s="105" t="s">
        <v>292</v>
      </c>
      <c r="O54" s="235">
        <v>5.5</v>
      </c>
      <c r="P54" s="69">
        <v>-0.5</v>
      </c>
      <c r="Q54" s="220">
        <f t="shared" si="7"/>
        <v>5</v>
      </c>
      <c r="R54" s="7"/>
      <c r="S54" s="7"/>
      <c r="T54" s="7"/>
      <c r="U54" s="7"/>
      <c r="V54" s="7"/>
      <c r="W54" s="210"/>
      <c r="X54" s="210"/>
      <c r="Y54" s="210"/>
      <c r="Z54" s="210"/>
    </row>
    <row r="55" spans="1:26" ht="12.75">
      <c r="A55" s="105" t="s">
        <v>222</v>
      </c>
      <c r="B55" s="235">
        <v>7</v>
      </c>
      <c r="C55" s="69">
        <v>-0.5</v>
      </c>
      <c r="D55" s="220">
        <f t="shared" si="4"/>
        <v>6.5</v>
      </c>
      <c r="E55" s="105" t="s">
        <v>397</v>
      </c>
      <c r="F55" s="99" t="s">
        <v>356</v>
      </c>
      <c r="G55" s="69" t="s">
        <v>356</v>
      </c>
      <c r="H55" s="220" t="s">
        <v>356</v>
      </c>
      <c r="I55" s="255"/>
      <c r="J55" s="105" t="s">
        <v>428</v>
      </c>
      <c r="K55" s="311">
        <v>5</v>
      </c>
      <c r="L55" s="115">
        <v>0</v>
      </c>
      <c r="M55" s="204">
        <f t="shared" si="6"/>
        <v>5</v>
      </c>
      <c r="N55" s="107" t="s">
        <v>462</v>
      </c>
      <c r="O55" s="99">
        <v>5.5</v>
      </c>
      <c r="P55" s="69">
        <v>-0.5</v>
      </c>
      <c r="Q55" s="220">
        <f t="shared" si="7"/>
        <v>5</v>
      </c>
      <c r="R55" s="7"/>
      <c r="S55" s="7"/>
      <c r="T55" s="7"/>
      <c r="U55" s="7"/>
      <c r="V55" s="7"/>
      <c r="W55" s="210"/>
      <c r="X55" s="210"/>
      <c r="Y55" s="210"/>
      <c r="Z55" s="210"/>
    </row>
    <row r="56" spans="1:26" ht="12.75">
      <c r="A56" s="105" t="s">
        <v>385</v>
      </c>
      <c r="B56" s="235" t="s">
        <v>144</v>
      </c>
      <c r="C56" s="69" t="s">
        <v>144</v>
      </c>
      <c r="D56" s="220" t="s">
        <v>144</v>
      </c>
      <c r="E56" s="102" t="s">
        <v>150</v>
      </c>
      <c r="F56" s="231">
        <v>7</v>
      </c>
      <c r="G56" s="67">
        <v>1</v>
      </c>
      <c r="H56" s="216">
        <f t="shared" si="5"/>
        <v>8</v>
      </c>
      <c r="I56" s="255"/>
      <c r="J56" s="105" t="s">
        <v>427</v>
      </c>
      <c r="K56" s="311" t="s">
        <v>144</v>
      </c>
      <c r="L56" s="115" t="s">
        <v>144</v>
      </c>
      <c r="M56" s="204" t="s">
        <v>144</v>
      </c>
      <c r="N56" s="105" t="s">
        <v>317</v>
      </c>
      <c r="O56" s="235">
        <v>6</v>
      </c>
      <c r="P56" s="69">
        <v>-0.5</v>
      </c>
      <c r="Q56" s="220">
        <f t="shared" si="7"/>
        <v>5.5</v>
      </c>
      <c r="R56" s="7"/>
      <c r="S56" s="7"/>
      <c r="T56" s="7"/>
      <c r="U56" s="7"/>
      <c r="V56" s="7"/>
      <c r="W56" s="210"/>
      <c r="X56" s="210"/>
      <c r="Y56" s="210"/>
      <c r="Z56" s="210"/>
    </row>
    <row r="57" spans="1:26" ht="12.75">
      <c r="A57" s="105" t="s">
        <v>503</v>
      </c>
      <c r="B57" s="235">
        <v>5</v>
      </c>
      <c r="C57" s="69">
        <v>0</v>
      </c>
      <c r="D57" s="220">
        <f t="shared" si="4"/>
        <v>5</v>
      </c>
      <c r="E57" s="105" t="s">
        <v>355</v>
      </c>
      <c r="F57" s="235">
        <v>5.5</v>
      </c>
      <c r="G57" s="69">
        <v>-0.5</v>
      </c>
      <c r="H57" s="220">
        <f t="shared" si="5"/>
        <v>5</v>
      </c>
      <c r="I57" s="255"/>
      <c r="J57" s="107" t="s">
        <v>285</v>
      </c>
      <c r="K57" s="314" t="s">
        <v>144</v>
      </c>
      <c r="L57" s="123" t="s">
        <v>144</v>
      </c>
      <c r="M57" s="203" t="s">
        <v>144</v>
      </c>
      <c r="N57" s="109" t="s">
        <v>318</v>
      </c>
      <c r="O57" s="99" t="s">
        <v>144</v>
      </c>
      <c r="P57" s="69" t="s">
        <v>144</v>
      </c>
      <c r="Q57" s="220" t="s">
        <v>144</v>
      </c>
      <c r="R57" s="7"/>
      <c r="S57" s="7"/>
      <c r="T57" s="7"/>
      <c r="U57" s="7"/>
      <c r="V57" s="7"/>
      <c r="W57" s="210"/>
      <c r="X57" s="210"/>
      <c r="Y57" s="210"/>
      <c r="Z57" s="210"/>
    </row>
    <row r="58" spans="1:26" ht="12.75">
      <c r="A58" s="105" t="s">
        <v>384</v>
      </c>
      <c r="B58" s="235" t="s">
        <v>144</v>
      </c>
      <c r="C58" s="69" t="s">
        <v>144</v>
      </c>
      <c r="D58" s="220" t="s">
        <v>144</v>
      </c>
      <c r="E58" s="105" t="s">
        <v>153</v>
      </c>
      <c r="F58" s="235" t="s">
        <v>144</v>
      </c>
      <c r="G58" s="69" t="s">
        <v>144</v>
      </c>
      <c r="H58" s="220" t="s">
        <v>144</v>
      </c>
      <c r="I58" s="255"/>
      <c r="J58" s="105" t="s">
        <v>292</v>
      </c>
      <c r="K58" s="313">
        <v>5.5</v>
      </c>
      <c r="L58" s="114">
        <v>-0.5</v>
      </c>
      <c r="M58" s="204">
        <f t="shared" si="6"/>
        <v>5</v>
      </c>
      <c r="N58" s="105" t="s">
        <v>506</v>
      </c>
      <c r="O58" s="235">
        <v>6</v>
      </c>
      <c r="P58" s="69">
        <v>-0.5</v>
      </c>
      <c r="Q58" s="220">
        <f t="shared" si="7"/>
        <v>5.5</v>
      </c>
      <c r="R58" s="7"/>
      <c r="S58" s="7"/>
      <c r="T58" s="7"/>
      <c r="U58" s="7"/>
      <c r="V58" s="7"/>
      <c r="W58" s="210"/>
      <c r="X58" s="210"/>
      <c r="Y58" s="210"/>
      <c r="Z58" s="210"/>
    </row>
    <row r="59" spans="1:26" ht="12.75">
      <c r="A59" s="105" t="s">
        <v>210</v>
      </c>
      <c r="B59" s="235" t="s">
        <v>144</v>
      </c>
      <c r="C59" s="69" t="s">
        <v>144</v>
      </c>
      <c r="D59" s="220" t="s">
        <v>144</v>
      </c>
      <c r="E59" s="109" t="s">
        <v>151</v>
      </c>
      <c r="F59" s="235">
        <v>6</v>
      </c>
      <c r="G59" s="69">
        <v>0</v>
      </c>
      <c r="H59" s="220">
        <f t="shared" si="5"/>
        <v>6</v>
      </c>
      <c r="I59" s="255"/>
      <c r="J59" s="105" t="s">
        <v>295</v>
      </c>
      <c r="K59" s="311">
        <v>5.5</v>
      </c>
      <c r="L59" s="115">
        <v>-0.5</v>
      </c>
      <c r="M59" s="204">
        <f t="shared" si="6"/>
        <v>5</v>
      </c>
      <c r="N59" s="102" t="s">
        <v>460</v>
      </c>
      <c r="O59" s="231">
        <v>6</v>
      </c>
      <c r="P59" s="67">
        <v>0</v>
      </c>
      <c r="Q59" s="216">
        <f t="shared" si="7"/>
        <v>6</v>
      </c>
      <c r="R59" s="7"/>
      <c r="S59" s="7"/>
      <c r="T59" s="7"/>
      <c r="U59" s="7"/>
      <c r="V59" s="7"/>
      <c r="W59" s="210"/>
      <c r="X59" s="210"/>
      <c r="Y59" s="210"/>
      <c r="Z59" s="210"/>
    </row>
    <row r="60" spans="1:26" ht="12.75">
      <c r="A60" s="105" t="s">
        <v>226</v>
      </c>
      <c r="B60" s="235">
        <v>7</v>
      </c>
      <c r="C60" s="69">
        <v>0</v>
      </c>
      <c r="D60" s="220">
        <f t="shared" si="4"/>
        <v>7</v>
      </c>
      <c r="E60" s="102" t="s">
        <v>490</v>
      </c>
      <c r="F60" s="231">
        <v>5</v>
      </c>
      <c r="G60" s="67">
        <v>0</v>
      </c>
      <c r="H60" s="216">
        <f t="shared" si="5"/>
        <v>5</v>
      </c>
      <c r="I60" s="255"/>
      <c r="J60" s="105" t="s">
        <v>294</v>
      </c>
      <c r="K60" s="314" t="s">
        <v>144</v>
      </c>
      <c r="L60" s="123" t="s">
        <v>144</v>
      </c>
      <c r="M60" s="203" t="s">
        <v>144</v>
      </c>
      <c r="N60" s="342" t="s">
        <v>463</v>
      </c>
      <c r="O60" s="235">
        <v>6</v>
      </c>
      <c r="P60" s="69">
        <v>-0.5</v>
      </c>
      <c r="Q60" s="220">
        <f t="shared" si="7"/>
        <v>5.5</v>
      </c>
      <c r="R60" s="7"/>
      <c r="S60" s="7"/>
      <c r="T60" s="7"/>
      <c r="U60" s="7"/>
      <c r="V60" s="7"/>
      <c r="W60" s="210"/>
      <c r="X60" s="210"/>
      <c r="Y60" s="210"/>
      <c r="Z60" s="210"/>
    </row>
    <row r="61" spans="1:26" ht="12.75">
      <c r="A61" s="105" t="s">
        <v>348</v>
      </c>
      <c r="B61" s="235" t="s">
        <v>144</v>
      </c>
      <c r="C61" s="69" t="s">
        <v>144</v>
      </c>
      <c r="D61" s="220" t="s">
        <v>144</v>
      </c>
      <c r="E61" s="102" t="s">
        <v>148</v>
      </c>
      <c r="F61" s="240">
        <v>7</v>
      </c>
      <c r="G61" s="56">
        <v>0</v>
      </c>
      <c r="H61" s="216">
        <f t="shared" si="5"/>
        <v>7</v>
      </c>
      <c r="I61" s="255"/>
      <c r="J61" s="105" t="s">
        <v>493</v>
      </c>
      <c r="K61" s="314" t="s">
        <v>144</v>
      </c>
      <c r="L61" s="123" t="s">
        <v>144</v>
      </c>
      <c r="M61" s="203" t="s">
        <v>144</v>
      </c>
      <c r="N61" s="342" t="s">
        <v>405</v>
      </c>
      <c r="O61" s="99">
        <v>5.5</v>
      </c>
      <c r="P61" s="69">
        <v>-0.5</v>
      </c>
      <c r="Q61" s="220">
        <f t="shared" si="7"/>
        <v>5</v>
      </c>
      <c r="R61" s="7"/>
      <c r="S61" s="7"/>
      <c r="T61" s="7"/>
      <c r="U61" s="7"/>
      <c r="V61" s="7"/>
      <c r="W61" s="210"/>
      <c r="X61" s="210"/>
      <c r="Y61" s="210"/>
      <c r="Z61" s="210"/>
    </row>
    <row r="62" spans="1:26" ht="12.75" customHeight="1" thickBot="1">
      <c r="A62" s="106" t="s">
        <v>142</v>
      </c>
      <c r="B62" s="100" t="s">
        <v>144</v>
      </c>
      <c r="C62" s="71" t="s">
        <v>144</v>
      </c>
      <c r="D62" s="220" t="s">
        <v>144</v>
      </c>
      <c r="E62" s="125" t="s">
        <v>161</v>
      </c>
      <c r="F62" s="236">
        <v>5.5</v>
      </c>
      <c r="G62" s="71">
        <v>0</v>
      </c>
      <c r="H62" s="220">
        <f t="shared" si="5"/>
        <v>5.5</v>
      </c>
      <c r="I62" s="255"/>
      <c r="J62" s="106" t="s">
        <v>467</v>
      </c>
      <c r="K62" s="324" t="s">
        <v>144</v>
      </c>
      <c r="L62" s="315" t="s">
        <v>144</v>
      </c>
      <c r="M62" s="203" t="s">
        <v>144</v>
      </c>
      <c r="N62" s="106" t="s">
        <v>319</v>
      </c>
      <c r="O62" s="236" t="s">
        <v>144</v>
      </c>
      <c r="P62" s="71" t="s">
        <v>144</v>
      </c>
      <c r="Q62" s="220" t="s">
        <v>144</v>
      </c>
      <c r="R62" s="7"/>
      <c r="S62" s="7"/>
      <c r="T62" s="7"/>
      <c r="U62" s="7"/>
      <c r="V62" s="7"/>
      <c r="W62" s="210"/>
      <c r="X62" s="210"/>
      <c r="Y62" s="210"/>
      <c r="Z62" s="210"/>
    </row>
    <row r="63" spans="1:26" ht="12.75" customHeight="1" thickBot="1">
      <c r="A63" s="103" t="s">
        <v>452</v>
      </c>
      <c r="B63" s="232">
        <v>1</v>
      </c>
      <c r="C63" s="25">
        <v>0</v>
      </c>
      <c r="D63" s="221">
        <f t="shared" si="4"/>
        <v>1</v>
      </c>
      <c r="E63" s="103" t="s">
        <v>165</v>
      </c>
      <c r="F63" s="232">
        <v>1</v>
      </c>
      <c r="G63" s="25">
        <v>0</v>
      </c>
      <c r="H63" s="221">
        <f t="shared" si="5"/>
        <v>1</v>
      </c>
      <c r="I63" s="255"/>
      <c r="J63" s="103" t="s">
        <v>297</v>
      </c>
      <c r="K63" s="307">
        <v>-1</v>
      </c>
      <c r="L63" s="112">
        <v>0</v>
      </c>
      <c r="M63" s="445">
        <f t="shared" si="6"/>
        <v>-1</v>
      </c>
      <c r="N63" s="103" t="s">
        <v>321</v>
      </c>
      <c r="O63" s="232">
        <v>0</v>
      </c>
      <c r="P63" s="25">
        <v>0</v>
      </c>
      <c r="Q63" s="221">
        <f t="shared" si="7"/>
        <v>0</v>
      </c>
      <c r="R63" s="7"/>
      <c r="S63" s="7"/>
      <c r="T63" s="7"/>
      <c r="U63" s="7"/>
      <c r="V63" s="7"/>
      <c r="W63" s="210"/>
      <c r="X63" s="210"/>
      <c r="Y63" s="210"/>
      <c r="Z63" s="210"/>
    </row>
    <row r="64" spans="1:26" ht="12.75" customHeight="1" thickBot="1">
      <c r="A64" s="389" t="s">
        <v>357</v>
      </c>
      <c r="B64" s="390">
        <f>19/3</f>
        <v>6.333333333333333</v>
      </c>
      <c r="C64" s="391">
        <v>0.5</v>
      </c>
      <c r="D64" s="205">
        <f>C64</f>
        <v>0.5</v>
      </c>
      <c r="E64" s="389" t="s">
        <v>357</v>
      </c>
      <c r="F64" s="390">
        <f>18/3</f>
        <v>6</v>
      </c>
      <c r="G64" s="391">
        <v>0</v>
      </c>
      <c r="H64" s="205">
        <f>G64</f>
        <v>0</v>
      </c>
      <c r="I64" s="392"/>
      <c r="J64" s="389" t="s">
        <v>357</v>
      </c>
      <c r="K64" s="390">
        <f>18.5/3</f>
        <v>6.166666666666667</v>
      </c>
      <c r="L64" s="391">
        <v>0</v>
      </c>
      <c r="M64" s="205">
        <f>L64</f>
        <v>0</v>
      </c>
      <c r="N64" s="389" t="s">
        <v>357</v>
      </c>
      <c r="O64" s="390">
        <f>17.5/3</f>
        <v>5.833333333333333</v>
      </c>
      <c r="P64" s="391">
        <v>0</v>
      </c>
      <c r="Q64" s="205">
        <f>P64</f>
        <v>0</v>
      </c>
      <c r="R64" s="7"/>
      <c r="S64" s="7"/>
      <c r="T64" s="7"/>
      <c r="U64" s="7"/>
      <c r="V64" s="7"/>
      <c r="W64" s="210"/>
      <c r="X64" s="210"/>
      <c r="Y64" s="210"/>
      <c r="Z64" s="210"/>
    </row>
    <row r="65" spans="1:26" ht="12.75">
      <c r="A65" s="72"/>
      <c r="B65" s="60"/>
      <c r="C65" s="60"/>
      <c r="D65" s="73"/>
      <c r="E65" s="72"/>
      <c r="F65" s="60"/>
      <c r="G65" s="60"/>
      <c r="H65" s="222"/>
      <c r="I65" s="255"/>
      <c r="J65" s="72"/>
      <c r="K65" s="60"/>
      <c r="L65" s="60"/>
      <c r="M65" s="222"/>
      <c r="N65" s="72"/>
      <c r="O65" s="60"/>
      <c r="P65" s="60"/>
      <c r="Q65" s="222"/>
      <c r="R65" s="7"/>
      <c r="S65" s="7"/>
      <c r="T65" s="7"/>
      <c r="U65" s="7"/>
      <c r="V65" s="7"/>
      <c r="W65" s="210"/>
      <c r="X65" s="210"/>
      <c r="Y65" s="210"/>
      <c r="Z65" s="211"/>
    </row>
    <row r="66" spans="1:26" ht="13.5" customHeight="1">
      <c r="A66" s="74"/>
      <c r="B66" s="174">
        <f>B39+B40+B41+B42+B43+B44+B45+B46+B54+B48+B49+B63</f>
        <v>68.5</v>
      </c>
      <c r="C66" s="174">
        <f>C38+C39+C40+C41+C42+C43+C44+C45+C46+C54+C48+C49+C63+C64</f>
        <v>4</v>
      </c>
      <c r="D66" s="224">
        <f>B66+C66</f>
        <v>72.5</v>
      </c>
      <c r="E66" s="74"/>
      <c r="F66" s="182">
        <f>F39+F61+F60+F42+F43+F44+F56+F46+F47+F48+F49+F63</f>
        <v>69</v>
      </c>
      <c r="G66" s="182">
        <f>G38+G39+G61+G60+G42+G43+G44+G56+G46+G47+G48+G49+G63+G64</f>
        <v>4</v>
      </c>
      <c r="H66" s="223">
        <f>F66+G66</f>
        <v>73</v>
      </c>
      <c r="I66" s="255"/>
      <c r="J66" s="74"/>
      <c r="K66" s="163">
        <f>K39+K40+K41+K42+K43+K44+K45+K46+K47+K48+K49+K63</f>
        <v>65</v>
      </c>
      <c r="L66" s="163">
        <f>L38+L39+L40+L41+L42+L43+L44+L45+L46+L47+L48+L49+L63+L64</f>
        <v>1.5</v>
      </c>
      <c r="M66" s="226">
        <f>K66+L66</f>
        <v>66.5</v>
      </c>
      <c r="N66" s="74"/>
      <c r="O66" s="191">
        <f>O39+O40+O59+O42+O43+O44+O45+O46+O47+O48+O49+O63</f>
        <v>70</v>
      </c>
      <c r="P66" s="191">
        <f>P38+P39+P40+P59+P42+P43+P44+P45+P46+P47+P48+P49+P63+P64</f>
        <v>7</v>
      </c>
      <c r="Q66" s="228">
        <f>O66+P66</f>
        <v>77</v>
      </c>
      <c r="R66" s="7"/>
      <c r="S66" s="7"/>
      <c r="T66" s="7"/>
      <c r="U66" s="7"/>
      <c r="V66" s="7"/>
      <c r="W66" s="211"/>
      <c r="X66" s="212"/>
      <c r="Y66" s="212"/>
      <c r="Z66" s="212"/>
    </row>
    <row r="67" spans="1:26" ht="12.75" customHeight="1" thickBot="1">
      <c r="A67" s="75"/>
      <c r="B67" s="76"/>
      <c r="C67" s="76"/>
      <c r="D67" s="29"/>
      <c r="E67" s="75"/>
      <c r="F67" s="76"/>
      <c r="G67" s="76"/>
      <c r="H67" s="29"/>
      <c r="I67" s="255"/>
      <c r="J67" s="75"/>
      <c r="K67" s="76"/>
      <c r="L67" s="76"/>
      <c r="M67" s="29"/>
      <c r="N67" s="75"/>
      <c r="O67" s="76"/>
      <c r="P67" s="76"/>
      <c r="Q67" s="29"/>
      <c r="R67" s="7"/>
      <c r="S67" s="7"/>
      <c r="T67" s="7"/>
      <c r="U67" s="7"/>
      <c r="V67" s="7"/>
      <c r="W67" s="211"/>
      <c r="X67" s="211"/>
      <c r="Y67" s="211"/>
      <c r="Z67" s="211"/>
    </row>
    <row r="68" spans="1:26" ht="18.75" thickBot="1">
      <c r="A68" s="173"/>
      <c r="B68" s="172"/>
      <c r="C68" s="172"/>
      <c r="D68" s="292">
        <v>2</v>
      </c>
      <c r="E68" s="180"/>
      <c r="F68" s="181"/>
      <c r="G68" s="181"/>
      <c r="H68" s="298">
        <v>2</v>
      </c>
      <c r="I68" s="248"/>
      <c r="J68" s="164"/>
      <c r="K68" s="165"/>
      <c r="L68" s="165"/>
      <c r="M68" s="300">
        <v>1</v>
      </c>
      <c r="N68" s="340"/>
      <c r="O68" s="190"/>
      <c r="P68" s="190"/>
      <c r="Q68" s="295">
        <v>3</v>
      </c>
      <c r="R68" s="7"/>
      <c r="S68" s="7"/>
      <c r="T68" s="7"/>
      <c r="U68" s="7"/>
      <c r="V68" s="7"/>
      <c r="W68" s="213"/>
      <c r="X68" s="213"/>
      <c r="Y68" s="213"/>
      <c r="Z68" s="214"/>
    </row>
    <row r="69" spans="1:26" ht="6" customHeight="1" thickBot="1">
      <c r="A69" s="7"/>
      <c r="B69" s="7"/>
      <c r="C69" s="7"/>
      <c r="D69" s="7"/>
      <c r="E69" s="257"/>
      <c r="F69" s="258"/>
      <c r="G69" s="258"/>
      <c r="H69" s="258"/>
      <c r="I69" s="255"/>
      <c r="J69" s="258"/>
      <c r="K69" s="258"/>
      <c r="L69" s="258"/>
      <c r="M69" s="278"/>
      <c r="N69" s="7"/>
      <c r="O69" s="7"/>
      <c r="P69" s="7"/>
      <c r="Q69" s="7"/>
      <c r="R69" s="7"/>
      <c r="S69" s="49"/>
      <c r="T69" s="49"/>
      <c r="U69" s="49"/>
      <c r="V69" s="49"/>
      <c r="W69" s="49"/>
      <c r="X69" s="49"/>
      <c r="Y69" s="49"/>
      <c r="Z69" s="49"/>
    </row>
    <row r="70" spans="1:26" ht="15" thickBot="1">
      <c r="A70" s="7"/>
      <c r="B70" s="7"/>
      <c r="C70" s="7"/>
      <c r="D70" s="7"/>
      <c r="E70" s="848" t="s">
        <v>64</v>
      </c>
      <c r="F70" s="849"/>
      <c r="G70" s="849"/>
      <c r="H70" s="849"/>
      <c r="I70" s="849"/>
      <c r="J70" s="849"/>
      <c r="K70" s="849"/>
      <c r="L70" s="849"/>
      <c r="M70" s="850"/>
      <c r="N70" s="7"/>
      <c r="O70" s="7"/>
      <c r="P70" s="7"/>
      <c r="Q70" s="7"/>
      <c r="R70" s="7"/>
      <c r="S70" s="49"/>
      <c r="T70" s="49"/>
      <c r="U70" s="49"/>
      <c r="V70" s="49"/>
      <c r="W70" s="49"/>
      <c r="X70" s="49"/>
      <c r="Y70" s="49"/>
      <c r="Z70" s="49"/>
    </row>
    <row r="71" spans="1:26" ht="15" customHeight="1" thickBot="1">
      <c r="A71" s="7"/>
      <c r="B71" s="7"/>
      <c r="C71" s="7"/>
      <c r="D71" s="7"/>
      <c r="E71" s="878" t="s">
        <v>73</v>
      </c>
      <c r="F71" s="879"/>
      <c r="G71" s="879"/>
      <c r="H71" s="880"/>
      <c r="I71" s="35"/>
      <c r="J71" s="857" t="s">
        <v>85</v>
      </c>
      <c r="K71" s="858"/>
      <c r="L71" s="858"/>
      <c r="M71" s="859"/>
      <c r="N71" s="7"/>
      <c r="O71" s="7"/>
      <c r="P71" s="7"/>
      <c r="Q71" s="7"/>
      <c r="R71" s="7"/>
      <c r="S71" s="49"/>
      <c r="T71" s="49"/>
      <c r="U71" s="49"/>
      <c r="V71" s="49"/>
      <c r="W71" s="7"/>
      <c r="X71" s="7"/>
      <c r="Y71" s="7"/>
      <c r="Z71" s="7"/>
    </row>
    <row r="72" spans="1:26" ht="13.5" thickBot="1">
      <c r="A72" s="7"/>
      <c r="B72" s="7"/>
      <c r="C72" s="7"/>
      <c r="D72" s="7"/>
      <c r="E72" s="194" t="s">
        <v>3</v>
      </c>
      <c r="F72" s="192" t="s">
        <v>78</v>
      </c>
      <c r="G72" s="193">
        <v>2</v>
      </c>
      <c r="H72" s="192" t="s">
        <v>13</v>
      </c>
      <c r="I72" s="2"/>
      <c r="J72" s="282" t="s">
        <v>3</v>
      </c>
      <c r="K72" s="282" t="s">
        <v>78</v>
      </c>
      <c r="L72" s="282">
        <v>0</v>
      </c>
      <c r="M72" s="282" t="s">
        <v>13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>
      <c r="A73" s="7"/>
      <c r="B73" s="7"/>
      <c r="C73" s="7"/>
      <c r="D73" s="7"/>
      <c r="E73" s="101" t="s">
        <v>254</v>
      </c>
      <c r="F73" s="230">
        <v>6.5</v>
      </c>
      <c r="G73" s="66">
        <v>-2</v>
      </c>
      <c r="H73" s="215">
        <f>F73+G73</f>
        <v>4.5</v>
      </c>
      <c r="I73" s="2"/>
      <c r="J73" s="101" t="s">
        <v>231</v>
      </c>
      <c r="K73" s="230">
        <v>6.5</v>
      </c>
      <c r="L73" s="66">
        <v>-3</v>
      </c>
      <c r="M73" s="215">
        <f>K73+L73</f>
        <v>3.5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>
      <c r="A74" s="7"/>
      <c r="B74" s="7"/>
      <c r="C74" s="7"/>
      <c r="D74" s="7"/>
      <c r="E74" s="102" t="s">
        <v>257</v>
      </c>
      <c r="F74" s="231" t="s">
        <v>350</v>
      </c>
      <c r="G74" s="67" t="s">
        <v>350</v>
      </c>
      <c r="H74" s="216" t="s">
        <v>350</v>
      </c>
      <c r="I74" s="2"/>
      <c r="J74" s="102" t="s">
        <v>233</v>
      </c>
      <c r="K74" s="231" t="s">
        <v>350</v>
      </c>
      <c r="L74" s="67" t="s">
        <v>350</v>
      </c>
      <c r="M74" s="216" t="s">
        <v>350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>
      <c r="A75" s="7"/>
      <c r="B75" s="7"/>
      <c r="C75" s="7"/>
      <c r="D75" s="7"/>
      <c r="E75" s="102" t="s">
        <v>390</v>
      </c>
      <c r="F75" s="231">
        <v>4</v>
      </c>
      <c r="G75" s="67">
        <v>0</v>
      </c>
      <c r="H75" s="216">
        <f>F75+G75</f>
        <v>4</v>
      </c>
      <c r="I75" s="2"/>
      <c r="J75" s="102" t="s">
        <v>250</v>
      </c>
      <c r="K75" s="231">
        <v>6.5</v>
      </c>
      <c r="L75" s="67">
        <v>0</v>
      </c>
      <c r="M75" s="216">
        <f aca="true" t="shared" si="8" ref="M75:M97">K75+L75</f>
        <v>6.5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>
      <c r="A76" s="7"/>
      <c r="B76" s="7"/>
      <c r="C76" s="7"/>
      <c r="D76" s="7"/>
      <c r="E76" s="102" t="s">
        <v>389</v>
      </c>
      <c r="F76" s="240">
        <v>6</v>
      </c>
      <c r="G76" s="56">
        <v>0</v>
      </c>
      <c r="H76" s="216">
        <f>F76+G76</f>
        <v>6</v>
      </c>
      <c r="I76" s="2"/>
      <c r="J76" s="102" t="s">
        <v>251</v>
      </c>
      <c r="K76" s="231">
        <v>4.5</v>
      </c>
      <c r="L76" s="67">
        <v>-1.5</v>
      </c>
      <c r="M76" s="216">
        <f t="shared" si="8"/>
        <v>3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>
      <c r="A77" s="7"/>
      <c r="B77" s="7"/>
      <c r="C77" s="7"/>
      <c r="D77" s="7"/>
      <c r="E77" s="102" t="s">
        <v>393</v>
      </c>
      <c r="F77" s="231">
        <v>6.5</v>
      </c>
      <c r="G77" s="67">
        <v>2.5</v>
      </c>
      <c r="H77" s="216">
        <f aca="true" t="shared" si="9" ref="H77:H82">F77+G77</f>
        <v>9</v>
      </c>
      <c r="I77" s="2"/>
      <c r="J77" s="102" t="s">
        <v>235</v>
      </c>
      <c r="K77" s="231">
        <v>6.5</v>
      </c>
      <c r="L77" s="67">
        <v>0.5</v>
      </c>
      <c r="M77" s="216">
        <f t="shared" si="8"/>
        <v>7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>
      <c r="A78" s="7"/>
      <c r="B78" s="7"/>
      <c r="C78" s="7"/>
      <c r="D78" s="7"/>
      <c r="E78" s="102" t="s">
        <v>259</v>
      </c>
      <c r="F78" s="231">
        <v>6</v>
      </c>
      <c r="G78" s="67">
        <v>3</v>
      </c>
      <c r="H78" s="216">
        <f t="shared" si="9"/>
        <v>9</v>
      </c>
      <c r="I78" s="2"/>
      <c r="J78" s="102" t="s">
        <v>236</v>
      </c>
      <c r="K78" s="231">
        <v>7</v>
      </c>
      <c r="L78" s="67">
        <v>3</v>
      </c>
      <c r="M78" s="216">
        <f t="shared" si="8"/>
        <v>10</v>
      </c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>
      <c r="A79" s="7"/>
      <c r="B79" s="7"/>
      <c r="C79" s="7"/>
      <c r="D79" s="7"/>
      <c r="E79" s="102" t="s">
        <v>260</v>
      </c>
      <c r="F79" s="231">
        <v>6</v>
      </c>
      <c r="G79" s="67">
        <v>-0.5</v>
      </c>
      <c r="H79" s="216">
        <f t="shared" si="9"/>
        <v>5.5</v>
      </c>
      <c r="I79" s="2"/>
      <c r="J79" s="102" t="s">
        <v>237</v>
      </c>
      <c r="K79" s="231">
        <v>6.5</v>
      </c>
      <c r="L79" s="67">
        <v>0</v>
      </c>
      <c r="M79" s="216">
        <f t="shared" si="8"/>
        <v>6.5</v>
      </c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>
      <c r="A80" s="7"/>
      <c r="B80" s="7"/>
      <c r="C80" s="7"/>
      <c r="D80" s="7"/>
      <c r="E80" s="102" t="s">
        <v>261</v>
      </c>
      <c r="F80" s="231">
        <v>6.5</v>
      </c>
      <c r="G80" s="67">
        <v>0</v>
      </c>
      <c r="H80" s="216">
        <f t="shared" si="9"/>
        <v>6.5</v>
      </c>
      <c r="I80" s="2"/>
      <c r="J80" s="102" t="s">
        <v>238</v>
      </c>
      <c r="K80" s="231">
        <v>7.5</v>
      </c>
      <c r="L80" s="67">
        <v>6</v>
      </c>
      <c r="M80" s="216">
        <f t="shared" si="8"/>
        <v>13.5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>
      <c r="A81" s="7"/>
      <c r="B81" s="7"/>
      <c r="C81" s="7"/>
      <c r="D81" s="7"/>
      <c r="E81" s="102" t="s">
        <v>262</v>
      </c>
      <c r="F81" s="231">
        <v>7.5</v>
      </c>
      <c r="G81" s="67">
        <v>6</v>
      </c>
      <c r="H81" s="216">
        <f t="shared" si="9"/>
        <v>13.5</v>
      </c>
      <c r="I81" s="2"/>
      <c r="J81" s="102" t="s">
        <v>457</v>
      </c>
      <c r="K81" s="231">
        <v>5</v>
      </c>
      <c r="L81" s="67">
        <v>0</v>
      </c>
      <c r="M81" s="216">
        <f t="shared" si="8"/>
        <v>5</v>
      </c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>
      <c r="A82" s="7"/>
      <c r="B82" s="7"/>
      <c r="C82" s="7"/>
      <c r="D82" s="7"/>
      <c r="E82" s="102" t="s">
        <v>266</v>
      </c>
      <c r="F82" s="231">
        <v>6</v>
      </c>
      <c r="G82" s="67">
        <v>0</v>
      </c>
      <c r="H82" s="216">
        <f t="shared" si="9"/>
        <v>6</v>
      </c>
      <c r="I82" s="2"/>
      <c r="J82" s="102" t="s">
        <v>240</v>
      </c>
      <c r="K82" s="231">
        <v>7</v>
      </c>
      <c r="L82" s="67">
        <v>3</v>
      </c>
      <c r="M82" s="216">
        <f t="shared" si="8"/>
        <v>10</v>
      </c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 customHeight="1" thickBot="1">
      <c r="A83" s="7"/>
      <c r="B83" s="7"/>
      <c r="C83" s="7"/>
      <c r="D83" s="7"/>
      <c r="E83" s="103" t="s">
        <v>264</v>
      </c>
      <c r="F83" s="232">
        <v>7</v>
      </c>
      <c r="G83" s="25">
        <v>0</v>
      </c>
      <c r="H83" s="217">
        <f>F83+G83</f>
        <v>7</v>
      </c>
      <c r="I83" s="2"/>
      <c r="J83" s="103" t="s">
        <v>239</v>
      </c>
      <c r="K83" s="232">
        <v>7</v>
      </c>
      <c r="L83" s="25">
        <v>3</v>
      </c>
      <c r="M83" s="217">
        <f t="shared" si="8"/>
        <v>10</v>
      </c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3.5" thickBot="1">
      <c r="A84" s="7"/>
      <c r="B84" s="7"/>
      <c r="C84" s="7"/>
      <c r="D84" s="7"/>
      <c r="E84" s="85"/>
      <c r="F84" s="68"/>
      <c r="G84" s="68"/>
      <c r="H84" s="218"/>
      <c r="I84" s="2"/>
      <c r="J84" s="85"/>
      <c r="K84" s="68"/>
      <c r="L84" s="68"/>
      <c r="M84" s="218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>
      <c r="A85" s="7"/>
      <c r="B85" s="7"/>
      <c r="C85" s="7"/>
      <c r="D85" s="7"/>
      <c r="E85" s="104" t="s">
        <v>265</v>
      </c>
      <c r="F85" s="234" t="s">
        <v>144</v>
      </c>
      <c r="G85" s="70" t="s">
        <v>144</v>
      </c>
      <c r="H85" s="219" t="s">
        <v>144</v>
      </c>
      <c r="I85" s="2"/>
      <c r="J85" s="104" t="s">
        <v>242</v>
      </c>
      <c r="K85" s="234" t="s">
        <v>144</v>
      </c>
      <c r="L85" s="70" t="s">
        <v>144</v>
      </c>
      <c r="M85" s="219" t="s">
        <v>144</v>
      </c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>
      <c r="A86" s="7"/>
      <c r="B86" s="7"/>
      <c r="C86" s="7"/>
      <c r="D86" s="7"/>
      <c r="E86" s="105" t="s">
        <v>267</v>
      </c>
      <c r="F86" s="235">
        <v>5.5</v>
      </c>
      <c r="G86" s="69">
        <v>0</v>
      </c>
      <c r="H86" s="220">
        <f>F86+G86</f>
        <v>5.5</v>
      </c>
      <c r="I86" s="2"/>
      <c r="J86" s="105" t="s">
        <v>244</v>
      </c>
      <c r="K86" s="235" t="s">
        <v>144</v>
      </c>
      <c r="L86" s="69" t="s">
        <v>144</v>
      </c>
      <c r="M86" s="220" t="s">
        <v>144</v>
      </c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>
      <c r="A87" s="7"/>
      <c r="B87" s="7"/>
      <c r="C87" s="7"/>
      <c r="D87" s="7"/>
      <c r="E87" s="105" t="s">
        <v>263</v>
      </c>
      <c r="F87" s="235">
        <v>6.5</v>
      </c>
      <c r="G87" s="69">
        <v>2.5</v>
      </c>
      <c r="H87" s="220">
        <f>F87+G87</f>
        <v>9</v>
      </c>
      <c r="I87" s="2"/>
      <c r="J87" s="105" t="s">
        <v>249</v>
      </c>
      <c r="K87" s="235">
        <v>6.5</v>
      </c>
      <c r="L87" s="69">
        <v>0.5</v>
      </c>
      <c r="M87" s="220">
        <f t="shared" si="8"/>
        <v>7</v>
      </c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>
      <c r="A88" s="7"/>
      <c r="B88" s="7"/>
      <c r="C88" s="7"/>
      <c r="D88" s="7"/>
      <c r="E88" s="105" t="s">
        <v>487</v>
      </c>
      <c r="F88" s="235" t="s">
        <v>144</v>
      </c>
      <c r="G88" s="69" t="s">
        <v>144</v>
      </c>
      <c r="H88" s="220" t="s">
        <v>144</v>
      </c>
      <c r="I88" s="2"/>
      <c r="J88" s="105" t="s">
        <v>245</v>
      </c>
      <c r="K88" s="235">
        <v>5.5</v>
      </c>
      <c r="L88" s="69">
        <v>0</v>
      </c>
      <c r="M88" s="220">
        <f t="shared" si="8"/>
        <v>5.5</v>
      </c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>
      <c r="A89" s="7"/>
      <c r="B89" s="7"/>
      <c r="C89" s="7"/>
      <c r="D89" s="7"/>
      <c r="E89" s="105" t="s">
        <v>469</v>
      </c>
      <c r="F89" s="235">
        <v>6.5</v>
      </c>
      <c r="G89" s="69">
        <v>0</v>
      </c>
      <c r="H89" s="220">
        <f>F89+G89</f>
        <v>6.5</v>
      </c>
      <c r="I89" s="2"/>
      <c r="J89" s="105" t="s">
        <v>247</v>
      </c>
      <c r="K89" s="235">
        <v>6.5</v>
      </c>
      <c r="L89" s="69">
        <v>-0.5</v>
      </c>
      <c r="M89" s="220">
        <f t="shared" si="8"/>
        <v>6</v>
      </c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>
      <c r="A90" s="7"/>
      <c r="B90" s="7"/>
      <c r="C90" s="7"/>
      <c r="D90" s="7"/>
      <c r="E90" s="107" t="s">
        <v>392</v>
      </c>
      <c r="F90" s="99" t="s">
        <v>144</v>
      </c>
      <c r="G90" s="69" t="s">
        <v>144</v>
      </c>
      <c r="H90" s="220" t="s">
        <v>144</v>
      </c>
      <c r="I90" s="2"/>
      <c r="J90" s="105" t="s">
        <v>248</v>
      </c>
      <c r="K90" s="235">
        <v>7</v>
      </c>
      <c r="L90" s="69">
        <v>3</v>
      </c>
      <c r="M90" s="220">
        <f t="shared" si="8"/>
        <v>10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>
      <c r="A91" s="7"/>
      <c r="B91" s="7"/>
      <c r="C91" s="7"/>
      <c r="D91" s="7"/>
      <c r="E91" s="105" t="s">
        <v>271</v>
      </c>
      <c r="F91" s="235">
        <v>6</v>
      </c>
      <c r="G91" s="69">
        <v>0</v>
      </c>
      <c r="H91" s="220">
        <f>F91+G91</f>
        <v>6</v>
      </c>
      <c r="I91" s="2"/>
      <c r="J91" s="105" t="s">
        <v>401</v>
      </c>
      <c r="K91" s="235">
        <v>6</v>
      </c>
      <c r="L91" s="69">
        <v>0</v>
      </c>
      <c r="M91" s="220">
        <f t="shared" si="8"/>
        <v>6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75">
      <c r="A92" s="7"/>
      <c r="B92" s="7"/>
      <c r="C92" s="7"/>
      <c r="D92" s="7"/>
      <c r="E92" s="105" t="s">
        <v>488</v>
      </c>
      <c r="F92" s="99" t="s">
        <v>144</v>
      </c>
      <c r="G92" s="69" t="s">
        <v>144</v>
      </c>
      <c r="H92" s="220" t="s">
        <v>144</v>
      </c>
      <c r="I92" s="2"/>
      <c r="J92" s="102" t="s">
        <v>234</v>
      </c>
      <c r="K92" s="231">
        <v>6</v>
      </c>
      <c r="L92" s="67">
        <v>-0.5</v>
      </c>
      <c r="M92" s="216">
        <f t="shared" si="8"/>
        <v>5.5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>
      <c r="A93" s="7"/>
      <c r="B93" s="7"/>
      <c r="C93" s="7"/>
      <c r="D93" s="7"/>
      <c r="E93" s="102" t="s">
        <v>391</v>
      </c>
      <c r="F93" s="96">
        <v>5.5</v>
      </c>
      <c r="G93" s="67">
        <v>1</v>
      </c>
      <c r="H93" s="216">
        <f>F93+G93</f>
        <v>6.5</v>
      </c>
      <c r="I93" s="2"/>
      <c r="J93" s="109" t="s">
        <v>494</v>
      </c>
      <c r="K93" s="235">
        <v>5.5</v>
      </c>
      <c r="L93" s="69">
        <v>-0.5</v>
      </c>
      <c r="M93" s="220">
        <f t="shared" si="8"/>
        <v>5</v>
      </c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>
      <c r="A94" s="2"/>
      <c r="B94" s="2"/>
      <c r="C94" s="2"/>
      <c r="D94" s="2"/>
      <c r="E94" s="290" t="s">
        <v>255</v>
      </c>
      <c r="F94" s="235">
        <v>7</v>
      </c>
      <c r="G94" s="69">
        <v>0.5</v>
      </c>
      <c r="H94" s="220">
        <f>F94+G94</f>
        <v>7.5</v>
      </c>
      <c r="I94" s="2"/>
      <c r="J94" s="105" t="s">
        <v>252</v>
      </c>
      <c r="K94" s="235">
        <v>7</v>
      </c>
      <c r="L94" s="69">
        <v>3</v>
      </c>
      <c r="M94" s="220">
        <f t="shared" si="8"/>
        <v>10</v>
      </c>
      <c r="N94" s="7"/>
      <c r="O94" s="7"/>
      <c r="P94" s="7"/>
      <c r="Q94" s="7"/>
      <c r="R94" s="7"/>
      <c r="S94" s="2"/>
      <c r="T94" s="7"/>
      <c r="U94" s="7"/>
      <c r="V94" s="7"/>
      <c r="W94" s="7"/>
      <c r="X94" s="7"/>
      <c r="Y94" s="7"/>
      <c r="Z94" s="7"/>
    </row>
    <row r="95" spans="1:26" ht="12.75">
      <c r="A95" s="2"/>
      <c r="B95" s="2"/>
      <c r="C95" s="2"/>
      <c r="D95" s="2"/>
      <c r="E95" s="105" t="s">
        <v>142</v>
      </c>
      <c r="F95" s="235" t="s">
        <v>144</v>
      </c>
      <c r="G95" s="69" t="s">
        <v>144</v>
      </c>
      <c r="H95" s="220" t="s">
        <v>144</v>
      </c>
      <c r="I95" s="2"/>
      <c r="J95" s="105" t="s">
        <v>459</v>
      </c>
      <c r="K95" s="235">
        <v>5.5</v>
      </c>
      <c r="L95" s="69">
        <v>0</v>
      </c>
      <c r="M95" s="220">
        <f t="shared" si="8"/>
        <v>5.5</v>
      </c>
      <c r="N95" s="7"/>
      <c r="O95" s="7"/>
      <c r="P95" s="7"/>
      <c r="Q95" s="7"/>
      <c r="R95" s="7"/>
      <c r="S95" s="2"/>
      <c r="T95" s="7"/>
      <c r="U95" s="7"/>
      <c r="V95" s="7"/>
      <c r="W95" s="7"/>
      <c r="X95" s="7"/>
      <c r="Y95" s="7"/>
      <c r="Z95" s="7"/>
    </row>
    <row r="96" spans="1:26" ht="12.75" customHeight="1" thickBot="1">
      <c r="A96" s="79"/>
      <c r="B96" s="79"/>
      <c r="C96" s="79"/>
      <c r="D96" s="79"/>
      <c r="E96" s="106" t="s">
        <v>142</v>
      </c>
      <c r="F96" s="100" t="s">
        <v>144</v>
      </c>
      <c r="G96" s="71" t="s">
        <v>144</v>
      </c>
      <c r="H96" s="220" t="s">
        <v>144</v>
      </c>
      <c r="I96" s="79"/>
      <c r="J96" s="106" t="s">
        <v>495</v>
      </c>
      <c r="K96" s="236">
        <v>6</v>
      </c>
      <c r="L96" s="71">
        <v>0</v>
      </c>
      <c r="M96" s="220">
        <f t="shared" si="8"/>
        <v>6</v>
      </c>
      <c r="N96" s="7"/>
      <c r="O96" s="7"/>
      <c r="P96" s="7"/>
      <c r="Q96" s="7"/>
      <c r="R96" s="7"/>
      <c r="S96" s="2"/>
      <c r="T96" s="7"/>
      <c r="U96" s="7"/>
      <c r="V96" s="7"/>
      <c r="W96" s="7"/>
      <c r="X96" s="7"/>
      <c r="Y96" s="7"/>
      <c r="Z96" s="7"/>
    </row>
    <row r="97" spans="1:26" ht="12.75" customHeight="1" thickBot="1">
      <c r="A97" s="86"/>
      <c r="B97" s="86"/>
      <c r="C97" s="86"/>
      <c r="D97" s="86"/>
      <c r="E97" s="103" t="s">
        <v>275</v>
      </c>
      <c r="F97" s="232">
        <v>0.5</v>
      </c>
      <c r="G97" s="25">
        <v>0</v>
      </c>
      <c r="H97" s="221">
        <f>F97+G97</f>
        <v>0.5</v>
      </c>
      <c r="I97" s="81"/>
      <c r="J97" s="102" t="s">
        <v>253</v>
      </c>
      <c r="K97" s="232">
        <v>0.5</v>
      </c>
      <c r="L97" s="25">
        <v>0</v>
      </c>
      <c r="M97" s="221">
        <f t="shared" si="8"/>
        <v>0.5</v>
      </c>
      <c r="N97" s="7"/>
      <c r="O97" s="7"/>
      <c r="P97" s="7"/>
      <c r="Q97" s="7"/>
      <c r="R97" s="7"/>
      <c r="S97" s="2"/>
      <c r="T97" s="7"/>
      <c r="U97" s="7"/>
      <c r="V97" s="7"/>
      <c r="W97" s="7"/>
      <c r="X97" s="7"/>
      <c r="Y97" s="7"/>
      <c r="Z97" s="7"/>
    </row>
    <row r="98" spans="1:26" ht="12.75" customHeight="1" thickBot="1">
      <c r="A98" s="86"/>
      <c r="B98" s="86"/>
      <c r="C98" s="86"/>
      <c r="D98" s="86"/>
      <c r="E98" s="389" t="s">
        <v>357</v>
      </c>
      <c r="F98" s="390">
        <f>15.5/3</f>
        <v>5.166666666666667</v>
      </c>
      <c r="G98" s="391">
        <v>0</v>
      </c>
      <c r="H98" s="205">
        <f>G98</f>
        <v>0</v>
      </c>
      <c r="I98" s="81"/>
      <c r="J98" s="389" t="s">
        <v>357</v>
      </c>
      <c r="K98" s="390">
        <f>17/3</f>
        <v>5.666666666666667</v>
      </c>
      <c r="L98" s="391">
        <v>0</v>
      </c>
      <c r="M98" s="205">
        <f>L98</f>
        <v>0</v>
      </c>
      <c r="N98" s="7"/>
      <c r="O98" s="7"/>
      <c r="P98" s="7"/>
      <c r="Q98" s="7"/>
      <c r="R98" s="7"/>
      <c r="S98" s="2"/>
      <c r="T98" s="7"/>
      <c r="U98" s="7"/>
      <c r="V98" s="7"/>
      <c r="W98" s="7"/>
      <c r="X98" s="7"/>
      <c r="Y98" s="7"/>
      <c r="Z98" s="7"/>
    </row>
    <row r="99" spans="1:26" ht="12.75">
      <c r="A99" s="82"/>
      <c r="B99" s="82"/>
      <c r="C99" s="82"/>
      <c r="D99" s="80"/>
      <c r="E99" s="72"/>
      <c r="F99" s="60"/>
      <c r="G99" s="60"/>
      <c r="H99" s="222"/>
      <c r="I99" s="81"/>
      <c r="J99" s="72"/>
      <c r="K99" s="60"/>
      <c r="L99" s="60"/>
      <c r="M99" s="222"/>
      <c r="N99" s="7"/>
      <c r="O99" s="7"/>
      <c r="P99" s="7"/>
      <c r="Q99" s="7"/>
      <c r="R99" s="7"/>
      <c r="S99" s="2"/>
      <c r="T99" s="7"/>
      <c r="U99" s="7"/>
      <c r="V99" s="7"/>
      <c r="W99" s="7"/>
      <c r="X99" s="7"/>
      <c r="Y99" s="7"/>
      <c r="Z99" s="7"/>
    </row>
    <row r="100" spans="1:26" ht="13.5" customHeight="1">
      <c r="A100" s="78"/>
      <c r="B100" s="78"/>
      <c r="C100" s="78"/>
      <c r="D100" s="9"/>
      <c r="E100" s="74"/>
      <c r="F100" s="197">
        <f>F73+F93+F75+F76+F77+F78+F79+F80+F81+F82+F83+F97</f>
        <v>68</v>
      </c>
      <c r="G100" s="197">
        <f>G72+G73+G93+G75+G76+G77+G78+G79+G80+G81+G82+G83+G97+G98</f>
        <v>12</v>
      </c>
      <c r="H100" s="229">
        <f>F100+G100</f>
        <v>80</v>
      </c>
      <c r="I100" s="77"/>
      <c r="J100" s="74"/>
      <c r="K100" s="281">
        <f>K73+K92+K75+K76+K77+K78+K79+K80+K81+K82+K83+K97</f>
        <v>70.5</v>
      </c>
      <c r="L100" s="281">
        <f>L72+L73+L92+L75+L76+L77+L78+L79+L80+L81+L82+L83+L97+L98</f>
        <v>10.5</v>
      </c>
      <c r="M100" s="280">
        <f>K100+L100</f>
        <v>81</v>
      </c>
      <c r="N100" s="7"/>
      <c r="O100" s="7"/>
      <c r="P100" s="7"/>
      <c r="Q100" s="7"/>
      <c r="R100" s="7"/>
      <c r="S100" s="2"/>
      <c r="T100" s="7"/>
      <c r="U100" s="7"/>
      <c r="V100" s="7"/>
      <c r="W100" s="7"/>
      <c r="X100" s="7"/>
      <c r="Y100" s="7"/>
      <c r="Z100" s="7"/>
    </row>
    <row r="101" spans="1:26" ht="12.75" customHeight="1" thickBot="1">
      <c r="A101" s="61"/>
      <c r="B101" s="61"/>
      <c r="C101" s="61"/>
      <c r="D101" s="64"/>
      <c r="E101" s="75"/>
      <c r="F101" s="76"/>
      <c r="G101" s="76"/>
      <c r="H101" s="29"/>
      <c r="I101" s="18"/>
      <c r="J101" s="75"/>
      <c r="K101" s="76"/>
      <c r="L101" s="76"/>
      <c r="M101" s="29"/>
      <c r="N101" s="7"/>
      <c r="O101" s="7"/>
      <c r="P101" s="7"/>
      <c r="Q101" s="7"/>
      <c r="R101" s="7"/>
      <c r="S101" s="2"/>
      <c r="T101" s="7"/>
      <c r="U101" s="7"/>
      <c r="V101" s="7"/>
      <c r="W101" s="7"/>
      <c r="X101" s="7"/>
      <c r="Y101" s="7"/>
      <c r="Z101" s="7"/>
    </row>
    <row r="102" spans="1:26" ht="18.75" thickBot="1">
      <c r="A102" s="61"/>
      <c r="B102" s="61"/>
      <c r="C102" s="61"/>
      <c r="D102" s="64"/>
      <c r="E102" s="195"/>
      <c r="F102" s="196"/>
      <c r="G102" s="196"/>
      <c r="H102" s="297">
        <v>3</v>
      </c>
      <c r="I102" s="83"/>
      <c r="J102" s="341"/>
      <c r="K102" s="279"/>
      <c r="L102" s="279"/>
      <c r="M102" s="299">
        <v>4</v>
      </c>
      <c r="N102" s="7"/>
      <c r="O102" s="7"/>
      <c r="P102" s="7"/>
      <c r="Q102" s="7"/>
      <c r="R102" s="7"/>
      <c r="S102" s="2"/>
      <c r="T102" s="7"/>
      <c r="U102" s="7"/>
      <c r="V102" s="7"/>
      <c r="W102" s="7"/>
      <c r="X102" s="7"/>
      <c r="Y102" s="7"/>
      <c r="Z102" s="7"/>
    </row>
    <row r="103" spans="1:26" ht="12.75">
      <c r="A103" s="61"/>
      <c r="B103" s="61"/>
      <c r="C103" s="61"/>
      <c r="D103" s="64"/>
      <c r="E103" s="61"/>
      <c r="F103" s="61"/>
      <c r="G103" s="61"/>
      <c r="H103" s="18"/>
      <c r="I103" s="18"/>
      <c r="J103" s="61"/>
      <c r="K103" s="61"/>
      <c r="L103" s="61"/>
      <c r="M103" s="64"/>
      <c r="N103" s="7"/>
      <c r="O103" s="7"/>
      <c r="P103" s="7"/>
      <c r="Q103" s="7"/>
      <c r="R103" s="2"/>
      <c r="S103" s="2"/>
      <c r="T103" s="7"/>
      <c r="U103" s="7"/>
      <c r="V103" s="7"/>
      <c r="W103" s="7"/>
      <c r="X103" s="7"/>
      <c r="Y103" s="7"/>
      <c r="Z103" s="7"/>
    </row>
    <row r="104" spans="1:26" ht="14.25">
      <c r="A104" s="61"/>
      <c r="B104" s="61"/>
      <c r="C104" s="61"/>
      <c r="D104" s="64"/>
      <c r="E104" s="61"/>
      <c r="F104" s="61"/>
      <c r="G104" s="61"/>
      <c r="H104" s="18"/>
      <c r="I104" s="18"/>
      <c r="J104" s="61"/>
      <c r="K104" s="61"/>
      <c r="L104" s="61"/>
      <c r="M104" s="64"/>
      <c r="N104" s="61"/>
      <c r="O104" s="61"/>
      <c r="P104" s="61"/>
      <c r="Q104" s="64"/>
      <c r="R104" s="2"/>
      <c r="S104" s="2"/>
      <c r="T104" s="7"/>
      <c r="U104" s="79"/>
      <c r="V104" s="79"/>
      <c r="W104" s="7"/>
      <c r="X104" s="7"/>
      <c r="Y104" s="7"/>
      <c r="Z104" s="7"/>
    </row>
    <row r="105" spans="1:26" ht="12.75">
      <c r="A105" s="61"/>
      <c r="B105" s="61"/>
      <c r="C105" s="61"/>
      <c r="D105" s="64"/>
      <c r="E105" s="61"/>
      <c r="F105" s="61"/>
      <c r="G105" s="61"/>
      <c r="H105" s="18"/>
      <c r="I105" s="18"/>
      <c r="J105" s="61"/>
      <c r="K105" s="61"/>
      <c r="L105" s="61"/>
      <c r="M105" s="64"/>
      <c r="N105" s="61"/>
      <c r="O105" s="61"/>
      <c r="P105" s="61"/>
      <c r="Q105" s="64"/>
      <c r="R105" s="2"/>
      <c r="S105" s="2"/>
      <c r="T105" s="7"/>
      <c r="U105" s="86"/>
      <c r="V105" s="86"/>
      <c r="W105" s="7"/>
      <c r="X105" s="7"/>
      <c r="Y105" s="7"/>
      <c r="Z105" s="7"/>
    </row>
    <row r="106" spans="1:26" ht="12.75">
      <c r="A106" s="61"/>
      <c r="B106" s="61"/>
      <c r="C106" s="61"/>
      <c r="D106" s="64"/>
      <c r="E106" s="61"/>
      <c r="F106" s="61"/>
      <c r="G106" s="61"/>
      <c r="H106" s="18"/>
      <c r="I106" s="18"/>
      <c r="J106" s="61"/>
      <c r="K106" s="61"/>
      <c r="L106" s="61"/>
      <c r="M106" s="64"/>
      <c r="N106" s="61"/>
      <c r="O106" s="61"/>
      <c r="P106" s="61"/>
      <c r="Q106" s="64"/>
      <c r="R106" s="2"/>
      <c r="S106" s="2"/>
      <c r="T106" s="7"/>
      <c r="U106" s="82"/>
      <c r="V106" s="80"/>
      <c r="W106" s="7"/>
      <c r="X106" s="7"/>
      <c r="Y106" s="7"/>
      <c r="Z106" s="7"/>
    </row>
    <row r="107" spans="1:26" ht="12.75">
      <c r="A107" s="61"/>
      <c r="B107" s="61"/>
      <c r="C107" s="61"/>
      <c r="D107" s="64"/>
      <c r="E107" s="61"/>
      <c r="F107" s="61"/>
      <c r="G107" s="61"/>
      <c r="H107" s="18"/>
      <c r="I107" s="18"/>
      <c r="J107" s="61"/>
      <c r="K107" s="61"/>
      <c r="L107" s="61"/>
      <c r="M107" s="64"/>
      <c r="N107" s="61"/>
      <c r="O107" s="61"/>
      <c r="P107" s="61"/>
      <c r="Q107" s="64"/>
      <c r="R107" s="2"/>
      <c r="S107" s="2"/>
      <c r="T107" s="7"/>
      <c r="U107" s="78"/>
      <c r="V107" s="9"/>
      <c r="W107" s="7"/>
      <c r="X107" s="7"/>
      <c r="Y107" s="7"/>
      <c r="Z107" s="7"/>
    </row>
    <row r="108" spans="1:26" ht="12.75">
      <c r="A108" s="61"/>
      <c r="B108" s="61"/>
      <c r="C108" s="61"/>
      <c r="D108" s="64"/>
      <c r="E108" s="61"/>
      <c r="F108" s="61"/>
      <c r="G108" s="61"/>
      <c r="H108" s="18"/>
      <c r="I108" s="18"/>
      <c r="J108" s="61"/>
      <c r="K108" s="61"/>
      <c r="L108" s="61"/>
      <c r="M108" s="64"/>
      <c r="N108" s="61"/>
      <c r="O108" s="61"/>
      <c r="P108" s="61"/>
      <c r="Q108" s="64"/>
      <c r="R108" s="2"/>
      <c r="S108" s="2"/>
      <c r="T108" s="7"/>
      <c r="U108" s="61"/>
      <c r="V108" s="64"/>
      <c r="W108" s="7"/>
      <c r="X108" s="7"/>
      <c r="Y108" s="7"/>
      <c r="Z108" s="7"/>
    </row>
    <row r="109" spans="1:26" ht="12.75">
      <c r="A109" s="61"/>
      <c r="B109" s="61"/>
      <c r="C109" s="61"/>
      <c r="D109" s="64"/>
      <c r="E109" s="61"/>
      <c r="F109" s="61"/>
      <c r="G109" s="61"/>
      <c r="H109" s="18"/>
      <c r="I109" s="18"/>
      <c r="J109" s="61"/>
      <c r="K109" s="61"/>
      <c r="L109" s="61"/>
      <c r="M109" s="64"/>
      <c r="N109" s="61"/>
      <c r="O109" s="61"/>
      <c r="P109" s="61"/>
      <c r="Q109" s="64"/>
      <c r="R109" s="2"/>
      <c r="S109" s="2"/>
      <c r="T109" s="7"/>
      <c r="U109" s="61"/>
      <c r="V109" s="64"/>
      <c r="W109" s="7"/>
      <c r="X109" s="7"/>
      <c r="Y109" s="7"/>
      <c r="Z109" s="7"/>
    </row>
    <row r="110" spans="1:26" ht="12.75">
      <c r="A110" s="61"/>
      <c r="B110" s="61"/>
      <c r="C110" s="61"/>
      <c r="D110" s="64"/>
      <c r="E110" s="61"/>
      <c r="F110" s="61"/>
      <c r="G110" s="61"/>
      <c r="H110" s="18"/>
      <c r="I110" s="18"/>
      <c r="J110" s="61"/>
      <c r="K110" s="61"/>
      <c r="L110" s="61"/>
      <c r="M110" s="64"/>
      <c r="N110" s="61"/>
      <c r="O110" s="61"/>
      <c r="P110" s="61"/>
      <c r="Q110" s="64"/>
      <c r="R110" s="2"/>
      <c r="S110" s="2"/>
      <c r="T110" s="7"/>
      <c r="U110" s="61"/>
      <c r="V110" s="64"/>
      <c r="W110" s="2"/>
      <c r="X110" s="61"/>
      <c r="Y110" s="18"/>
      <c r="Z110" s="7"/>
    </row>
    <row r="111" spans="1:26" ht="12.75">
      <c r="A111" s="61"/>
      <c r="B111" s="61"/>
      <c r="C111" s="61"/>
      <c r="D111" s="64"/>
      <c r="E111" s="61"/>
      <c r="F111" s="61"/>
      <c r="G111" s="61"/>
      <c r="H111" s="18"/>
      <c r="I111" s="18"/>
      <c r="J111" s="61"/>
      <c r="K111" s="61"/>
      <c r="L111" s="61"/>
      <c r="M111" s="64"/>
      <c r="N111" s="61"/>
      <c r="O111" s="61"/>
      <c r="P111" s="61"/>
      <c r="Q111" s="64"/>
      <c r="R111" s="2"/>
      <c r="S111" s="2"/>
      <c r="T111" s="7"/>
      <c r="U111" s="61"/>
      <c r="V111" s="64"/>
      <c r="W111" s="2"/>
      <c r="X111" s="61"/>
      <c r="Y111" s="18"/>
      <c r="Z111" s="7"/>
    </row>
    <row r="112" spans="1:26" ht="12.75">
      <c r="A112" s="6"/>
      <c r="B112" s="6"/>
      <c r="C112" s="6"/>
      <c r="D112" s="63"/>
      <c r="E112" s="60"/>
      <c r="F112" s="60"/>
      <c r="G112" s="60"/>
      <c r="H112" s="6"/>
      <c r="I112" s="6"/>
      <c r="J112" s="6"/>
      <c r="K112" s="6"/>
      <c r="L112" s="6"/>
      <c r="M112" s="63"/>
      <c r="N112" s="6"/>
      <c r="O112" s="6"/>
      <c r="P112" s="6"/>
      <c r="Q112" s="63"/>
      <c r="R112" s="2"/>
      <c r="S112" s="2"/>
      <c r="T112" s="7"/>
      <c r="U112" s="61"/>
      <c r="V112" s="64"/>
      <c r="W112" s="2"/>
      <c r="X112" s="61"/>
      <c r="Y112" s="18"/>
      <c r="Z112" s="7"/>
    </row>
    <row r="113" spans="1:26" s="16" customFormat="1" ht="12.75">
      <c r="A113" s="62"/>
      <c r="B113" s="62"/>
      <c r="C113" s="62"/>
      <c r="D113" s="63"/>
      <c r="E113" s="60"/>
      <c r="F113" s="60"/>
      <c r="G113" s="60"/>
      <c r="H113" s="6"/>
      <c r="I113" s="6"/>
      <c r="J113" s="60"/>
      <c r="K113" s="60"/>
      <c r="L113" s="60"/>
      <c r="M113" s="63"/>
      <c r="N113" s="60"/>
      <c r="O113" s="60"/>
      <c r="P113" s="60"/>
      <c r="Q113" s="63"/>
      <c r="R113" s="2"/>
      <c r="S113" s="2"/>
      <c r="T113" s="7"/>
      <c r="U113" s="61"/>
      <c r="V113" s="64"/>
      <c r="W113" s="2"/>
      <c r="X113" s="61"/>
      <c r="Y113" s="18"/>
      <c r="Z113" s="7"/>
    </row>
    <row r="114" spans="1:26" s="16" customFormat="1" ht="12.75">
      <c r="A114" s="60"/>
      <c r="B114" s="60"/>
      <c r="C114" s="60"/>
      <c r="D114" s="63"/>
      <c r="E114" s="60"/>
      <c r="F114" s="60"/>
      <c r="G114" s="60"/>
      <c r="H114" s="6"/>
      <c r="I114" s="6"/>
      <c r="J114" s="60"/>
      <c r="K114" s="60"/>
      <c r="L114" s="60"/>
      <c r="M114" s="63"/>
      <c r="N114" s="60"/>
      <c r="O114" s="60"/>
      <c r="P114" s="60"/>
      <c r="Q114" s="63"/>
      <c r="R114" s="2"/>
      <c r="S114" s="2"/>
      <c r="T114" s="7"/>
      <c r="U114" s="61"/>
      <c r="V114" s="64"/>
      <c r="W114" s="2"/>
      <c r="X114" s="61"/>
      <c r="Y114" s="18"/>
      <c r="Z114" s="7"/>
    </row>
    <row r="115" spans="1:26" s="16" customFormat="1" ht="12.75">
      <c r="A115" s="60"/>
      <c r="B115" s="60"/>
      <c r="C115" s="60"/>
      <c r="D115" s="6"/>
      <c r="E115" s="60"/>
      <c r="F115" s="60"/>
      <c r="G115" s="60"/>
      <c r="H115" s="6"/>
      <c r="I115" s="6"/>
      <c r="J115" s="60"/>
      <c r="K115" s="60"/>
      <c r="L115" s="60"/>
      <c r="M115" s="63"/>
      <c r="N115" s="61"/>
      <c r="O115" s="61"/>
      <c r="P115" s="61"/>
      <c r="Q115" s="64"/>
      <c r="R115" s="2"/>
      <c r="S115" s="2"/>
      <c r="T115" s="7"/>
      <c r="U115" s="61"/>
      <c r="V115" s="64"/>
      <c r="W115" s="2"/>
      <c r="X115" s="61"/>
      <c r="Y115" s="18"/>
      <c r="Z115" s="7"/>
    </row>
    <row r="116" spans="1:26" s="16" customFormat="1" ht="12.75">
      <c r="A116" s="61"/>
      <c r="B116" s="61"/>
      <c r="C116" s="61"/>
      <c r="D116" s="18"/>
      <c r="E116" s="60"/>
      <c r="F116" s="60"/>
      <c r="G116" s="60"/>
      <c r="H116" s="6"/>
      <c r="I116" s="6"/>
      <c r="J116" s="60"/>
      <c r="K116" s="60"/>
      <c r="L116" s="60"/>
      <c r="M116" s="63"/>
      <c r="N116" s="61"/>
      <c r="O116" s="61"/>
      <c r="P116" s="61"/>
      <c r="Q116" s="64"/>
      <c r="R116" s="2"/>
      <c r="S116" s="2"/>
      <c r="T116" s="7"/>
      <c r="U116" s="61"/>
      <c r="V116" s="64"/>
      <c r="W116" s="2"/>
      <c r="X116" s="61"/>
      <c r="Y116" s="18"/>
      <c r="Z116" s="7"/>
    </row>
    <row r="117" spans="1:26" s="16" customFormat="1" ht="12.75">
      <c r="A117" s="60"/>
      <c r="B117" s="60"/>
      <c r="C117" s="60"/>
      <c r="D117" s="6"/>
      <c r="E117" s="60"/>
      <c r="F117" s="60"/>
      <c r="G117" s="60"/>
      <c r="H117" s="6"/>
      <c r="I117" s="6"/>
      <c r="J117" s="60"/>
      <c r="K117" s="60"/>
      <c r="L117" s="60"/>
      <c r="M117" s="6"/>
      <c r="N117" s="60"/>
      <c r="O117" s="60"/>
      <c r="P117" s="60"/>
      <c r="Q117" s="6"/>
      <c r="R117" s="2"/>
      <c r="S117" s="2"/>
      <c r="T117" s="7"/>
      <c r="U117" s="61"/>
      <c r="V117" s="64"/>
      <c r="W117" s="2"/>
      <c r="X117" s="61"/>
      <c r="Y117" s="18"/>
      <c r="Z117" s="7"/>
    </row>
    <row r="118" spans="1:26" s="16" customFormat="1" ht="12.75">
      <c r="A118" s="60"/>
      <c r="B118" s="60"/>
      <c r="C118" s="60"/>
      <c r="D118" s="6"/>
      <c r="E118" s="60"/>
      <c r="F118" s="60"/>
      <c r="G118" s="60"/>
      <c r="H118" s="6"/>
      <c r="I118" s="6"/>
      <c r="J118" s="60"/>
      <c r="K118" s="60"/>
      <c r="L118" s="60"/>
      <c r="M118" s="6"/>
      <c r="N118" s="60"/>
      <c r="O118" s="60"/>
      <c r="P118" s="60"/>
      <c r="Q118" s="6"/>
      <c r="R118" s="2"/>
      <c r="S118" s="2"/>
      <c r="T118" s="7"/>
      <c r="U118" s="61"/>
      <c r="V118" s="64"/>
      <c r="W118" s="2"/>
      <c r="X118" s="61"/>
      <c r="Y118" s="18"/>
      <c r="Z118" s="7"/>
    </row>
    <row r="119" spans="1:26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</sheetData>
  <sheetProtection/>
  <mergeCells count="14">
    <mergeCell ref="E3:H3"/>
    <mergeCell ref="N3:Q3"/>
    <mergeCell ref="E37:H37"/>
    <mergeCell ref="J37:M37"/>
    <mergeCell ref="E70:M70"/>
    <mergeCell ref="A1:Q1"/>
    <mergeCell ref="A2:Q2"/>
    <mergeCell ref="N37:Q37"/>
    <mergeCell ref="E71:H71"/>
    <mergeCell ref="A3:D3"/>
    <mergeCell ref="J3:M3"/>
    <mergeCell ref="J71:M71"/>
    <mergeCell ref="A37:D37"/>
    <mergeCell ref="A36:Q3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53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6.7109375" style="0" customWidth="1"/>
    <col min="2" max="3" width="4.8515625" style="0" customWidth="1"/>
    <col min="4" max="4" width="5.57421875" style="0" customWidth="1"/>
    <col min="5" max="5" width="16.7109375" style="0" customWidth="1"/>
    <col min="6" max="7" width="4.8515625" style="0" customWidth="1"/>
    <col min="8" max="8" width="5.57421875" style="0" customWidth="1"/>
    <col min="9" max="9" width="1.1484375" style="0" customWidth="1"/>
    <col min="10" max="10" width="16.7109375" style="0" bestFit="1" customWidth="1"/>
    <col min="11" max="12" width="4.8515625" style="0" customWidth="1"/>
    <col min="13" max="13" width="5.57421875" style="0" customWidth="1"/>
    <col min="14" max="14" width="16.7109375" style="0" customWidth="1"/>
    <col min="15" max="16" width="4.8515625" style="0" customWidth="1"/>
    <col min="17" max="17" width="5.57421875" style="0" customWidth="1"/>
    <col min="23" max="26" width="9.140625" style="16" customWidth="1"/>
  </cols>
  <sheetData>
    <row r="1" spans="1:26" ht="15" thickBot="1">
      <c r="A1" s="848" t="s">
        <v>117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50"/>
      <c r="R1" s="7"/>
      <c r="S1" s="7"/>
      <c r="T1" s="7"/>
      <c r="U1" s="7"/>
      <c r="V1" s="7"/>
      <c r="W1" s="7"/>
      <c r="X1" s="7"/>
      <c r="Y1" s="7"/>
      <c r="Z1" s="7"/>
    </row>
    <row r="2" spans="1:26" ht="15" thickBot="1">
      <c r="A2" s="848" t="s">
        <v>38</v>
      </c>
      <c r="B2" s="849"/>
      <c r="C2" s="849"/>
      <c r="D2" s="849"/>
      <c r="E2" s="849"/>
      <c r="F2" s="849"/>
      <c r="G2" s="849"/>
      <c r="H2" s="849"/>
      <c r="I2" s="869"/>
      <c r="J2" s="849"/>
      <c r="K2" s="849"/>
      <c r="L2" s="849"/>
      <c r="M2" s="849"/>
      <c r="N2" s="849"/>
      <c r="O2" s="849"/>
      <c r="P2" s="849"/>
      <c r="Q2" s="850"/>
      <c r="R2" s="7"/>
      <c r="S2" s="7"/>
      <c r="T2" s="7"/>
      <c r="U2" s="7"/>
      <c r="V2" s="7"/>
      <c r="W2" s="7"/>
      <c r="X2" s="7"/>
      <c r="Y2" s="7"/>
      <c r="Z2" s="7"/>
    </row>
    <row r="3" spans="1:26" ht="15" customHeight="1" thickBot="1">
      <c r="A3" s="860" t="s">
        <v>84</v>
      </c>
      <c r="B3" s="861"/>
      <c r="C3" s="861"/>
      <c r="D3" s="862"/>
      <c r="E3" s="809" t="s">
        <v>89</v>
      </c>
      <c r="F3" s="873"/>
      <c r="G3" s="873"/>
      <c r="H3" s="810"/>
      <c r="I3" s="243"/>
      <c r="J3" s="870" t="s">
        <v>90</v>
      </c>
      <c r="K3" s="871"/>
      <c r="L3" s="871"/>
      <c r="M3" s="872"/>
      <c r="N3" s="878" t="s">
        <v>73</v>
      </c>
      <c r="O3" s="879"/>
      <c r="P3" s="879"/>
      <c r="Q3" s="880"/>
      <c r="R3" s="7"/>
      <c r="S3" s="7"/>
      <c r="T3" s="7"/>
      <c r="U3" s="7"/>
      <c r="V3" s="7"/>
      <c r="W3" s="7"/>
      <c r="X3" s="7"/>
      <c r="Y3" s="7"/>
      <c r="Z3" s="7"/>
    </row>
    <row r="4" spans="1:26" ht="13.5" thickBot="1">
      <c r="A4" s="188" t="s">
        <v>3</v>
      </c>
      <c r="B4" s="186" t="s">
        <v>78</v>
      </c>
      <c r="C4" s="187">
        <v>2</v>
      </c>
      <c r="D4" s="186" t="s">
        <v>13</v>
      </c>
      <c r="E4" s="373" t="s">
        <v>3</v>
      </c>
      <c r="F4" s="371" t="s">
        <v>78</v>
      </c>
      <c r="G4" s="372">
        <v>0</v>
      </c>
      <c r="H4" s="371" t="s">
        <v>13</v>
      </c>
      <c r="I4" s="264"/>
      <c r="J4" s="283" t="s">
        <v>3</v>
      </c>
      <c r="K4" s="283" t="s">
        <v>78</v>
      </c>
      <c r="L4" s="283">
        <v>2</v>
      </c>
      <c r="M4" s="283" t="s">
        <v>13</v>
      </c>
      <c r="N4" s="194" t="s">
        <v>3</v>
      </c>
      <c r="O4" s="192" t="s">
        <v>78</v>
      </c>
      <c r="P4" s="193">
        <v>0</v>
      </c>
      <c r="Q4" s="192" t="s">
        <v>13</v>
      </c>
      <c r="R4" s="7"/>
      <c r="S4" s="7"/>
      <c r="T4" s="7"/>
      <c r="U4" s="7"/>
      <c r="V4" s="7"/>
      <c r="W4" s="7"/>
      <c r="X4" s="7"/>
      <c r="Y4" s="7"/>
      <c r="Z4" s="7"/>
    </row>
    <row r="5" spans="1:26" ht="12.75">
      <c r="A5" s="101" t="s">
        <v>166</v>
      </c>
      <c r="B5" s="95">
        <v>6.5</v>
      </c>
      <c r="C5" s="66">
        <v>-2</v>
      </c>
      <c r="D5" s="216">
        <f aca="true" t="shared" si="0" ref="D5:D29">B5+C5</f>
        <v>4.5</v>
      </c>
      <c r="E5" s="101" t="s">
        <v>187</v>
      </c>
      <c r="F5" s="230">
        <v>6.5</v>
      </c>
      <c r="G5" s="66">
        <v>1</v>
      </c>
      <c r="H5" s="215">
        <f>F5+G5</f>
        <v>7.5</v>
      </c>
      <c r="I5" s="264"/>
      <c r="J5" s="101" t="s">
        <v>322</v>
      </c>
      <c r="K5" s="239">
        <v>6</v>
      </c>
      <c r="L5" s="66">
        <v>1</v>
      </c>
      <c r="M5" s="215">
        <f>K5+L5</f>
        <v>7</v>
      </c>
      <c r="N5" s="101" t="s">
        <v>254</v>
      </c>
      <c r="O5" s="230">
        <v>7</v>
      </c>
      <c r="P5" s="66">
        <v>4</v>
      </c>
      <c r="Q5" s="215">
        <f>O5+P5</f>
        <v>11</v>
      </c>
      <c r="R5" s="7"/>
      <c r="S5" s="7"/>
      <c r="T5" s="7"/>
      <c r="U5" s="7"/>
      <c r="V5" s="7"/>
      <c r="W5" s="7"/>
      <c r="X5" s="7"/>
      <c r="Y5" s="7"/>
      <c r="Z5" s="7"/>
    </row>
    <row r="6" spans="1:26" ht="12.75">
      <c r="A6" s="102" t="s">
        <v>167</v>
      </c>
      <c r="B6" s="231">
        <v>6</v>
      </c>
      <c r="C6" s="67">
        <v>0</v>
      </c>
      <c r="D6" s="216">
        <f t="shared" si="0"/>
        <v>6</v>
      </c>
      <c r="E6" s="102" t="s">
        <v>204</v>
      </c>
      <c r="F6" s="231">
        <v>6</v>
      </c>
      <c r="G6" s="67">
        <v>0</v>
      </c>
      <c r="H6" s="216">
        <f aca="true" t="shared" si="1" ref="H6:H29">F6+G6</f>
        <v>6</v>
      </c>
      <c r="I6" s="264"/>
      <c r="J6" s="102" t="s">
        <v>323</v>
      </c>
      <c r="K6" s="91">
        <v>6.5</v>
      </c>
      <c r="L6" s="67">
        <v>0</v>
      </c>
      <c r="M6" s="216">
        <f aca="true" t="shared" si="2" ref="M6:M29">K6+L6</f>
        <v>6.5</v>
      </c>
      <c r="N6" s="102" t="s">
        <v>389</v>
      </c>
      <c r="O6" s="231">
        <v>6</v>
      </c>
      <c r="P6" s="67">
        <v>0</v>
      </c>
      <c r="Q6" s="216">
        <f aca="true" t="shared" si="3" ref="Q6:Q29">O6+P6</f>
        <v>6</v>
      </c>
      <c r="R6" s="7"/>
      <c r="S6" s="7"/>
      <c r="T6" s="7"/>
      <c r="U6" s="7"/>
      <c r="V6" s="7"/>
      <c r="W6" s="7"/>
      <c r="X6" s="7"/>
      <c r="Y6" s="7"/>
      <c r="Z6" s="7"/>
    </row>
    <row r="7" spans="1:26" ht="12.75">
      <c r="A7" s="102" t="s">
        <v>182</v>
      </c>
      <c r="B7" s="231">
        <v>5</v>
      </c>
      <c r="C7" s="67">
        <v>0</v>
      </c>
      <c r="D7" s="216">
        <f t="shared" si="0"/>
        <v>5</v>
      </c>
      <c r="E7" s="102" t="s">
        <v>188</v>
      </c>
      <c r="F7" s="231">
        <v>5.5</v>
      </c>
      <c r="G7" s="67">
        <v>3</v>
      </c>
      <c r="H7" s="216">
        <f t="shared" si="1"/>
        <v>8.5</v>
      </c>
      <c r="I7" s="264"/>
      <c r="J7" s="102" t="s">
        <v>324</v>
      </c>
      <c r="K7" s="238">
        <v>5.5</v>
      </c>
      <c r="L7" s="67">
        <v>0</v>
      </c>
      <c r="M7" s="216">
        <f t="shared" si="2"/>
        <v>5.5</v>
      </c>
      <c r="N7" s="102" t="s">
        <v>256</v>
      </c>
      <c r="O7" s="231">
        <v>5.5</v>
      </c>
      <c r="P7" s="67">
        <v>0</v>
      </c>
      <c r="Q7" s="216">
        <f t="shared" si="3"/>
        <v>5.5</v>
      </c>
      <c r="R7" s="7"/>
      <c r="S7" s="7"/>
      <c r="T7" s="7"/>
      <c r="U7" s="7"/>
      <c r="V7" s="7"/>
      <c r="W7" s="7"/>
      <c r="X7" s="7"/>
      <c r="Y7" s="7"/>
      <c r="Z7" s="7"/>
    </row>
    <row r="8" spans="1:26" ht="12.75">
      <c r="A8" s="102" t="s">
        <v>169</v>
      </c>
      <c r="B8" s="231">
        <v>5</v>
      </c>
      <c r="C8" s="67">
        <v>0</v>
      </c>
      <c r="D8" s="216">
        <f t="shared" si="0"/>
        <v>5</v>
      </c>
      <c r="E8" s="102" t="s">
        <v>190</v>
      </c>
      <c r="F8" s="231">
        <v>6.5</v>
      </c>
      <c r="G8" s="67">
        <v>0</v>
      </c>
      <c r="H8" s="216">
        <f t="shared" si="1"/>
        <v>6.5</v>
      </c>
      <c r="I8" s="264"/>
      <c r="J8" s="102" t="s">
        <v>339</v>
      </c>
      <c r="K8" s="238">
        <v>6</v>
      </c>
      <c r="L8" s="67">
        <v>0</v>
      </c>
      <c r="M8" s="216">
        <f t="shared" si="2"/>
        <v>6</v>
      </c>
      <c r="N8" s="102" t="s">
        <v>391</v>
      </c>
      <c r="O8" s="240">
        <v>5</v>
      </c>
      <c r="P8" s="56">
        <v>-0.5</v>
      </c>
      <c r="Q8" s="216">
        <f>O8+P8</f>
        <v>4.5</v>
      </c>
      <c r="R8" s="7"/>
      <c r="S8" s="7"/>
      <c r="T8" s="7"/>
      <c r="U8" s="7"/>
      <c r="V8" s="7"/>
      <c r="W8" s="7"/>
      <c r="X8" s="7"/>
      <c r="Y8" s="7"/>
      <c r="Z8" s="7"/>
    </row>
    <row r="9" spans="1:26" ht="12.75">
      <c r="A9" s="102" t="s">
        <v>172</v>
      </c>
      <c r="B9" s="231">
        <v>5</v>
      </c>
      <c r="C9" s="67">
        <v>0</v>
      </c>
      <c r="D9" s="216">
        <f t="shared" si="0"/>
        <v>5</v>
      </c>
      <c r="E9" s="102" t="s">
        <v>194</v>
      </c>
      <c r="F9" s="231" t="s">
        <v>351</v>
      </c>
      <c r="G9" s="67" t="s">
        <v>351</v>
      </c>
      <c r="H9" s="216" t="s">
        <v>351</v>
      </c>
      <c r="I9" s="264"/>
      <c r="J9" s="102" t="s">
        <v>326</v>
      </c>
      <c r="K9" s="231">
        <v>6</v>
      </c>
      <c r="L9" s="67">
        <v>0</v>
      </c>
      <c r="M9" s="216">
        <f t="shared" si="2"/>
        <v>6</v>
      </c>
      <c r="N9" s="102" t="s">
        <v>392</v>
      </c>
      <c r="O9" s="231">
        <v>7.5</v>
      </c>
      <c r="P9" s="67">
        <v>3</v>
      </c>
      <c r="Q9" s="216">
        <f aca="true" t="shared" si="4" ref="Q9:Q14">O9+P9</f>
        <v>10.5</v>
      </c>
      <c r="R9" s="7"/>
      <c r="S9" s="7"/>
      <c r="T9" s="7"/>
      <c r="U9" s="7"/>
      <c r="V9" s="7"/>
      <c r="W9" s="7"/>
      <c r="X9" s="7"/>
      <c r="Y9" s="7"/>
      <c r="Z9" s="7"/>
    </row>
    <row r="10" spans="1:26" ht="12.75">
      <c r="A10" s="102" t="s">
        <v>171</v>
      </c>
      <c r="B10" s="231">
        <v>6</v>
      </c>
      <c r="C10" s="67">
        <v>0</v>
      </c>
      <c r="D10" s="216">
        <f t="shared" si="0"/>
        <v>6</v>
      </c>
      <c r="E10" s="102" t="s">
        <v>192</v>
      </c>
      <c r="F10" s="231">
        <v>6.5</v>
      </c>
      <c r="G10" s="67">
        <v>2.5</v>
      </c>
      <c r="H10" s="216">
        <f t="shared" si="1"/>
        <v>9</v>
      </c>
      <c r="I10" s="264"/>
      <c r="J10" s="102" t="s">
        <v>327</v>
      </c>
      <c r="K10" s="238">
        <v>6</v>
      </c>
      <c r="L10" s="67">
        <v>0.5</v>
      </c>
      <c r="M10" s="216">
        <f t="shared" si="2"/>
        <v>6.5</v>
      </c>
      <c r="N10" s="102" t="s">
        <v>259</v>
      </c>
      <c r="O10" s="96">
        <v>6.5</v>
      </c>
      <c r="P10" s="67">
        <v>3</v>
      </c>
      <c r="Q10" s="216">
        <f t="shared" si="4"/>
        <v>9.5</v>
      </c>
      <c r="R10" s="7"/>
      <c r="S10" s="7"/>
      <c r="T10" s="7"/>
      <c r="U10" s="7"/>
      <c r="V10" s="7"/>
      <c r="W10" s="7"/>
      <c r="X10" s="7"/>
      <c r="Y10" s="7"/>
      <c r="Z10" s="7"/>
    </row>
    <row r="11" spans="1:26" ht="12.75">
      <c r="A11" s="102" t="s">
        <v>446</v>
      </c>
      <c r="B11" s="231">
        <v>7.5</v>
      </c>
      <c r="C11" s="67">
        <v>4</v>
      </c>
      <c r="D11" s="216">
        <f t="shared" si="0"/>
        <v>11.5</v>
      </c>
      <c r="E11" s="102" t="s">
        <v>202</v>
      </c>
      <c r="F11" s="231">
        <v>6</v>
      </c>
      <c r="G11" s="67">
        <v>0</v>
      </c>
      <c r="H11" s="216">
        <f t="shared" si="1"/>
        <v>6</v>
      </c>
      <c r="I11" s="264"/>
      <c r="J11" s="102" t="s">
        <v>412</v>
      </c>
      <c r="K11" s="240" t="s">
        <v>350</v>
      </c>
      <c r="L11" s="67" t="s">
        <v>350</v>
      </c>
      <c r="M11" s="216" t="s">
        <v>350</v>
      </c>
      <c r="N11" s="102" t="s">
        <v>260</v>
      </c>
      <c r="O11" s="231">
        <v>7.5</v>
      </c>
      <c r="P11" s="67">
        <v>3</v>
      </c>
      <c r="Q11" s="216">
        <f t="shared" si="4"/>
        <v>10.5</v>
      </c>
      <c r="R11" s="7"/>
      <c r="S11" s="7"/>
      <c r="T11" s="7"/>
      <c r="U11" s="7"/>
      <c r="V11" s="7"/>
      <c r="W11" s="7"/>
      <c r="X11" s="7"/>
      <c r="Y11" s="7"/>
      <c r="Z11" s="7"/>
    </row>
    <row r="12" spans="1:26" ht="12.75">
      <c r="A12" s="102" t="s">
        <v>406</v>
      </c>
      <c r="B12" s="231">
        <v>7</v>
      </c>
      <c r="C12" s="67">
        <v>3</v>
      </c>
      <c r="D12" s="216">
        <f t="shared" si="0"/>
        <v>10</v>
      </c>
      <c r="E12" s="102" t="s">
        <v>193</v>
      </c>
      <c r="F12" s="231">
        <v>5.5</v>
      </c>
      <c r="G12" s="67">
        <v>0</v>
      </c>
      <c r="H12" s="216">
        <f t="shared" si="1"/>
        <v>5.5</v>
      </c>
      <c r="I12" s="264"/>
      <c r="J12" s="102" t="s">
        <v>329</v>
      </c>
      <c r="K12" s="231">
        <v>5.5</v>
      </c>
      <c r="L12" s="67">
        <v>0</v>
      </c>
      <c r="M12" s="216">
        <f t="shared" si="2"/>
        <v>5.5</v>
      </c>
      <c r="N12" s="102" t="s">
        <v>393</v>
      </c>
      <c r="O12" s="231">
        <v>7.5</v>
      </c>
      <c r="P12" s="67">
        <v>6</v>
      </c>
      <c r="Q12" s="216">
        <f t="shared" si="4"/>
        <v>13.5</v>
      </c>
      <c r="R12" s="7"/>
      <c r="S12" s="7"/>
      <c r="T12" s="7"/>
      <c r="U12" s="7"/>
      <c r="V12" s="7"/>
      <c r="W12" s="7"/>
      <c r="X12" s="7"/>
      <c r="Y12" s="7"/>
      <c r="Z12" s="7"/>
    </row>
    <row r="13" spans="1:26" ht="12.75">
      <c r="A13" s="102" t="s">
        <v>407</v>
      </c>
      <c r="B13" s="96">
        <v>7.5</v>
      </c>
      <c r="C13" s="67">
        <v>6</v>
      </c>
      <c r="D13" s="216">
        <f t="shared" si="0"/>
        <v>13.5</v>
      </c>
      <c r="E13" s="102" t="s">
        <v>195</v>
      </c>
      <c r="F13" s="231">
        <v>7.5</v>
      </c>
      <c r="G13" s="67">
        <v>5.5</v>
      </c>
      <c r="H13" s="216">
        <f t="shared" si="1"/>
        <v>13</v>
      </c>
      <c r="I13" s="264"/>
      <c r="J13" s="102" t="s">
        <v>330</v>
      </c>
      <c r="K13" s="238">
        <v>5.5</v>
      </c>
      <c r="L13" s="67">
        <v>0</v>
      </c>
      <c r="M13" s="216">
        <f t="shared" si="2"/>
        <v>5.5</v>
      </c>
      <c r="N13" s="102" t="s">
        <v>262</v>
      </c>
      <c r="O13" s="231">
        <v>6</v>
      </c>
      <c r="P13" s="67">
        <v>0</v>
      </c>
      <c r="Q13" s="216">
        <f t="shared" si="4"/>
        <v>6</v>
      </c>
      <c r="R13" s="7"/>
      <c r="S13" s="7"/>
      <c r="T13" s="7"/>
      <c r="U13" s="7"/>
      <c r="V13" s="7"/>
      <c r="W13" s="7"/>
      <c r="X13" s="7"/>
      <c r="Y13" s="7"/>
      <c r="Z13" s="7"/>
    </row>
    <row r="14" spans="1:26" ht="12.75">
      <c r="A14" s="102" t="s">
        <v>349</v>
      </c>
      <c r="B14" s="231">
        <v>6</v>
      </c>
      <c r="C14" s="67">
        <v>-0.5</v>
      </c>
      <c r="D14" s="216">
        <f t="shared" si="0"/>
        <v>5.5</v>
      </c>
      <c r="E14" s="102" t="s">
        <v>196</v>
      </c>
      <c r="F14" s="231">
        <v>5.5</v>
      </c>
      <c r="G14" s="67">
        <v>0</v>
      </c>
      <c r="H14" s="216">
        <f t="shared" si="1"/>
        <v>5.5</v>
      </c>
      <c r="I14" s="264"/>
      <c r="J14" s="102" t="s">
        <v>335</v>
      </c>
      <c r="K14" s="238">
        <v>7</v>
      </c>
      <c r="L14" s="159">
        <v>4</v>
      </c>
      <c r="M14" s="216">
        <f t="shared" si="2"/>
        <v>11</v>
      </c>
      <c r="N14" s="102" t="s">
        <v>263</v>
      </c>
      <c r="O14" s="231">
        <v>5</v>
      </c>
      <c r="P14" s="67">
        <v>0</v>
      </c>
      <c r="Q14" s="216">
        <f t="shared" si="4"/>
        <v>5</v>
      </c>
      <c r="R14" s="7"/>
      <c r="S14" s="7"/>
      <c r="T14" s="7"/>
      <c r="U14" s="7"/>
      <c r="V14" s="7"/>
      <c r="W14" s="7"/>
      <c r="X14" s="7"/>
      <c r="Y14" s="7"/>
      <c r="Z14" s="7"/>
    </row>
    <row r="15" spans="1:26" ht="13.5" thickBot="1">
      <c r="A15" s="103" t="s">
        <v>174</v>
      </c>
      <c r="B15" s="97">
        <v>6.5</v>
      </c>
      <c r="C15" s="25">
        <v>0</v>
      </c>
      <c r="D15" s="217">
        <f t="shared" si="0"/>
        <v>6.5</v>
      </c>
      <c r="E15" s="103" t="s">
        <v>197</v>
      </c>
      <c r="F15" s="232">
        <v>6</v>
      </c>
      <c r="G15" s="25">
        <v>0</v>
      </c>
      <c r="H15" s="217">
        <f t="shared" si="1"/>
        <v>6</v>
      </c>
      <c r="I15" s="264"/>
      <c r="J15" s="103" t="s">
        <v>332</v>
      </c>
      <c r="K15" s="345">
        <v>5</v>
      </c>
      <c r="L15" s="25">
        <v>0</v>
      </c>
      <c r="M15" s="217">
        <f t="shared" si="2"/>
        <v>5</v>
      </c>
      <c r="N15" s="103" t="s">
        <v>266</v>
      </c>
      <c r="O15" s="232">
        <v>6</v>
      </c>
      <c r="P15" s="25">
        <v>0</v>
      </c>
      <c r="Q15" s="217">
        <f t="shared" si="3"/>
        <v>6</v>
      </c>
      <c r="R15" s="7"/>
      <c r="S15" s="7"/>
      <c r="T15" s="7"/>
      <c r="U15" s="7"/>
      <c r="V15" s="7"/>
      <c r="W15" s="7"/>
      <c r="X15" s="7"/>
      <c r="Y15" s="7"/>
      <c r="Z15" s="7"/>
    </row>
    <row r="16" spans="1:26" ht="13.5" thickBot="1">
      <c r="A16" s="85"/>
      <c r="B16" s="68"/>
      <c r="C16" s="68"/>
      <c r="D16" s="218"/>
      <c r="E16" s="85"/>
      <c r="F16" s="233"/>
      <c r="G16" s="68"/>
      <c r="H16" s="218"/>
      <c r="I16" s="266"/>
      <c r="J16" s="85"/>
      <c r="K16" s="68"/>
      <c r="L16" s="68"/>
      <c r="M16" s="218"/>
      <c r="N16" s="85"/>
      <c r="O16" s="68"/>
      <c r="P16" s="68"/>
      <c r="Q16" s="218"/>
      <c r="R16" s="7"/>
      <c r="S16" s="7"/>
      <c r="T16" s="7"/>
      <c r="U16" s="7"/>
      <c r="V16" s="7"/>
      <c r="W16" s="7"/>
      <c r="X16" s="7"/>
      <c r="Y16" s="7"/>
      <c r="Z16" s="7"/>
    </row>
    <row r="17" spans="1:26" ht="12.75">
      <c r="A17" s="104" t="s">
        <v>175</v>
      </c>
      <c r="B17" s="234" t="s">
        <v>144</v>
      </c>
      <c r="C17" s="70" t="s">
        <v>144</v>
      </c>
      <c r="D17" s="219" t="s">
        <v>144</v>
      </c>
      <c r="E17" s="104" t="s">
        <v>198</v>
      </c>
      <c r="F17" s="234" t="s">
        <v>144</v>
      </c>
      <c r="G17" s="70" t="s">
        <v>144</v>
      </c>
      <c r="H17" s="219" t="s">
        <v>144</v>
      </c>
      <c r="I17" s="266"/>
      <c r="J17" s="104" t="s">
        <v>333</v>
      </c>
      <c r="K17" s="88">
        <v>6.5</v>
      </c>
      <c r="L17" s="70">
        <v>-1</v>
      </c>
      <c r="M17" s="219">
        <f t="shared" si="2"/>
        <v>5.5</v>
      </c>
      <c r="N17" s="104" t="s">
        <v>265</v>
      </c>
      <c r="O17" s="234" t="s">
        <v>144</v>
      </c>
      <c r="P17" s="70" t="s">
        <v>144</v>
      </c>
      <c r="Q17" s="219" t="s">
        <v>144</v>
      </c>
      <c r="R17" s="7"/>
      <c r="S17" s="7"/>
      <c r="T17" s="7"/>
      <c r="U17" s="7"/>
      <c r="V17" s="7"/>
      <c r="W17" s="7"/>
      <c r="X17" s="7"/>
      <c r="Y17" s="7"/>
      <c r="Z17" s="7"/>
    </row>
    <row r="18" spans="1:26" ht="12.75">
      <c r="A18" s="105" t="s">
        <v>177</v>
      </c>
      <c r="B18" s="235">
        <v>5</v>
      </c>
      <c r="C18" s="69">
        <v>0</v>
      </c>
      <c r="D18" s="220">
        <f t="shared" si="0"/>
        <v>5</v>
      </c>
      <c r="E18" s="105" t="s">
        <v>200</v>
      </c>
      <c r="F18" s="235" t="s">
        <v>144</v>
      </c>
      <c r="G18" s="69" t="s">
        <v>144</v>
      </c>
      <c r="H18" s="220" t="s">
        <v>144</v>
      </c>
      <c r="I18" s="266"/>
      <c r="J18" s="105" t="s">
        <v>331</v>
      </c>
      <c r="K18" s="235">
        <v>7</v>
      </c>
      <c r="L18" s="69">
        <v>1</v>
      </c>
      <c r="M18" s="220">
        <f t="shared" si="2"/>
        <v>8</v>
      </c>
      <c r="N18" s="105" t="s">
        <v>267</v>
      </c>
      <c r="O18" s="235">
        <v>6</v>
      </c>
      <c r="P18" s="69">
        <v>-0.5</v>
      </c>
      <c r="Q18" s="220">
        <f t="shared" si="3"/>
        <v>5.5</v>
      </c>
      <c r="R18" s="7"/>
      <c r="S18" s="7"/>
      <c r="T18" s="7"/>
      <c r="U18" s="7"/>
      <c r="V18" s="7"/>
      <c r="W18" s="7"/>
      <c r="X18" s="7"/>
      <c r="Y18" s="7"/>
      <c r="Z18" s="7"/>
    </row>
    <row r="19" spans="1:26" ht="12.75">
      <c r="A19" s="105" t="s">
        <v>176</v>
      </c>
      <c r="B19" s="235">
        <v>6</v>
      </c>
      <c r="C19" s="69">
        <v>0</v>
      </c>
      <c r="D19" s="220">
        <f t="shared" si="0"/>
        <v>6</v>
      </c>
      <c r="E19" s="105" t="s">
        <v>199</v>
      </c>
      <c r="F19" s="235">
        <v>6.5</v>
      </c>
      <c r="G19" s="69">
        <v>0</v>
      </c>
      <c r="H19" s="220">
        <f t="shared" si="1"/>
        <v>6.5</v>
      </c>
      <c r="I19" s="266"/>
      <c r="J19" s="105" t="s">
        <v>411</v>
      </c>
      <c r="K19" s="237">
        <v>5.5</v>
      </c>
      <c r="L19" s="69">
        <v>0</v>
      </c>
      <c r="M19" s="220">
        <f t="shared" si="2"/>
        <v>5.5</v>
      </c>
      <c r="N19" s="105" t="s">
        <v>264</v>
      </c>
      <c r="O19" s="235">
        <v>6.5</v>
      </c>
      <c r="P19" s="69">
        <v>2</v>
      </c>
      <c r="Q19" s="220">
        <f t="shared" si="3"/>
        <v>8.5</v>
      </c>
      <c r="R19" s="7"/>
      <c r="S19" s="7"/>
      <c r="T19" s="7"/>
      <c r="U19" s="7"/>
      <c r="V19" s="7"/>
      <c r="W19" s="7"/>
      <c r="X19" s="7"/>
      <c r="Y19" s="7"/>
      <c r="Z19" s="7"/>
    </row>
    <row r="20" spans="1:26" ht="12.75">
      <c r="A20" s="105" t="s">
        <v>447</v>
      </c>
      <c r="B20" s="99" t="s">
        <v>144</v>
      </c>
      <c r="C20" s="69" t="s">
        <v>144</v>
      </c>
      <c r="D20" s="220" t="s">
        <v>144</v>
      </c>
      <c r="E20" s="105" t="s">
        <v>525</v>
      </c>
      <c r="F20" s="235" t="s">
        <v>356</v>
      </c>
      <c r="G20" s="69" t="s">
        <v>356</v>
      </c>
      <c r="H20" s="220" t="s">
        <v>356</v>
      </c>
      <c r="I20" s="266"/>
      <c r="J20" s="107" t="s">
        <v>328</v>
      </c>
      <c r="K20" s="336" t="s">
        <v>356</v>
      </c>
      <c r="L20" s="69" t="s">
        <v>356</v>
      </c>
      <c r="M20" s="220" t="s">
        <v>356</v>
      </c>
      <c r="N20" s="105" t="s">
        <v>487</v>
      </c>
      <c r="O20" s="235">
        <v>5.5</v>
      </c>
      <c r="P20" s="69">
        <v>0</v>
      </c>
      <c r="Q20" s="220">
        <f t="shared" si="3"/>
        <v>5.5</v>
      </c>
      <c r="R20" s="7"/>
      <c r="S20" s="7"/>
      <c r="T20" s="7"/>
      <c r="U20" s="7"/>
      <c r="V20" s="7"/>
      <c r="W20" s="7"/>
      <c r="X20" s="7"/>
      <c r="Y20" s="7"/>
      <c r="Z20" s="7"/>
    </row>
    <row r="21" spans="1:26" ht="12.75">
      <c r="A21" s="105" t="s">
        <v>408</v>
      </c>
      <c r="B21" s="235">
        <v>5</v>
      </c>
      <c r="C21" s="69">
        <v>0</v>
      </c>
      <c r="D21" s="220">
        <f t="shared" si="0"/>
        <v>5</v>
      </c>
      <c r="E21" s="102" t="s">
        <v>419</v>
      </c>
      <c r="F21" s="231">
        <v>6.5</v>
      </c>
      <c r="G21" s="67">
        <v>1</v>
      </c>
      <c r="H21" s="216">
        <f t="shared" si="1"/>
        <v>7.5</v>
      </c>
      <c r="I21" s="266"/>
      <c r="J21" s="105" t="s">
        <v>337</v>
      </c>
      <c r="K21" s="235" t="s">
        <v>144</v>
      </c>
      <c r="L21" s="69" t="s">
        <v>144</v>
      </c>
      <c r="M21" s="220" t="s">
        <v>144</v>
      </c>
      <c r="N21" s="105" t="s">
        <v>469</v>
      </c>
      <c r="O21" s="235">
        <v>6.5</v>
      </c>
      <c r="P21" s="69">
        <v>0</v>
      </c>
      <c r="Q21" s="220">
        <f t="shared" si="3"/>
        <v>6.5</v>
      </c>
      <c r="R21" s="7"/>
      <c r="S21" s="7"/>
      <c r="T21" s="7"/>
      <c r="U21" s="7"/>
      <c r="V21" s="7"/>
      <c r="W21" s="7"/>
      <c r="X21" s="7"/>
      <c r="Y21" s="7"/>
      <c r="Z21" s="7"/>
    </row>
    <row r="22" spans="1:26" ht="12.75">
      <c r="A22" s="105" t="s">
        <v>180</v>
      </c>
      <c r="B22" s="235">
        <v>6</v>
      </c>
      <c r="C22" s="69">
        <v>-0.5</v>
      </c>
      <c r="D22" s="220">
        <f t="shared" si="0"/>
        <v>5.5</v>
      </c>
      <c r="E22" s="105" t="s">
        <v>191</v>
      </c>
      <c r="F22" s="235">
        <v>7</v>
      </c>
      <c r="G22" s="69">
        <v>3</v>
      </c>
      <c r="H22" s="220">
        <f t="shared" si="1"/>
        <v>10</v>
      </c>
      <c r="I22" s="266"/>
      <c r="J22" s="102" t="s">
        <v>486</v>
      </c>
      <c r="K22" s="231">
        <v>6</v>
      </c>
      <c r="L22" s="67">
        <v>0</v>
      </c>
      <c r="M22" s="216">
        <f t="shared" si="2"/>
        <v>6</v>
      </c>
      <c r="N22" s="105" t="s">
        <v>261</v>
      </c>
      <c r="O22" s="235">
        <v>6</v>
      </c>
      <c r="P22" s="69">
        <v>0</v>
      </c>
      <c r="Q22" s="220">
        <f t="shared" si="3"/>
        <v>6</v>
      </c>
      <c r="R22" s="7"/>
      <c r="S22" s="7"/>
      <c r="T22" s="7"/>
      <c r="U22" s="7"/>
      <c r="V22" s="7"/>
      <c r="W22" s="7"/>
      <c r="X22" s="7"/>
      <c r="Y22" s="7"/>
      <c r="Z22" s="7"/>
    </row>
    <row r="23" spans="1:26" ht="12.75">
      <c r="A23" s="109" t="s">
        <v>181</v>
      </c>
      <c r="B23" s="235">
        <v>5.5</v>
      </c>
      <c r="C23" s="69">
        <v>0</v>
      </c>
      <c r="D23" s="220">
        <f t="shared" si="0"/>
        <v>5.5</v>
      </c>
      <c r="E23" s="105" t="s">
        <v>498</v>
      </c>
      <c r="F23" s="235">
        <v>6.5</v>
      </c>
      <c r="G23" s="69">
        <v>0</v>
      </c>
      <c r="H23" s="220">
        <f t="shared" si="1"/>
        <v>6.5</v>
      </c>
      <c r="I23" s="266"/>
      <c r="J23" s="109" t="s">
        <v>336</v>
      </c>
      <c r="K23" s="235" t="s">
        <v>356</v>
      </c>
      <c r="L23" s="69" t="s">
        <v>356</v>
      </c>
      <c r="M23" s="220" t="s">
        <v>356</v>
      </c>
      <c r="N23" s="105" t="s">
        <v>270</v>
      </c>
      <c r="O23" s="235">
        <v>5</v>
      </c>
      <c r="P23" s="69">
        <v>-0.5</v>
      </c>
      <c r="Q23" s="220">
        <f t="shared" si="3"/>
        <v>4.5</v>
      </c>
      <c r="R23" s="7"/>
      <c r="S23" s="7"/>
      <c r="T23" s="7"/>
      <c r="U23" s="7"/>
      <c r="V23" s="7"/>
      <c r="W23" s="7"/>
      <c r="X23" s="7"/>
      <c r="Y23" s="7"/>
      <c r="Z23" s="7"/>
    </row>
    <row r="24" spans="1:26" ht="12.75">
      <c r="A24" s="105" t="s">
        <v>409</v>
      </c>
      <c r="B24" s="235" t="s">
        <v>144</v>
      </c>
      <c r="C24" s="69" t="s">
        <v>144</v>
      </c>
      <c r="D24" s="220" t="s">
        <v>144</v>
      </c>
      <c r="E24" s="105" t="s">
        <v>203</v>
      </c>
      <c r="F24" s="235">
        <v>4.5</v>
      </c>
      <c r="G24" s="69">
        <v>-1</v>
      </c>
      <c r="H24" s="220">
        <f t="shared" si="1"/>
        <v>3.5</v>
      </c>
      <c r="I24" s="266"/>
      <c r="J24" s="109" t="s">
        <v>341</v>
      </c>
      <c r="K24" s="99">
        <v>6.5</v>
      </c>
      <c r="L24" s="69">
        <v>-0.5</v>
      </c>
      <c r="M24" s="220">
        <f t="shared" si="2"/>
        <v>6</v>
      </c>
      <c r="N24" s="105" t="s">
        <v>488</v>
      </c>
      <c r="O24" s="235">
        <v>6</v>
      </c>
      <c r="P24" s="69">
        <v>0</v>
      </c>
      <c r="Q24" s="220">
        <f t="shared" si="3"/>
        <v>6</v>
      </c>
      <c r="R24" s="7"/>
      <c r="S24" s="7"/>
      <c r="T24" s="7"/>
      <c r="U24" s="7"/>
      <c r="V24" s="7"/>
      <c r="W24" s="7"/>
      <c r="X24" s="7"/>
      <c r="Y24" s="7"/>
      <c r="Z24" s="7"/>
    </row>
    <row r="25" spans="1:26" ht="12.75">
      <c r="A25" s="105" t="s">
        <v>185</v>
      </c>
      <c r="B25" s="99" t="s">
        <v>144</v>
      </c>
      <c r="C25" s="69" t="s">
        <v>144</v>
      </c>
      <c r="D25" s="220" t="s">
        <v>144</v>
      </c>
      <c r="E25" s="105" t="s">
        <v>205</v>
      </c>
      <c r="F25" s="235">
        <v>5.5</v>
      </c>
      <c r="G25" s="69">
        <v>0</v>
      </c>
      <c r="H25" s="220">
        <f t="shared" si="1"/>
        <v>5.5</v>
      </c>
      <c r="I25" s="266"/>
      <c r="J25" s="109" t="s">
        <v>325</v>
      </c>
      <c r="K25" s="235">
        <v>5.5</v>
      </c>
      <c r="L25" s="69">
        <v>0</v>
      </c>
      <c r="M25" s="220">
        <f t="shared" si="2"/>
        <v>5.5</v>
      </c>
      <c r="N25" s="105" t="s">
        <v>394</v>
      </c>
      <c r="O25" s="235">
        <v>6</v>
      </c>
      <c r="P25" s="69">
        <v>0</v>
      </c>
      <c r="Q25" s="220">
        <f t="shared" si="3"/>
        <v>6</v>
      </c>
      <c r="R25" s="7"/>
      <c r="S25" s="7"/>
      <c r="T25" s="7"/>
      <c r="U25" s="7"/>
      <c r="V25" s="7"/>
      <c r="W25" s="7"/>
      <c r="X25" s="7"/>
      <c r="Y25" s="7"/>
      <c r="Z25" s="7"/>
    </row>
    <row r="26" spans="1:26" ht="12.75">
      <c r="A26" s="105" t="s">
        <v>524</v>
      </c>
      <c r="B26" s="235">
        <v>6.5</v>
      </c>
      <c r="C26" s="69">
        <v>0</v>
      </c>
      <c r="D26" s="220">
        <f t="shared" si="0"/>
        <v>6.5</v>
      </c>
      <c r="E26" s="109" t="s">
        <v>189</v>
      </c>
      <c r="F26" s="235">
        <v>6</v>
      </c>
      <c r="G26" s="69">
        <v>0</v>
      </c>
      <c r="H26" s="220">
        <f t="shared" si="1"/>
        <v>6</v>
      </c>
      <c r="I26" s="266"/>
      <c r="J26" s="105" t="s">
        <v>465</v>
      </c>
      <c r="K26" s="336">
        <v>4</v>
      </c>
      <c r="L26" s="69">
        <v>0</v>
      </c>
      <c r="M26" s="220">
        <f t="shared" si="2"/>
        <v>4</v>
      </c>
      <c r="N26" s="290" t="s">
        <v>272</v>
      </c>
      <c r="O26" s="99">
        <v>5.5</v>
      </c>
      <c r="P26" s="69">
        <v>0</v>
      </c>
      <c r="Q26" s="220">
        <f t="shared" si="3"/>
        <v>5.5</v>
      </c>
      <c r="R26" s="7"/>
      <c r="S26" s="7"/>
      <c r="T26" s="7"/>
      <c r="U26" s="7"/>
      <c r="V26" s="7"/>
      <c r="W26" s="7"/>
      <c r="X26" s="7"/>
      <c r="Y26" s="7"/>
      <c r="Z26" s="7"/>
    </row>
    <row r="27" spans="1:26" ht="12.75">
      <c r="A27" s="105" t="s">
        <v>183</v>
      </c>
      <c r="B27" s="99" t="s">
        <v>144</v>
      </c>
      <c r="C27" s="69" t="s">
        <v>144</v>
      </c>
      <c r="D27" s="220" t="s">
        <v>144</v>
      </c>
      <c r="E27" s="109" t="s">
        <v>421</v>
      </c>
      <c r="F27" s="235">
        <v>6</v>
      </c>
      <c r="G27" s="69">
        <v>0</v>
      </c>
      <c r="H27" s="220">
        <f t="shared" si="1"/>
        <v>6</v>
      </c>
      <c r="I27" s="266"/>
      <c r="J27" s="105" t="s">
        <v>142</v>
      </c>
      <c r="K27" s="99" t="s">
        <v>144</v>
      </c>
      <c r="L27" s="69" t="s">
        <v>144</v>
      </c>
      <c r="M27" s="220" t="s">
        <v>144</v>
      </c>
      <c r="N27" s="105" t="s">
        <v>142</v>
      </c>
      <c r="O27" s="235" t="s">
        <v>144</v>
      </c>
      <c r="P27" s="69" t="s">
        <v>144</v>
      </c>
      <c r="Q27" s="220" t="s">
        <v>144</v>
      </c>
      <c r="R27" s="7"/>
      <c r="S27" s="7"/>
      <c r="T27" s="7"/>
      <c r="U27" s="7"/>
      <c r="V27" s="7"/>
      <c r="W27" s="7"/>
      <c r="X27" s="7"/>
      <c r="Y27" s="7"/>
      <c r="Z27" s="7"/>
    </row>
    <row r="28" spans="1:26" ht="12.75" customHeight="1" thickBot="1">
      <c r="A28" s="106" t="s">
        <v>410</v>
      </c>
      <c r="B28" s="100">
        <v>6.5</v>
      </c>
      <c r="C28" s="71">
        <v>-0.5</v>
      </c>
      <c r="D28" s="220">
        <f t="shared" si="0"/>
        <v>6</v>
      </c>
      <c r="E28" s="106" t="s">
        <v>142</v>
      </c>
      <c r="F28" s="236" t="s">
        <v>144</v>
      </c>
      <c r="G28" s="71" t="s">
        <v>144</v>
      </c>
      <c r="H28" s="220" t="s">
        <v>144</v>
      </c>
      <c r="I28" s="266"/>
      <c r="J28" s="106" t="s">
        <v>142</v>
      </c>
      <c r="K28" s="90" t="s">
        <v>144</v>
      </c>
      <c r="L28" s="71" t="s">
        <v>144</v>
      </c>
      <c r="M28" s="220" t="s">
        <v>144</v>
      </c>
      <c r="N28" s="106" t="s">
        <v>142</v>
      </c>
      <c r="O28" s="100" t="s">
        <v>144</v>
      </c>
      <c r="P28" s="71" t="s">
        <v>144</v>
      </c>
      <c r="Q28" s="220" t="s">
        <v>144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ht="12.75" customHeight="1" thickBot="1">
      <c r="A29" s="103" t="s">
        <v>186</v>
      </c>
      <c r="B29" s="97">
        <v>0.5</v>
      </c>
      <c r="C29" s="25">
        <v>0</v>
      </c>
      <c r="D29" s="221">
        <f t="shared" si="0"/>
        <v>0.5</v>
      </c>
      <c r="E29" s="103" t="s">
        <v>500</v>
      </c>
      <c r="F29" s="232">
        <v>0.5</v>
      </c>
      <c r="G29" s="25">
        <v>0</v>
      </c>
      <c r="H29" s="221">
        <f t="shared" si="1"/>
        <v>0.5</v>
      </c>
      <c r="I29" s="264"/>
      <c r="J29" s="103" t="s">
        <v>343</v>
      </c>
      <c r="K29" s="232">
        <v>1</v>
      </c>
      <c r="L29" s="25">
        <v>0</v>
      </c>
      <c r="M29" s="221">
        <f t="shared" si="2"/>
        <v>1</v>
      </c>
      <c r="N29" s="103" t="s">
        <v>275</v>
      </c>
      <c r="O29" s="232">
        <v>1</v>
      </c>
      <c r="P29" s="25">
        <v>0</v>
      </c>
      <c r="Q29" s="221">
        <f t="shared" si="3"/>
        <v>1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12.75" customHeight="1" thickBot="1">
      <c r="A30" s="389" t="s">
        <v>357</v>
      </c>
      <c r="B30" s="390">
        <f>16/3</f>
        <v>5.333333333333333</v>
      </c>
      <c r="C30" s="391">
        <v>0</v>
      </c>
      <c r="D30" s="205">
        <f>C30</f>
        <v>0</v>
      </c>
      <c r="E30" s="389" t="s">
        <v>357</v>
      </c>
      <c r="F30" s="390">
        <f>18/3</f>
        <v>6</v>
      </c>
      <c r="G30" s="391">
        <v>0</v>
      </c>
      <c r="H30" s="205">
        <f>G30</f>
        <v>0</v>
      </c>
      <c r="I30" s="392"/>
      <c r="J30" s="389" t="s">
        <v>357</v>
      </c>
      <c r="K30" s="390">
        <f>18/3</f>
        <v>6</v>
      </c>
      <c r="L30" s="391">
        <v>0</v>
      </c>
      <c r="M30" s="205">
        <f>L30</f>
        <v>0</v>
      </c>
      <c r="N30" s="389" t="s">
        <v>357</v>
      </c>
      <c r="O30" s="390">
        <f>16.5/3</f>
        <v>5.5</v>
      </c>
      <c r="P30" s="391">
        <v>0</v>
      </c>
      <c r="Q30" s="205">
        <f>P30</f>
        <v>0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ht="12.75">
      <c r="A31" s="72"/>
      <c r="B31" s="60"/>
      <c r="C31" s="60"/>
      <c r="D31" s="222"/>
      <c r="E31" s="72"/>
      <c r="F31" s="60"/>
      <c r="G31" s="60"/>
      <c r="H31" s="222"/>
      <c r="I31" s="274"/>
      <c r="J31" s="72"/>
      <c r="K31" s="60"/>
      <c r="L31" s="60"/>
      <c r="M31" s="222"/>
      <c r="N31" s="72"/>
      <c r="O31" s="60"/>
      <c r="P31" s="60"/>
      <c r="Q31" s="222"/>
      <c r="R31" s="7"/>
      <c r="S31" s="7"/>
      <c r="T31" s="7"/>
      <c r="U31" s="7"/>
      <c r="V31" s="7"/>
      <c r="W31" s="7"/>
      <c r="X31" s="7"/>
      <c r="Y31" s="7"/>
      <c r="Z31" s="7"/>
    </row>
    <row r="32" spans="1:26" ht="13.5" customHeight="1">
      <c r="A32" s="74"/>
      <c r="B32" s="185">
        <f>B5+B6+B7+B8+B9+B10+B11+B12+B13+B14+B15+B29</f>
        <v>68.5</v>
      </c>
      <c r="C32" s="185">
        <f>C4+C5+C6+C7+C8+C9+C10+C11+C12+C13+C14+C15+C29</f>
        <v>12.5</v>
      </c>
      <c r="D32" s="227">
        <f>B32+C32</f>
        <v>81</v>
      </c>
      <c r="E32" s="74"/>
      <c r="F32" s="369">
        <f>F5+F6+F7+F8+F21+F10+F11+F12+F13+F14+F15+F29</f>
        <v>68.5</v>
      </c>
      <c r="G32" s="369">
        <f>G4+G5+G6+G7+G8+G21+G10+G11+G12+G13+G14+G15+G29+G30</f>
        <v>13</v>
      </c>
      <c r="H32" s="370">
        <f>F32+G32</f>
        <v>81.5</v>
      </c>
      <c r="I32" s="275"/>
      <c r="J32" s="74"/>
      <c r="K32" s="284">
        <f>K5+K6+K7+K8+K9+K10+K22+K12+K13+K14+K15+K29</f>
        <v>66</v>
      </c>
      <c r="L32" s="284">
        <f>L4+L5+L6+L7+L8+L9+L10+L22+L12+L13+L14+L15+L29+L30</f>
        <v>7.5</v>
      </c>
      <c r="M32" s="285">
        <f>K32+L32</f>
        <v>73.5</v>
      </c>
      <c r="N32" s="74"/>
      <c r="O32" s="197">
        <f>O5+O6+O7+O8+O9+O10+O11+O12+O13+O14+O15+O29</f>
        <v>70.5</v>
      </c>
      <c r="P32" s="197">
        <f>P4+P5+P6+P7+P8+P9+P10+P11+P12+P13+P14+P15+P29+P30</f>
        <v>18.5</v>
      </c>
      <c r="Q32" s="229">
        <f>O32+P32</f>
        <v>89</v>
      </c>
      <c r="R32" s="7"/>
      <c r="S32" s="7"/>
      <c r="T32" s="7"/>
      <c r="U32" s="7"/>
      <c r="V32" s="7"/>
      <c r="W32" s="7"/>
      <c r="X32" s="7"/>
      <c r="Y32" s="7"/>
      <c r="Z32" s="7"/>
    </row>
    <row r="33" spans="1:26" ht="12.75" customHeight="1" thickBot="1">
      <c r="A33" s="75"/>
      <c r="B33" s="76"/>
      <c r="C33" s="76"/>
      <c r="D33" s="29"/>
      <c r="E33" s="75"/>
      <c r="F33" s="76"/>
      <c r="G33" s="76"/>
      <c r="H33" s="29"/>
      <c r="I33" s="276"/>
      <c r="J33" s="75"/>
      <c r="K33" s="76"/>
      <c r="L33" s="76"/>
      <c r="M33" s="29"/>
      <c r="N33" s="75"/>
      <c r="O33" s="76"/>
      <c r="P33" s="76"/>
      <c r="Q33" s="29"/>
      <c r="R33" s="7"/>
      <c r="S33" s="7"/>
      <c r="T33" s="7"/>
      <c r="U33" s="7"/>
      <c r="V33" s="7"/>
      <c r="W33" s="7"/>
      <c r="X33" s="7"/>
      <c r="Y33" s="7"/>
      <c r="Z33" s="7"/>
    </row>
    <row r="34" spans="1:26" ht="18.75" thickBot="1">
      <c r="A34" s="184"/>
      <c r="B34" s="183"/>
      <c r="C34" s="183"/>
      <c r="D34" s="296">
        <v>4</v>
      </c>
      <c r="E34" s="368"/>
      <c r="F34" s="367"/>
      <c r="G34" s="367"/>
      <c r="H34" s="366">
        <v>4</v>
      </c>
      <c r="I34" s="277"/>
      <c r="J34" s="287"/>
      <c r="K34" s="286"/>
      <c r="L34" s="286"/>
      <c r="M34" s="294">
        <v>2</v>
      </c>
      <c r="N34" s="195"/>
      <c r="O34" s="196"/>
      <c r="P34" s="196"/>
      <c r="Q34" s="297">
        <v>5</v>
      </c>
      <c r="R34" s="7"/>
      <c r="S34" s="7"/>
      <c r="T34" s="7"/>
      <c r="U34" s="7"/>
      <c r="V34" s="7"/>
      <c r="W34" s="7"/>
      <c r="X34" s="7"/>
      <c r="Y34" s="7"/>
      <c r="Z34" s="7"/>
    </row>
    <row r="35" spans="1:26" ht="6" customHeight="1" thickBot="1">
      <c r="A35" s="273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9"/>
      <c r="R35" s="7"/>
      <c r="S35" s="7"/>
      <c r="T35" s="7"/>
      <c r="U35" s="7"/>
      <c r="V35" s="84"/>
      <c r="W35" s="7"/>
      <c r="X35" s="7"/>
      <c r="Y35" s="7"/>
      <c r="Z35" s="7"/>
    </row>
    <row r="36" spans="1:26" ht="15" thickBot="1">
      <c r="A36" s="848" t="s">
        <v>39</v>
      </c>
      <c r="B36" s="849"/>
      <c r="C36" s="849"/>
      <c r="D36" s="849"/>
      <c r="E36" s="849"/>
      <c r="F36" s="849"/>
      <c r="G36" s="849"/>
      <c r="H36" s="849"/>
      <c r="I36" s="869"/>
      <c r="J36" s="849"/>
      <c r="K36" s="849"/>
      <c r="L36" s="849"/>
      <c r="M36" s="849"/>
      <c r="N36" s="849"/>
      <c r="O36" s="849"/>
      <c r="P36" s="849"/>
      <c r="Q36" s="850"/>
      <c r="R36" s="7"/>
      <c r="S36" s="7"/>
      <c r="T36" s="7"/>
      <c r="U36" s="7"/>
      <c r="V36" s="22"/>
      <c r="W36" s="7"/>
      <c r="X36" s="7"/>
      <c r="Y36" s="7"/>
      <c r="Z36" s="7"/>
    </row>
    <row r="37" spans="1:26" ht="15" customHeight="1" thickBot="1">
      <c r="A37" s="857" t="s">
        <v>85</v>
      </c>
      <c r="B37" s="858"/>
      <c r="C37" s="858"/>
      <c r="D37" s="859"/>
      <c r="E37" s="836" t="s">
        <v>531</v>
      </c>
      <c r="F37" s="856"/>
      <c r="G37" s="856"/>
      <c r="H37" s="837"/>
      <c r="I37" s="255"/>
      <c r="J37" s="844" t="s">
        <v>77</v>
      </c>
      <c r="K37" s="877"/>
      <c r="L37" s="877"/>
      <c r="M37" s="845"/>
      <c r="N37" s="863" t="s">
        <v>468</v>
      </c>
      <c r="O37" s="864"/>
      <c r="P37" s="864"/>
      <c r="Q37" s="865"/>
      <c r="R37" s="7"/>
      <c r="S37" s="7"/>
      <c r="T37" s="7"/>
      <c r="U37" s="7"/>
      <c r="V37" s="7"/>
      <c r="W37" s="208"/>
      <c r="X37" s="208"/>
      <c r="Y37" s="208"/>
      <c r="Z37" s="208"/>
    </row>
    <row r="38" spans="1:26" ht="13.5" thickBot="1">
      <c r="A38" s="282" t="s">
        <v>3</v>
      </c>
      <c r="B38" s="282" t="s">
        <v>78</v>
      </c>
      <c r="C38" s="282">
        <v>1</v>
      </c>
      <c r="D38" s="282" t="s">
        <v>13</v>
      </c>
      <c r="E38" s="162" t="s">
        <v>3</v>
      </c>
      <c r="F38" s="162" t="s">
        <v>78</v>
      </c>
      <c r="G38" s="162">
        <v>0</v>
      </c>
      <c r="H38" s="162" t="s">
        <v>13</v>
      </c>
      <c r="I38" s="255"/>
      <c r="J38" s="179" t="s">
        <v>3</v>
      </c>
      <c r="K38" s="161" t="s">
        <v>78</v>
      </c>
      <c r="L38" s="178">
        <v>1.5</v>
      </c>
      <c r="M38" s="161" t="s">
        <v>13</v>
      </c>
      <c r="N38" s="189" t="s">
        <v>3</v>
      </c>
      <c r="O38" s="189" t="s">
        <v>78</v>
      </c>
      <c r="P38" s="189">
        <v>0</v>
      </c>
      <c r="Q38" s="189" t="s">
        <v>13</v>
      </c>
      <c r="R38" s="7"/>
      <c r="S38" s="7"/>
      <c r="T38" s="7"/>
      <c r="U38" s="7"/>
      <c r="V38" s="7"/>
      <c r="W38" s="209"/>
      <c r="X38" s="209"/>
      <c r="Y38" s="209"/>
      <c r="Z38" s="209"/>
    </row>
    <row r="39" spans="1:26" ht="12.75">
      <c r="A39" s="101" t="s">
        <v>231</v>
      </c>
      <c r="B39" s="230">
        <v>6</v>
      </c>
      <c r="C39" s="66">
        <v>-1</v>
      </c>
      <c r="D39" s="215">
        <f>B39+C39</f>
        <v>5</v>
      </c>
      <c r="E39" s="101" t="s">
        <v>276</v>
      </c>
      <c r="F39" s="230">
        <v>5.5</v>
      </c>
      <c r="G39" s="66">
        <v>-1</v>
      </c>
      <c r="H39" s="216">
        <f aca="true" t="shared" si="5" ref="H39:H63">F39+G39</f>
        <v>4.5</v>
      </c>
      <c r="I39" s="255"/>
      <c r="J39" s="101" t="s">
        <v>145</v>
      </c>
      <c r="K39" s="95">
        <v>6.5</v>
      </c>
      <c r="L39" s="66">
        <v>-1</v>
      </c>
      <c r="M39" s="216">
        <f aca="true" t="shared" si="6" ref="M39:M63">K39+L39</f>
        <v>5.5</v>
      </c>
      <c r="N39" s="101" t="s">
        <v>309</v>
      </c>
      <c r="O39" s="230">
        <v>6</v>
      </c>
      <c r="P39" s="66">
        <v>-2</v>
      </c>
      <c r="Q39" s="215">
        <f>O39+P39</f>
        <v>4</v>
      </c>
      <c r="R39" s="7"/>
      <c r="S39" s="7"/>
      <c r="T39" s="7"/>
      <c r="U39" s="7"/>
      <c r="V39" s="7"/>
      <c r="W39" s="210"/>
      <c r="X39" s="210"/>
      <c r="Y39" s="210"/>
      <c r="Z39" s="210"/>
    </row>
    <row r="40" spans="1:26" ht="12.75">
      <c r="A40" s="102" t="s">
        <v>526</v>
      </c>
      <c r="B40" s="231">
        <v>5.5</v>
      </c>
      <c r="C40" s="67">
        <v>0</v>
      </c>
      <c r="D40" s="216">
        <f aca="true" t="shared" si="7" ref="D40:D63">B40+C40</f>
        <v>5.5</v>
      </c>
      <c r="E40" s="102" t="s">
        <v>360</v>
      </c>
      <c r="F40" s="231">
        <v>6.5</v>
      </c>
      <c r="G40" s="67">
        <v>0</v>
      </c>
      <c r="H40" s="216">
        <f t="shared" si="5"/>
        <v>6.5</v>
      </c>
      <c r="I40" s="255"/>
      <c r="J40" s="102" t="s">
        <v>148</v>
      </c>
      <c r="K40" s="231">
        <v>6</v>
      </c>
      <c r="L40" s="67">
        <v>3</v>
      </c>
      <c r="M40" s="216">
        <f t="shared" si="6"/>
        <v>9</v>
      </c>
      <c r="N40" s="102" t="s">
        <v>299</v>
      </c>
      <c r="O40" s="231">
        <v>6.5</v>
      </c>
      <c r="P40" s="67">
        <v>0</v>
      </c>
      <c r="Q40" s="216">
        <f aca="true" t="shared" si="8" ref="Q40:Q63">O40+P40</f>
        <v>6.5</v>
      </c>
      <c r="R40" s="7"/>
      <c r="S40" s="7"/>
      <c r="T40" s="7"/>
      <c r="U40" s="7"/>
      <c r="V40" s="7"/>
      <c r="W40" s="210"/>
      <c r="X40" s="210"/>
      <c r="Y40" s="210"/>
      <c r="Z40" s="210"/>
    </row>
    <row r="41" spans="1:26" ht="12.75">
      <c r="A41" s="102" t="s">
        <v>234</v>
      </c>
      <c r="B41" s="231">
        <v>5.5</v>
      </c>
      <c r="C41" s="67">
        <v>-0.5</v>
      </c>
      <c r="D41" s="216">
        <f t="shared" si="7"/>
        <v>5</v>
      </c>
      <c r="E41" s="102" t="s">
        <v>466</v>
      </c>
      <c r="F41" s="231">
        <v>6.5</v>
      </c>
      <c r="G41" s="67">
        <v>-0.5</v>
      </c>
      <c r="H41" s="216">
        <f t="shared" si="5"/>
        <v>6</v>
      </c>
      <c r="I41" s="255"/>
      <c r="J41" s="102" t="s">
        <v>147</v>
      </c>
      <c r="K41" s="231">
        <v>7</v>
      </c>
      <c r="L41" s="67">
        <v>0</v>
      </c>
      <c r="M41" s="216">
        <f t="shared" si="6"/>
        <v>7</v>
      </c>
      <c r="N41" s="102" t="s">
        <v>300</v>
      </c>
      <c r="O41" s="96">
        <v>6.5</v>
      </c>
      <c r="P41" s="67">
        <v>0</v>
      </c>
      <c r="Q41" s="216">
        <f t="shared" si="8"/>
        <v>6.5</v>
      </c>
      <c r="R41" s="7"/>
      <c r="S41" s="7"/>
      <c r="T41" s="7"/>
      <c r="U41" s="7"/>
      <c r="V41" s="7"/>
      <c r="W41" s="210"/>
      <c r="X41" s="210"/>
      <c r="Y41" s="210"/>
      <c r="Z41" s="210"/>
    </row>
    <row r="42" spans="1:26" ht="12.75">
      <c r="A42" s="102" t="s">
        <v>459</v>
      </c>
      <c r="B42" s="231">
        <v>5.5</v>
      </c>
      <c r="C42" s="67">
        <v>-0.5</v>
      </c>
      <c r="D42" s="216">
        <f t="shared" si="7"/>
        <v>5</v>
      </c>
      <c r="E42" s="102" t="s">
        <v>359</v>
      </c>
      <c r="F42" s="231">
        <v>5</v>
      </c>
      <c r="G42" s="67">
        <v>-0.5</v>
      </c>
      <c r="H42" s="216">
        <f t="shared" si="5"/>
        <v>4.5</v>
      </c>
      <c r="I42" s="255"/>
      <c r="J42" s="102" t="s">
        <v>454</v>
      </c>
      <c r="K42" s="231">
        <v>6.5</v>
      </c>
      <c r="L42" s="67">
        <v>-0.5</v>
      </c>
      <c r="M42" s="216">
        <f t="shared" si="6"/>
        <v>6</v>
      </c>
      <c r="N42" s="102" t="s">
        <v>301</v>
      </c>
      <c r="O42" s="96">
        <v>5.5</v>
      </c>
      <c r="P42" s="67">
        <v>0</v>
      </c>
      <c r="Q42" s="216">
        <f t="shared" si="8"/>
        <v>5.5</v>
      </c>
      <c r="R42" s="7"/>
      <c r="S42" s="7"/>
      <c r="T42" s="7"/>
      <c r="U42" s="7"/>
      <c r="V42" s="7"/>
      <c r="W42" s="210"/>
      <c r="X42" s="210"/>
      <c r="Y42" s="210"/>
      <c r="Z42" s="210"/>
    </row>
    <row r="43" spans="1:26" ht="12.75">
      <c r="A43" s="102" t="s">
        <v>235</v>
      </c>
      <c r="B43" s="231" t="s">
        <v>350</v>
      </c>
      <c r="C43" s="67" t="s">
        <v>350</v>
      </c>
      <c r="D43" s="216" t="s">
        <v>350</v>
      </c>
      <c r="E43" s="102" t="s">
        <v>492</v>
      </c>
      <c r="F43" s="231">
        <v>6</v>
      </c>
      <c r="G43" s="67">
        <v>0</v>
      </c>
      <c r="H43" s="216">
        <f t="shared" si="5"/>
        <v>6</v>
      </c>
      <c r="I43" s="255"/>
      <c r="J43" s="102" t="s">
        <v>149</v>
      </c>
      <c r="K43" s="231">
        <v>8.5</v>
      </c>
      <c r="L43" s="67">
        <v>9</v>
      </c>
      <c r="M43" s="216">
        <f t="shared" si="6"/>
        <v>17.5</v>
      </c>
      <c r="N43" s="102" t="s">
        <v>314</v>
      </c>
      <c r="O43" s="231">
        <v>6</v>
      </c>
      <c r="P43" s="67">
        <v>0</v>
      </c>
      <c r="Q43" s="216">
        <f t="shared" si="8"/>
        <v>6</v>
      </c>
      <c r="R43" s="7"/>
      <c r="S43" s="7"/>
      <c r="T43" s="7"/>
      <c r="U43" s="7"/>
      <c r="V43" s="7"/>
      <c r="W43" s="210"/>
      <c r="X43" s="210"/>
      <c r="Y43" s="210"/>
      <c r="Z43" s="210"/>
    </row>
    <row r="44" spans="1:26" ht="12.75">
      <c r="A44" s="102" t="s">
        <v>236</v>
      </c>
      <c r="B44" s="231">
        <v>6</v>
      </c>
      <c r="C44" s="67">
        <v>0</v>
      </c>
      <c r="D44" s="216">
        <f t="shared" si="7"/>
        <v>6</v>
      </c>
      <c r="E44" s="102" t="s">
        <v>509</v>
      </c>
      <c r="F44" s="231">
        <v>4.5</v>
      </c>
      <c r="G44" s="67">
        <v>-0.5</v>
      </c>
      <c r="H44" s="216">
        <f t="shared" si="5"/>
        <v>4</v>
      </c>
      <c r="I44" s="255"/>
      <c r="J44" s="102" t="s">
        <v>426</v>
      </c>
      <c r="K44" s="231">
        <v>5.5</v>
      </c>
      <c r="L44" s="67">
        <v>0</v>
      </c>
      <c r="M44" s="216">
        <f t="shared" si="6"/>
        <v>5.5</v>
      </c>
      <c r="N44" s="102" t="s">
        <v>303</v>
      </c>
      <c r="O44" s="96">
        <v>7.5</v>
      </c>
      <c r="P44" s="67">
        <v>3.5</v>
      </c>
      <c r="Q44" s="216">
        <f t="shared" si="8"/>
        <v>11</v>
      </c>
      <c r="R44" s="7"/>
      <c r="S44" s="7"/>
      <c r="T44" s="7"/>
      <c r="U44" s="7"/>
      <c r="V44" s="7"/>
      <c r="W44" s="210"/>
      <c r="X44" s="210"/>
      <c r="Y44" s="210"/>
      <c r="Z44" s="210"/>
    </row>
    <row r="45" spans="1:26" ht="12.75">
      <c r="A45" s="102" t="s">
        <v>400</v>
      </c>
      <c r="B45" s="231">
        <v>6</v>
      </c>
      <c r="C45" s="67">
        <v>0</v>
      </c>
      <c r="D45" s="216">
        <f t="shared" si="7"/>
        <v>6</v>
      </c>
      <c r="E45" s="102" t="s">
        <v>280</v>
      </c>
      <c r="F45" s="231">
        <v>5</v>
      </c>
      <c r="G45" s="67">
        <v>-0.5</v>
      </c>
      <c r="H45" s="216">
        <f t="shared" si="5"/>
        <v>4.5</v>
      </c>
      <c r="I45" s="255"/>
      <c r="J45" s="102" t="s">
        <v>151</v>
      </c>
      <c r="K45" s="96">
        <v>6.5</v>
      </c>
      <c r="L45" s="67">
        <v>0</v>
      </c>
      <c r="M45" s="216">
        <f t="shared" si="6"/>
        <v>6.5</v>
      </c>
      <c r="N45" s="102" t="s">
        <v>304</v>
      </c>
      <c r="O45" s="231">
        <v>6</v>
      </c>
      <c r="P45" s="67">
        <v>0</v>
      </c>
      <c r="Q45" s="216">
        <f t="shared" si="8"/>
        <v>6</v>
      </c>
      <c r="R45" s="7"/>
      <c r="S45" s="7"/>
      <c r="T45" s="7"/>
      <c r="U45" s="7"/>
      <c r="V45" s="7"/>
      <c r="W45" s="210"/>
      <c r="X45" s="210"/>
      <c r="Y45" s="210"/>
      <c r="Z45" s="210"/>
    </row>
    <row r="46" spans="1:26" ht="12.75">
      <c r="A46" s="102" t="s">
        <v>238</v>
      </c>
      <c r="B46" s="231">
        <v>5.5</v>
      </c>
      <c r="C46" s="67">
        <v>0</v>
      </c>
      <c r="D46" s="216">
        <f t="shared" si="7"/>
        <v>5.5</v>
      </c>
      <c r="E46" s="102" t="s">
        <v>282</v>
      </c>
      <c r="F46" s="231">
        <v>6.5</v>
      </c>
      <c r="G46" s="67">
        <v>0</v>
      </c>
      <c r="H46" s="216">
        <f t="shared" si="5"/>
        <v>6.5</v>
      </c>
      <c r="I46" s="255"/>
      <c r="J46" s="102" t="s">
        <v>423</v>
      </c>
      <c r="K46" s="240">
        <v>5</v>
      </c>
      <c r="L46" s="56">
        <v>0</v>
      </c>
      <c r="M46" s="216">
        <f t="shared" si="6"/>
        <v>5</v>
      </c>
      <c r="N46" s="102" t="s">
        <v>305</v>
      </c>
      <c r="O46" s="231">
        <v>5</v>
      </c>
      <c r="P46" s="67">
        <v>0</v>
      </c>
      <c r="Q46" s="216">
        <f t="shared" si="8"/>
        <v>5</v>
      </c>
      <c r="R46" s="7"/>
      <c r="S46" s="7"/>
      <c r="T46" s="7"/>
      <c r="U46" s="7"/>
      <c r="V46" s="7"/>
      <c r="W46" s="210"/>
      <c r="X46" s="210"/>
      <c r="Y46" s="210"/>
      <c r="Z46" s="210"/>
    </row>
    <row r="47" spans="1:26" ht="12.75">
      <c r="A47" s="102" t="s">
        <v>457</v>
      </c>
      <c r="B47" s="231">
        <v>5</v>
      </c>
      <c r="C47" s="67">
        <v>0</v>
      </c>
      <c r="D47" s="216">
        <f t="shared" si="7"/>
        <v>5</v>
      </c>
      <c r="E47" s="102" t="s">
        <v>283</v>
      </c>
      <c r="F47" s="231">
        <v>5.5</v>
      </c>
      <c r="G47" s="67">
        <v>0</v>
      </c>
      <c r="H47" s="216">
        <f t="shared" si="5"/>
        <v>5.5</v>
      </c>
      <c r="I47" s="255"/>
      <c r="J47" s="102" t="s">
        <v>157</v>
      </c>
      <c r="K47" s="231">
        <v>5.5</v>
      </c>
      <c r="L47" s="67">
        <v>0</v>
      </c>
      <c r="M47" s="216">
        <f t="shared" si="6"/>
        <v>5.5</v>
      </c>
      <c r="N47" s="102" t="s">
        <v>315</v>
      </c>
      <c r="O47" s="231">
        <v>5</v>
      </c>
      <c r="P47" s="67">
        <v>0</v>
      </c>
      <c r="Q47" s="216">
        <f t="shared" si="8"/>
        <v>5</v>
      </c>
      <c r="R47" s="7"/>
      <c r="S47" s="7"/>
      <c r="T47" s="7"/>
      <c r="U47" s="7"/>
      <c r="V47" s="7"/>
      <c r="W47" s="210"/>
      <c r="X47" s="210"/>
      <c r="Y47" s="210"/>
      <c r="Z47" s="210"/>
    </row>
    <row r="48" spans="1:26" ht="12.75">
      <c r="A48" s="102" t="s">
        <v>240</v>
      </c>
      <c r="B48" s="231">
        <v>5.5</v>
      </c>
      <c r="C48" s="67">
        <v>0</v>
      </c>
      <c r="D48" s="216">
        <f t="shared" si="7"/>
        <v>5.5</v>
      </c>
      <c r="E48" s="102" t="s">
        <v>288</v>
      </c>
      <c r="F48" s="231">
        <v>6</v>
      </c>
      <c r="G48" s="67">
        <v>0</v>
      </c>
      <c r="H48" s="216">
        <f t="shared" si="5"/>
        <v>6</v>
      </c>
      <c r="I48" s="255"/>
      <c r="J48" s="102" t="s">
        <v>154</v>
      </c>
      <c r="K48" s="231">
        <v>5</v>
      </c>
      <c r="L48" s="67">
        <v>0</v>
      </c>
      <c r="M48" s="216">
        <f t="shared" si="6"/>
        <v>5</v>
      </c>
      <c r="N48" s="102" t="s">
        <v>307</v>
      </c>
      <c r="O48" s="96">
        <v>6.5</v>
      </c>
      <c r="P48" s="67">
        <v>0</v>
      </c>
      <c r="Q48" s="216">
        <f t="shared" si="8"/>
        <v>6.5</v>
      </c>
      <c r="R48" s="7"/>
      <c r="S48" s="7"/>
      <c r="T48" s="7"/>
      <c r="U48" s="7"/>
      <c r="V48" s="7"/>
      <c r="W48" s="210"/>
      <c r="X48" s="210"/>
      <c r="Y48" s="210"/>
      <c r="Z48" s="210"/>
    </row>
    <row r="49" spans="1:26" ht="12.75" customHeight="1" thickBot="1">
      <c r="A49" s="103" t="s">
        <v>241</v>
      </c>
      <c r="B49" s="232">
        <v>6.5</v>
      </c>
      <c r="C49" s="25">
        <v>0</v>
      </c>
      <c r="D49" s="217">
        <f t="shared" si="7"/>
        <v>6.5</v>
      </c>
      <c r="E49" s="103" t="s">
        <v>284</v>
      </c>
      <c r="F49" s="232" t="s">
        <v>350</v>
      </c>
      <c r="G49" s="25" t="s">
        <v>350</v>
      </c>
      <c r="H49" s="217" t="s">
        <v>350</v>
      </c>
      <c r="I49" s="255"/>
      <c r="J49" s="103" t="s">
        <v>153</v>
      </c>
      <c r="K49" s="347" t="s">
        <v>350</v>
      </c>
      <c r="L49" s="58" t="s">
        <v>350</v>
      </c>
      <c r="M49" s="217" t="s">
        <v>350</v>
      </c>
      <c r="N49" s="103" t="s">
        <v>306</v>
      </c>
      <c r="O49" s="232">
        <v>6.5</v>
      </c>
      <c r="P49" s="25">
        <v>0</v>
      </c>
      <c r="Q49" s="217">
        <f t="shared" si="8"/>
        <v>6.5</v>
      </c>
      <c r="R49" s="7"/>
      <c r="S49" s="7"/>
      <c r="T49" s="7"/>
      <c r="U49" s="7"/>
      <c r="V49" s="7"/>
      <c r="W49" s="210"/>
      <c r="X49" s="210"/>
      <c r="Y49" s="210"/>
      <c r="Z49" s="210"/>
    </row>
    <row r="50" spans="1:26" ht="13.5" thickBot="1">
      <c r="A50" s="85"/>
      <c r="B50" s="68"/>
      <c r="C50" s="68"/>
      <c r="D50" s="218"/>
      <c r="E50" s="85"/>
      <c r="F50" s="68"/>
      <c r="G50" s="68"/>
      <c r="H50" s="218"/>
      <c r="I50" s="255"/>
      <c r="J50" s="85"/>
      <c r="K50" s="68"/>
      <c r="L50" s="68"/>
      <c r="M50" s="218"/>
      <c r="N50" s="85"/>
      <c r="O50" s="68"/>
      <c r="P50" s="68"/>
      <c r="Q50" s="218"/>
      <c r="R50" s="7"/>
      <c r="S50" s="7"/>
      <c r="T50" s="7"/>
      <c r="U50" s="7"/>
      <c r="V50" s="7"/>
      <c r="W50" s="210"/>
      <c r="X50" s="210"/>
      <c r="Y50" s="210"/>
      <c r="Z50" s="210"/>
    </row>
    <row r="51" spans="1:26" ht="12.75">
      <c r="A51" s="104" t="s">
        <v>242</v>
      </c>
      <c r="B51" s="234" t="s">
        <v>144</v>
      </c>
      <c r="C51" s="70" t="s">
        <v>144</v>
      </c>
      <c r="D51" s="219" t="s">
        <v>144</v>
      </c>
      <c r="E51" s="104" t="s">
        <v>286</v>
      </c>
      <c r="F51" s="98" t="s">
        <v>144</v>
      </c>
      <c r="G51" s="70" t="s">
        <v>144</v>
      </c>
      <c r="H51" s="219" t="s">
        <v>144</v>
      </c>
      <c r="I51" s="255"/>
      <c r="J51" s="104" t="s">
        <v>156</v>
      </c>
      <c r="K51" s="98" t="s">
        <v>144</v>
      </c>
      <c r="L51" s="70" t="s">
        <v>144</v>
      </c>
      <c r="M51" s="219" t="s">
        <v>144</v>
      </c>
      <c r="N51" s="104" t="s">
        <v>527</v>
      </c>
      <c r="O51" s="98" t="s">
        <v>144</v>
      </c>
      <c r="P51" s="70" t="s">
        <v>144</v>
      </c>
      <c r="Q51" s="219" t="s">
        <v>144</v>
      </c>
      <c r="R51" s="7"/>
      <c r="S51" s="7"/>
      <c r="T51" s="7"/>
      <c r="U51" s="7"/>
      <c r="V51" s="7"/>
      <c r="W51" s="210"/>
      <c r="X51" s="210"/>
      <c r="Y51" s="210"/>
      <c r="Z51" s="210"/>
    </row>
    <row r="52" spans="1:26" ht="12.75">
      <c r="A52" s="105" t="s">
        <v>239</v>
      </c>
      <c r="B52" s="235" t="s">
        <v>356</v>
      </c>
      <c r="C52" s="69" t="s">
        <v>356</v>
      </c>
      <c r="D52" s="220" t="s">
        <v>356</v>
      </c>
      <c r="E52" s="109" t="s">
        <v>279</v>
      </c>
      <c r="F52" s="235" t="s">
        <v>144</v>
      </c>
      <c r="G52" s="69" t="s">
        <v>144</v>
      </c>
      <c r="H52" s="220" t="s">
        <v>144</v>
      </c>
      <c r="I52" s="255"/>
      <c r="J52" s="102" t="s">
        <v>135</v>
      </c>
      <c r="K52" s="96">
        <v>5.5</v>
      </c>
      <c r="L52" s="67">
        <v>0</v>
      </c>
      <c r="M52" s="216">
        <f t="shared" si="6"/>
        <v>5.5</v>
      </c>
      <c r="N52" s="105" t="s">
        <v>404</v>
      </c>
      <c r="O52" s="99">
        <v>5.5</v>
      </c>
      <c r="P52" s="69">
        <v>-0.5</v>
      </c>
      <c r="Q52" s="220">
        <f t="shared" si="8"/>
        <v>5</v>
      </c>
      <c r="R52" s="7"/>
      <c r="S52" s="7"/>
      <c r="T52" s="7"/>
      <c r="U52" s="7"/>
      <c r="V52" s="7"/>
      <c r="W52" s="210"/>
      <c r="X52" s="210"/>
      <c r="Y52" s="210"/>
      <c r="Z52" s="210"/>
    </row>
    <row r="53" spans="1:26" ht="12.75">
      <c r="A53" s="102" t="s">
        <v>248</v>
      </c>
      <c r="B53" s="231">
        <v>7</v>
      </c>
      <c r="C53" s="67">
        <v>3</v>
      </c>
      <c r="D53" s="216">
        <f t="shared" si="7"/>
        <v>10</v>
      </c>
      <c r="E53" s="102" t="s">
        <v>281</v>
      </c>
      <c r="F53" s="231">
        <v>5.5</v>
      </c>
      <c r="G53" s="67">
        <v>0</v>
      </c>
      <c r="H53" s="216">
        <f t="shared" si="5"/>
        <v>5.5</v>
      </c>
      <c r="I53" s="255"/>
      <c r="J53" s="105" t="s">
        <v>155</v>
      </c>
      <c r="K53" s="235">
        <v>4</v>
      </c>
      <c r="L53" s="69">
        <v>-2</v>
      </c>
      <c r="M53" s="220">
        <f t="shared" si="6"/>
        <v>2</v>
      </c>
      <c r="N53" s="105" t="s">
        <v>313</v>
      </c>
      <c r="O53" s="99" t="s">
        <v>356</v>
      </c>
      <c r="P53" s="69" t="s">
        <v>356</v>
      </c>
      <c r="Q53" s="220" t="s">
        <v>356</v>
      </c>
      <c r="R53" s="7"/>
      <c r="S53" s="7"/>
      <c r="T53" s="7"/>
      <c r="U53" s="7"/>
      <c r="V53" s="7"/>
      <c r="W53" s="210"/>
      <c r="X53" s="210"/>
      <c r="Y53" s="210"/>
      <c r="Z53" s="210"/>
    </row>
    <row r="54" spans="1:26" ht="12.75">
      <c r="A54" s="105" t="s">
        <v>245</v>
      </c>
      <c r="B54" s="235">
        <v>6</v>
      </c>
      <c r="C54" s="69">
        <v>0</v>
      </c>
      <c r="D54" s="220">
        <f t="shared" si="7"/>
        <v>6</v>
      </c>
      <c r="E54" s="107" t="s">
        <v>291</v>
      </c>
      <c r="F54" s="235">
        <v>5</v>
      </c>
      <c r="G54" s="69">
        <v>0</v>
      </c>
      <c r="H54" s="220">
        <f t="shared" si="5"/>
        <v>5</v>
      </c>
      <c r="I54" s="255"/>
      <c r="J54" s="105" t="s">
        <v>504</v>
      </c>
      <c r="K54" s="99">
        <v>5.5</v>
      </c>
      <c r="L54" s="69">
        <v>0</v>
      </c>
      <c r="M54" s="220">
        <f t="shared" si="6"/>
        <v>5.5</v>
      </c>
      <c r="N54" s="105" t="s">
        <v>292</v>
      </c>
      <c r="O54" s="235" t="s">
        <v>144</v>
      </c>
      <c r="P54" s="69" t="s">
        <v>144</v>
      </c>
      <c r="Q54" s="220" t="s">
        <v>144</v>
      </c>
      <c r="R54" s="7"/>
      <c r="S54" s="7"/>
      <c r="T54" s="7"/>
      <c r="U54" s="7"/>
      <c r="V54" s="7"/>
      <c r="W54" s="210"/>
      <c r="X54" s="210"/>
      <c r="Y54" s="210"/>
      <c r="Z54" s="210"/>
    </row>
    <row r="55" spans="1:26" ht="12.75">
      <c r="A55" s="105" t="s">
        <v>401</v>
      </c>
      <c r="B55" s="235">
        <v>5</v>
      </c>
      <c r="C55" s="69">
        <v>-0.5</v>
      </c>
      <c r="D55" s="220">
        <f t="shared" si="7"/>
        <v>4.5</v>
      </c>
      <c r="E55" s="105" t="s">
        <v>529</v>
      </c>
      <c r="F55" s="235" t="s">
        <v>144</v>
      </c>
      <c r="G55" s="69" t="s">
        <v>144</v>
      </c>
      <c r="H55" s="220" t="s">
        <v>144</v>
      </c>
      <c r="I55" s="255"/>
      <c r="J55" s="105" t="s">
        <v>397</v>
      </c>
      <c r="K55" s="99" t="s">
        <v>144</v>
      </c>
      <c r="L55" s="69" t="s">
        <v>144</v>
      </c>
      <c r="M55" s="220" t="s">
        <v>144</v>
      </c>
      <c r="N55" s="109" t="s">
        <v>462</v>
      </c>
      <c r="O55" s="235">
        <v>6</v>
      </c>
      <c r="P55" s="69">
        <v>0</v>
      </c>
      <c r="Q55" s="220">
        <f t="shared" si="8"/>
        <v>6</v>
      </c>
      <c r="R55" s="7"/>
      <c r="S55" s="7"/>
      <c r="T55" s="7"/>
      <c r="U55" s="7"/>
      <c r="V55" s="7"/>
      <c r="W55" s="210"/>
      <c r="X55" s="210"/>
      <c r="Y55" s="210"/>
      <c r="Z55" s="210"/>
    </row>
    <row r="56" spans="1:26" ht="12.75">
      <c r="A56" s="105" t="s">
        <v>233</v>
      </c>
      <c r="B56" s="235">
        <v>6.5</v>
      </c>
      <c r="C56" s="69">
        <v>-0.5</v>
      </c>
      <c r="D56" s="220">
        <f t="shared" si="7"/>
        <v>6</v>
      </c>
      <c r="E56" s="105" t="s">
        <v>428</v>
      </c>
      <c r="F56" s="346" t="s">
        <v>144</v>
      </c>
      <c r="G56" s="69" t="s">
        <v>144</v>
      </c>
      <c r="H56" s="220" t="s">
        <v>144</v>
      </c>
      <c r="I56" s="255"/>
      <c r="J56" s="105" t="s">
        <v>152</v>
      </c>
      <c r="K56" s="235">
        <v>6.5</v>
      </c>
      <c r="L56" s="69">
        <v>0</v>
      </c>
      <c r="M56" s="220">
        <f t="shared" si="6"/>
        <v>6.5</v>
      </c>
      <c r="N56" s="105" t="s">
        <v>317</v>
      </c>
      <c r="O56" s="235" t="s">
        <v>144</v>
      </c>
      <c r="P56" s="69" t="s">
        <v>144</v>
      </c>
      <c r="Q56" s="220" t="s">
        <v>144</v>
      </c>
      <c r="R56" s="7"/>
      <c r="S56" s="7"/>
      <c r="T56" s="7"/>
      <c r="U56" s="7"/>
      <c r="V56" s="7"/>
      <c r="W56" s="210"/>
      <c r="X56" s="210"/>
      <c r="Y56" s="210"/>
      <c r="Z56" s="210"/>
    </row>
    <row r="57" spans="1:26" ht="12.75">
      <c r="A57" s="105" t="s">
        <v>250</v>
      </c>
      <c r="B57" s="235">
        <v>6</v>
      </c>
      <c r="C57" s="69">
        <v>-0.5</v>
      </c>
      <c r="D57" s="220">
        <f t="shared" si="7"/>
        <v>5.5</v>
      </c>
      <c r="E57" s="105" t="s">
        <v>427</v>
      </c>
      <c r="F57" s="235" t="s">
        <v>144</v>
      </c>
      <c r="G57" s="69" t="s">
        <v>144</v>
      </c>
      <c r="H57" s="220" t="s">
        <v>144</v>
      </c>
      <c r="I57" s="255"/>
      <c r="J57" s="105" t="s">
        <v>150</v>
      </c>
      <c r="K57" s="235">
        <v>6.5</v>
      </c>
      <c r="L57" s="69">
        <v>0</v>
      </c>
      <c r="M57" s="220">
        <f t="shared" si="6"/>
        <v>6.5</v>
      </c>
      <c r="N57" s="109" t="s">
        <v>318</v>
      </c>
      <c r="O57" s="99" t="s">
        <v>144</v>
      </c>
      <c r="P57" s="69" t="s">
        <v>144</v>
      </c>
      <c r="Q57" s="220" t="s">
        <v>144</v>
      </c>
      <c r="R57" s="7"/>
      <c r="S57" s="7"/>
      <c r="T57" s="7"/>
      <c r="U57" s="7"/>
      <c r="V57" s="7"/>
      <c r="W57" s="210"/>
      <c r="X57" s="210"/>
      <c r="Y57" s="210"/>
      <c r="Z57" s="210"/>
    </row>
    <row r="58" spans="1:26" ht="12.75">
      <c r="A58" s="105" t="s">
        <v>494</v>
      </c>
      <c r="B58" s="235">
        <v>6</v>
      </c>
      <c r="C58" s="69">
        <v>0</v>
      </c>
      <c r="D58" s="220">
        <f t="shared" si="7"/>
        <v>6</v>
      </c>
      <c r="E58" s="105" t="s">
        <v>278</v>
      </c>
      <c r="F58" s="99" t="s">
        <v>144</v>
      </c>
      <c r="G58" s="69" t="s">
        <v>144</v>
      </c>
      <c r="H58" s="220" t="s">
        <v>144</v>
      </c>
      <c r="I58" s="255"/>
      <c r="J58" s="105" t="s">
        <v>448</v>
      </c>
      <c r="K58" s="235">
        <v>5.5</v>
      </c>
      <c r="L58" s="69">
        <v>0</v>
      </c>
      <c r="M58" s="220">
        <f t="shared" si="6"/>
        <v>5.5</v>
      </c>
      <c r="N58" s="105" t="s">
        <v>528</v>
      </c>
      <c r="O58" s="99">
        <v>5.5</v>
      </c>
      <c r="P58" s="69">
        <v>0</v>
      </c>
      <c r="Q58" s="220">
        <f t="shared" si="8"/>
        <v>5.5</v>
      </c>
      <c r="R58" s="7"/>
      <c r="S58" s="7"/>
      <c r="T58" s="7"/>
      <c r="U58" s="7"/>
      <c r="V58" s="7"/>
      <c r="W58" s="210"/>
      <c r="X58" s="210"/>
      <c r="Y58" s="210"/>
      <c r="Z58" s="210"/>
    </row>
    <row r="59" spans="1:26" ht="12.75">
      <c r="A59" s="109" t="s">
        <v>142</v>
      </c>
      <c r="B59" s="235" t="s">
        <v>144</v>
      </c>
      <c r="C59" s="69" t="s">
        <v>144</v>
      </c>
      <c r="D59" s="220" t="s">
        <v>144</v>
      </c>
      <c r="E59" s="107" t="s">
        <v>295</v>
      </c>
      <c r="F59" s="235">
        <v>7</v>
      </c>
      <c r="G59" s="69">
        <v>0</v>
      </c>
      <c r="H59" s="220">
        <f t="shared" si="5"/>
        <v>7</v>
      </c>
      <c r="I59" s="255"/>
      <c r="J59" s="107" t="s">
        <v>424</v>
      </c>
      <c r="K59" s="235">
        <v>6</v>
      </c>
      <c r="L59" s="69">
        <v>0</v>
      </c>
      <c r="M59" s="220">
        <f t="shared" si="6"/>
        <v>6</v>
      </c>
      <c r="N59" s="105" t="s">
        <v>460</v>
      </c>
      <c r="O59" s="235">
        <v>5.5</v>
      </c>
      <c r="P59" s="69">
        <v>0</v>
      </c>
      <c r="Q59" s="220">
        <f t="shared" si="8"/>
        <v>5.5</v>
      </c>
      <c r="R59" s="7"/>
      <c r="S59" s="7"/>
      <c r="T59" s="7"/>
      <c r="U59" s="7"/>
      <c r="V59" s="7"/>
      <c r="W59" s="210"/>
      <c r="X59" s="210"/>
      <c r="Y59" s="210"/>
      <c r="Z59" s="210"/>
    </row>
    <row r="60" spans="1:26" ht="12.75">
      <c r="A60" s="105" t="s">
        <v>142</v>
      </c>
      <c r="B60" s="235" t="s">
        <v>144</v>
      </c>
      <c r="C60" s="69" t="s">
        <v>144</v>
      </c>
      <c r="D60" s="220" t="s">
        <v>144</v>
      </c>
      <c r="E60" s="105" t="s">
        <v>294</v>
      </c>
      <c r="F60" s="235" t="s">
        <v>144</v>
      </c>
      <c r="G60" s="69" t="s">
        <v>144</v>
      </c>
      <c r="H60" s="220" t="s">
        <v>144</v>
      </c>
      <c r="I60" s="255"/>
      <c r="J60" s="105" t="s">
        <v>449</v>
      </c>
      <c r="K60" s="235">
        <v>5.5</v>
      </c>
      <c r="L60" s="69">
        <v>0</v>
      </c>
      <c r="M60" s="220">
        <f t="shared" si="6"/>
        <v>5.5</v>
      </c>
      <c r="N60" s="109" t="s">
        <v>463</v>
      </c>
      <c r="O60" s="99">
        <v>6.5</v>
      </c>
      <c r="P60" s="69">
        <v>-0.5</v>
      </c>
      <c r="Q60" s="220">
        <f t="shared" si="8"/>
        <v>6</v>
      </c>
      <c r="R60" s="7"/>
      <c r="S60" s="7"/>
      <c r="T60" s="7"/>
      <c r="U60" s="7"/>
      <c r="V60" s="7"/>
      <c r="W60" s="210"/>
      <c r="X60" s="210"/>
      <c r="Y60" s="210"/>
      <c r="Z60" s="210"/>
    </row>
    <row r="61" spans="1:26" ht="12.75">
      <c r="A61" s="105" t="s">
        <v>142</v>
      </c>
      <c r="B61" s="235" t="s">
        <v>144</v>
      </c>
      <c r="C61" s="69" t="s">
        <v>144</v>
      </c>
      <c r="D61" s="220" t="s">
        <v>144</v>
      </c>
      <c r="E61" s="105" t="s">
        <v>467</v>
      </c>
      <c r="F61" s="99" t="s">
        <v>144</v>
      </c>
      <c r="G61" s="69" t="s">
        <v>144</v>
      </c>
      <c r="H61" s="220" t="s">
        <v>144</v>
      </c>
      <c r="I61" s="255"/>
      <c r="J61" s="105" t="s">
        <v>164</v>
      </c>
      <c r="K61" s="336">
        <v>6</v>
      </c>
      <c r="L61" s="57">
        <v>0</v>
      </c>
      <c r="M61" s="220">
        <f t="shared" si="6"/>
        <v>6</v>
      </c>
      <c r="N61" s="105" t="s">
        <v>319</v>
      </c>
      <c r="O61" s="99" t="s">
        <v>144</v>
      </c>
      <c r="P61" s="69" t="s">
        <v>144</v>
      </c>
      <c r="Q61" s="220" t="s">
        <v>144</v>
      </c>
      <c r="R61" s="7"/>
      <c r="S61" s="7"/>
      <c r="T61" s="7"/>
      <c r="U61" s="7"/>
      <c r="V61" s="7"/>
      <c r="W61" s="210"/>
      <c r="X61" s="210"/>
      <c r="Y61" s="210"/>
      <c r="Z61" s="210"/>
    </row>
    <row r="62" spans="1:26" ht="12.75" customHeight="1" thickBot="1">
      <c r="A62" s="106" t="s">
        <v>142</v>
      </c>
      <c r="B62" s="100" t="s">
        <v>144</v>
      </c>
      <c r="C62" s="71" t="s">
        <v>144</v>
      </c>
      <c r="D62" s="220" t="s">
        <v>144</v>
      </c>
      <c r="E62" s="106" t="s">
        <v>287</v>
      </c>
      <c r="F62" s="100" t="s">
        <v>144</v>
      </c>
      <c r="G62" s="71" t="s">
        <v>144</v>
      </c>
      <c r="H62" s="220" t="s">
        <v>144</v>
      </c>
      <c r="I62" s="255"/>
      <c r="J62" s="106" t="s">
        <v>163</v>
      </c>
      <c r="K62" s="236">
        <v>6.5</v>
      </c>
      <c r="L62" s="71">
        <v>0</v>
      </c>
      <c r="M62" s="220">
        <f t="shared" si="6"/>
        <v>6.5</v>
      </c>
      <c r="N62" s="106" t="s">
        <v>142</v>
      </c>
      <c r="O62" s="236" t="s">
        <v>144</v>
      </c>
      <c r="P62" s="71" t="s">
        <v>144</v>
      </c>
      <c r="Q62" s="220" t="s">
        <v>144</v>
      </c>
      <c r="R62" s="7"/>
      <c r="S62" s="7"/>
      <c r="T62" s="7"/>
      <c r="U62" s="7"/>
      <c r="V62" s="7"/>
      <c r="W62" s="210"/>
      <c r="X62" s="210"/>
      <c r="Y62" s="210"/>
      <c r="Z62" s="210"/>
    </row>
    <row r="63" spans="1:26" ht="12.75" customHeight="1" thickBot="1">
      <c r="A63" s="102" t="s">
        <v>253</v>
      </c>
      <c r="B63" s="232">
        <v>0</v>
      </c>
      <c r="C63" s="25">
        <v>0</v>
      </c>
      <c r="D63" s="221">
        <f t="shared" si="7"/>
        <v>0</v>
      </c>
      <c r="E63" s="103" t="s">
        <v>297</v>
      </c>
      <c r="F63" s="97">
        <v>-0.5</v>
      </c>
      <c r="G63" s="25">
        <v>0</v>
      </c>
      <c r="H63" s="221">
        <f t="shared" si="5"/>
        <v>-0.5</v>
      </c>
      <c r="I63" s="255"/>
      <c r="J63" s="103" t="s">
        <v>165</v>
      </c>
      <c r="K63" s="232">
        <v>0</v>
      </c>
      <c r="L63" s="25">
        <v>0</v>
      </c>
      <c r="M63" s="221">
        <f t="shared" si="6"/>
        <v>0</v>
      </c>
      <c r="N63" s="103" t="s">
        <v>321</v>
      </c>
      <c r="O63" s="232">
        <v>1</v>
      </c>
      <c r="P63" s="25">
        <v>0</v>
      </c>
      <c r="Q63" s="221">
        <f t="shared" si="8"/>
        <v>1</v>
      </c>
      <c r="R63" s="7"/>
      <c r="S63" s="7"/>
      <c r="T63" s="7"/>
      <c r="U63" s="7"/>
      <c r="V63" s="7"/>
      <c r="W63" s="210"/>
      <c r="X63" s="210"/>
      <c r="Y63" s="210"/>
      <c r="Z63" s="210"/>
    </row>
    <row r="64" spans="1:26" ht="12.75" customHeight="1" thickBot="1">
      <c r="A64" s="389" t="s">
        <v>357</v>
      </c>
      <c r="B64" s="390">
        <f>16.5/3</f>
        <v>5.5</v>
      </c>
      <c r="C64" s="391">
        <v>0</v>
      </c>
      <c r="D64" s="205">
        <f>C64</f>
        <v>0</v>
      </c>
      <c r="E64" s="389" t="s">
        <v>357</v>
      </c>
      <c r="F64" s="390">
        <f>18/3</f>
        <v>6</v>
      </c>
      <c r="G64" s="391">
        <v>0</v>
      </c>
      <c r="H64" s="205">
        <f>G64</f>
        <v>0</v>
      </c>
      <c r="I64" s="392"/>
      <c r="J64" s="389" t="s">
        <v>357</v>
      </c>
      <c r="K64" s="390">
        <f>19.5/3</f>
        <v>6.5</v>
      </c>
      <c r="L64" s="391">
        <v>1</v>
      </c>
      <c r="M64" s="205">
        <f>L64</f>
        <v>1</v>
      </c>
      <c r="N64" s="389" t="s">
        <v>357</v>
      </c>
      <c r="O64" s="390">
        <f>18.5/3</f>
        <v>6.166666666666667</v>
      </c>
      <c r="P64" s="391">
        <v>0</v>
      </c>
      <c r="Q64" s="205">
        <f>P64</f>
        <v>0</v>
      </c>
      <c r="R64" s="7"/>
      <c r="S64" s="7"/>
      <c r="T64" s="7"/>
      <c r="U64" s="7"/>
      <c r="V64" s="7"/>
      <c r="W64" s="210"/>
      <c r="X64" s="210"/>
      <c r="Y64" s="210"/>
      <c r="Z64" s="210"/>
    </row>
    <row r="65" spans="1:26" ht="12.75">
      <c r="A65" s="72"/>
      <c r="B65" s="60"/>
      <c r="C65" s="60"/>
      <c r="D65" s="222"/>
      <c r="E65" s="72"/>
      <c r="F65" s="60"/>
      <c r="G65" s="60"/>
      <c r="H65" s="222"/>
      <c r="I65" s="255"/>
      <c r="J65" s="72"/>
      <c r="K65" s="60"/>
      <c r="L65" s="60"/>
      <c r="M65" s="222"/>
      <c r="N65" s="72"/>
      <c r="O65" s="60"/>
      <c r="P65" s="60"/>
      <c r="Q65" s="222"/>
      <c r="R65" s="7"/>
      <c r="S65" s="7"/>
      <c r="T65" s="7"/>
      <c r="U65" s="7"/>
      <c r="V65" s="7"/>
      <c r="W65" s="210"/>
      <c r="X65" s="210"/>
      <c r="Y65" s="210"/>
      <c r="Z65" s="211"/>
    </row>
    <row r="66" spans="1:26" ht="13.5" customHeight="1">
      <c r="A66" s="74"/>
      <c r="B66" s="281">
        <f>B39+B40+B41+B42+B53+B44+B45+B46+B47+B48+B49+B63</f>
        <v>64</v>
      </c>
      <c r="C66" s="281">
        <f>C38+C39+C40+C41+C42+C53+C44+C45+C46+C47+C48+C49+C63+C64</f>
        <v>2</v>
      </c>
      <c r="D66" s="280">
        <f>B66+C66</f>
        <v>66</v>
      </c>
      <c r="E66" s="74"/>
      <c r="F66" s="163">
        <f>F39+F40+F41+F42+F43+F44+F45+F46+F47+F48+F53+F63</f>
        <v>62</v>
      </c>
      <c r="G66" s="163">
        <f>G38+G39+G40+G41+G42+G43+G44+G45+G46+G47+G48+G53+G63+G64</f>
        <v>-3</v>
      </c>
      <c r="H66" s="226">
        <f>F66+G66</f>
        <v>59</v>
      </c>
      <c r="I66" s="255"/>
      <c r="J66" s="74"/>
      <c r="K66" s="182">
        <f>K39+K40+K41+K42+K43+K44+K45+K46+K47+K48+K52+K63</f>
        <v>67.5</v>
      </c>
      <c r="L66" s="182">
        <f>L38+L39+L40+L41+L42+L43+L44+L45+L46+L47+L48+L52+L63+L64</f>
        <v>13</v>
      </c>
      <c r="M66" s="223">
        <f>K66+L66</f>
        <v>80.5</v>
      </c>
      <c r="N66" s="74"/>
      <c r="O66" s="191">
        <f>O39+O40+O41+O42+O43+O44+O45+O46+O47+O48+O49+O63</f>
        <v>68</v>
      </c>
      <c r="P66" s="191">
        <f>P38+P39+P40+P41+P42+P43+P44+P45+P46+P47+P48+P49+P63+P64</f>
        <v>1.5</v>
      </c>
      <c r="Q66" s="228">
        <f>O66+P66</f>
        <v>69.5</v>
      </c>
      <c r="R66" s="7"/>
      <c r="S66" s="7"/>
      <c r="T66" s="7"/>
      <c r="U66" s="7"/>
      <c r="V66" s="7"/>
      <c r="W66" s="211"/>
      <c r="X66" s="212"/>
      <c r="Y66" s="212"/>
      <c r="Z66" s="212"/>
    </row>
    <row r="67" spans="1:26" ht="12.75" customHeight="1" thickBot="1">
      <c r="A67" s="75"/>
      <c r="B67" s="76"/>
      <c r="C67" s="76"/>
      <c r="D67" s="29"/>
      <c r="E67" s="75"/>
      <c r="F67" s="76"/>
      <c r="G67" s="76"/>
      <c r="H67" s="29"/>
      <c r="I67" s="255"/>
      <c r="J67" s="75"/>
      <c r="K67" s="76"/>
      <c r="L67" s="76"/>
      <c r="M67" s="29"/>
      <c r="N67" s="75"/>
      <c r="O67" s="76"/>
      <c r="P67" s="76"/>
      <c r="Q67" s="29"/>
      <c r="R67" s="7"/>
      <c r="S67" s="7"/>
      <c r="T67" s="7"/>
      <c r="U67" s="7"/>
      <c r="V67" s="7"/>
      <c r="W67" s="211"/>
      <c r="X67" s="211"/>
      <c r="Y67" s="211"/>
      <c r="Z67" s="211"/>
    </row>
    <row r="68" spans="1:26" ht="18.75" thickBot="1">
      <c r="A68" s="341"/>
      <c r="B68" s="279"/>
      <c r="C68" s="279"/>
      <c r="D68" s="299">
        <v>1</v>
      </c>
      <c r="E68" s="164"/>
      <c r="F68" s="165"/>
      <c r="G68" s="165"/>
      <c r="H68" s="300">
        <v>0</v>
      </c>
      <c r="I68" s="248"/>
      <c r="J68" s="180"/>
      <c r="K68" s="181"/>
      <c r="L68" s="181"/>
      <c r="M68" s="298">
        <v>3</v>
      </c>
      <c r="N68" s="340"/>
      <c r="O68" s="190"/>
      <c r="P68" s="190"/>
      <c r="Q68" s="295">
        <v>1</v>
      </c>
      <c r="R68" s="7"/>
      <c r="S68" s="7"/>
      <c r="T68" s="7"/>
      <c r="U68" s="7"/>
      <c r="V68" s="7"/>
      <c r="W68" s="213"/>
      <c r="X68" s="213"/>
      <c r="Y68" s="213"/>
      <c r="Z68" s="214"/>
    </row>
    <row r="69" spans="1:26" ht="6" customHeight="1" thickBot="1">
      <c r="A69" s="7"/>
      <c r="B69" s="7"/>
      <c r="C69" s="7"/>
      <c r="D69" s="7"/>
      <c r="E69" s="257"/>
      <c r="F69" s="258"/>
      <c r="G69" s="258"/>
      <c r="H69" s="258"/>
      <c r="I69" s="255"/>
      <c r="J69" s="258"/>
      <c r="K69" s="258"/>
      <c r="L69" s="258"/>
      <c r="M69" s="278"/>
      <c r="N69" s="7"/>
      <c r="O69" s="7"/>
      <c r="P69" s="7"/>
      <c r="Q69" s="7"/>
      <c r="R69" s="7"/>
      <c r="S69" s="49"/>
      <c r="T69" s="49"/>
      <c r="U69" s="49"/>
      <c r="V69" s="49"/>
      <c r="W69" s="49"/>
      <c r="X69" s="49"/>
      <c r="Y69" s="49"/>
      <c r="Z69" s="49"/>
    </row>
    <row r="70" spans="1:26" ht="15" thickBot="1">
      <c r="A70" s="7"/>
      <c r="B70" s="7"/>
      <c r="C70" s="7"/>
      <c r="D70" s="7"/>
      <c r="E70" s="848" t="s">
        <v>64</v>
      </c>
      <c r="F70" s="849"/>
      <c r="G70" s="849"/>
      <c r="H70" s="849"/>
      <c r="I70" s="849"/>
      <c r="J70" s="849"/>
      <c r="K70" s="849"/>
      <c r="L70" s="849"/>
      <c r="M70" s="850"/>
      <c r="N70" s="7"/>
      <c r="O70" s="7"/>
      <c r="P70" s="7"/>
      <c r="Q70" s="7"/>
      <c r="R70" s="7"/>
      <c r="S70" s="49"/>
      <c r="T70" s="49"/>
      <c r="U70" s="49"/>
      <c r="V70" s="49"/>
      <c r="W70" s="49"/>
      <c r="X70" s="49"/>
      <c r="Y70" s="49"/>
      <c r="Z70" s="49"/>
    </row>
    <row r="71" spans="1:26" ht="15" customHeight="1" thickBot="1">
      <c r="A71" s="7"/>
      <c r="B71" s="7"/>
      <c r="C71" s="7"/>
      <c r="D71" s="7"/>
      <c r="E71" s="866" t="s">
        <v>65</v>
      </c>
      <c r="F71" s="867"/>
      <c r="G71" s="867"/>
      <c r="H71" s="868"/>
      <c r="I71" s="35"/>
      <c r="J71" s="874" t="s">
        <v>86</v>
      </c>
      <c r="K71" s="875"/>
      <c r="L71" s="875"/>
      <c r="M71" s="876"/>
      <c r="N71" s="7"/>
      <c r="O71" s="7"/>
      <c r="P71" s="7"/>
      <c r="Q71" s="7"/>
      <c r="R71" s="7"/>
      <c r="S71" s="49"/>
      <c r="T71" s="49"/>
      <c r="U71" s="49"/>
      <c r="V71" s="49"/>
      <c r="W71" s="7"/>
      <c r="X71" s="7"/>
      <c r="Y71" s="7"/>
      <c r="Z71" s="7"/>
    </row>
    <row r="72" spans="1:26" ht="13.5" thickBot="1">
      <c r="A72" s="7"/>
      <c r="B72" s="7"/>
      <c r="C72" s="7"/>
      <c r="D72" s="7"/>
      <c r="E72" s="169" t="s">
        <v>3</v>
      </c>
      <c r="F72" s="170" t="s">
        <v>78</v>
      </c>
      <c r="G72" s="171">
        <v>2</v>
      </c>
      <c r="H72" s="170" t="s">
        <v>13</v>
      </c>
      <c r="I72" s="2"/>
      <c r="J72" s="177" t="s">
        <v>3</v>
      </c>
      <c r="K72" s="175" t="s">
        <v>78</v>
      </c>
      <c r="L72" s="176">
        <v>0</v>
      </c>
      <c r="M72" s="175" t="s">
        <v>13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>
      <c r="A73" s="7"/>
      <c r="B73" s="7"/>
      <c r="C73" s="7"/>
      <c r="D73" s="7"/>
      <c r="E73" s="101" t="s">
        <v>123</v>
      </c>
      <c r="F73" s="239">
        <v>6.5</v>
      </c>
      <c r="G73" s="66">
        <v>1</v>
      </c>
      <c r="H73" s="215">
        <f>F73+G73</f>
        <v>7.5</v>
      </c>
      <c r="I73" s="2"/>
      <c r="J73" s="101" t="s">
        <v>383</v>
      </c>
      <c r="K73" s="230">
        <v>6</v>
      </c>
      <c r="L73" s="66">
        <v>1</v>
      </c>
      <c r="M73" s="339">
        <f aca="true" t="shared" si="9" ref="M73:M97">K73+L73</f>
        <v>7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>
      <c r="A74" s="7"/>
      <c r="B74" s="7"/>
      <c r="C74" s="7"/>
      <c r="D74" s="7"/>
      <c r="E74" s="102" t="s">
        <v>124</v>
      </c>
      <c r="F74" s="238">
        <v>6</v>
      </c>
      <c r="G74" s="67">
        <v>0</v>
      </c>
      <c r="H74" s="216">
        <f aca="true" t="shared" si="10" ref="H74:H97">F74+G74</f>
        <v>6</v>
      </c>
      <c r="I74" s="2"/>
      <c r="J74" s="102" t="s">
        <v>227</v>
      </c>
      <c r="K74" s="231">
        <v>6.5</v>
      </c>
      <c r="L74" s="67">
        <v>-0.5</v>
      </c>
      <c r="M74" s="339">
        <f t="shared" si="9"/>
        <v>6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>
      <c r="A75" s="7"/>
      <c r="B75" s="7"/>
      <c r="C75" s="7"/>
      <c r="D75" s="7"/>
      <c r="E75" s="102" t="s">
        <v>125</v>
      </c>
      <c r="F75" s="231">
        <v>6.5</v>
      </c>
      <c r="G75" s="67">
        <v>0</v>
      </c>
      <c r="H75" s="216">
        <f t="shared" si="10"/>
        <v>6.5</v>
      </c>
      <c r="I75" s="2"/>
      <c r="J75" s="102" t="s">
        <v>384</v>
      </c>
      <c r="K75" s="231">
        <v>6</v>
      </c>
      <c r="L75" s="67">
        <v>0</v>
      </c>
      <c r="M75" s="339">
        <f t="shared" si="9"/>
        <v>6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>
      <c r="A76" s="7"/>
      <c r="B76" s="7"/>
      <c r="C76" s="7"/>
      <c r="D76" s="7"/>
      <c r="E76" s="102" t="s">
        <v>126</v>
      </c>
      <c r="F76" s="238">
        <v>5.5</v>
      </c>
      <c r="G76" s="67">
        <v>0</v>
      </c>
      <c r="H76" s="216">
        <f t="shared" si="10"/>
        <v>5.5</v>
      </c>
      <c r="I76" s="2"/>
      <c r="J76" s="291" t="s">
        <v>229</v>
      </c>
      <c r="K76" s="337">
        <v>5</v>
      </c>
      <c r="L76" s="338">
        <v>0</v>
      </c>
      <c r="M76" s="339">
        <f t="shared" si="9"/>
        <v>5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>
      <c r="A77" s="7"/>
      <c r="B77" s="7"/>
      <c r="C77" s="7"/>
      <c r="D77" s="7"/>
      <c r="E77" s="102" t="s">
        <v>127</v>
      </c>
      <c r="F77" s="238">
        <v>5.5</v>
      </c>
      <c r="G77" s="67">
        <v>0</v>
      </c>
      <c r="H77" s="216">
        <f t="shared" si="10"/>
        <v>5.5</v>
      </c>
      <c r="I77" s="2"/>
      <c r="J77" s="102" t="s">
        <v>211</v>
      </c>
      <c r="K77" s="231">
        <v>7</v>
      </c>
      <c r="L77" s="67">
        <v>1</v>
      </c>
      <c r="M77" s="216">
        <f t="shared" si="9"/>
        <v>8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>
      <c r="A78" s="7"/>
      <c r="B78" s="7"/>
      <c r="C78" s="7"/>
      <c r="D78" s="7"/>
      <c r="E78" s="102" t="s">
        <v>128</v>
      </c>
      <c r="F78" s="96">
        <v>7.5</v>
      </c>
      <c r="G78" s="67">
        <v>2</v>
      </c>
      <c r="H78" s="216">
        <f t="shared" si="10"/>
        <v>9.5</v>
      </c>
      <c r="I78" s="2"/>
      <c r="J78" s="102" t="s">
        <v>212</v>
      </c>
      <c r="K78" s="231">
        <v>4.5</v>
      </c>
      <c r="L78" s="67">
        <v>-2</v>
      </c>
      <c r="M78" s="216">
        <f t="shared" si="9"/>
        <v>2.5</v>
      </c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>
      <c r="A79" s="7"/>
      <c r="B79" s="7"/>
      <c r="C79" s="7"/>
      <c r="D79" s="7"/>
      <c r="E79" s="102" t="s">
        <v>415</v>
      </c>
      <c r="F79" s="238">
        <v>5.5</v>
      </c>
      <c r="G79" s="67">
        <v>0</v>
      </c>
      <c r="H79" s="216">
        <f t="shared" si="10"/>
        <v>5.5</v>
      </c>
      <c r="I79" s="2"/>
      <c r="J79" s="102" t="s">
        <v>450</v>
      </c>
      <c r="K79" s="231">
        <v>6</v>
      </c>
      <c r="L79" s="67">
        <v>-0.5</v>
      </c>
      <c r="M79" s="216">
        <f t="shared" si="9"/>
        <v>5.5</v>
      </c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>
      <c r="A80" s="7"/>
      <c r="B80" s="7"/>
      <c r="C80" s="7"/>
      <c r="D80" s="7"/>
      <c r="E80" s="102" t="s">
        <v>443</v>
      </c>
      <c r="F80" s="238">
        <v>6.5</v>
      </c>
      <c r="G80" s="67">
        <v>-0.5</v>
      </c>
      <c r="H80" s="216">
        <f t="shared" si="10"/>
        <v>6</v>
      </c>
      <c r="I80" s="2"/>
      <c r="J80" s="102" t="s">
        <v>508</v>
      </c>
      <c r="K80" s="231">
        <v>6</v>
      </c>
      <c r="L80" s="67">
        <v>0</v>
      </c>
      <c r="M80" s="216">
        <f t="shared" si="9"/>
        <v>6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>
      <c r="A81" s="7"/>
      <c r="B81" s="7"/>
      <c r="C81" s="7"/>
      <c r="D81" s="7"/>
      <c r="E81" s="102" t="s">
        <v>131</v>
      </c>
      <c r="F81" s="238">
        <v>7</v>
      </c>
      <c r="G81" s="67">
        <v>3</v>
      </c>
      <c r="H81" s="216">
        <f t="shared" si="10"/>
        <v>10</v>
      </c>
      <c r="I81" s="2"/>
      <c r="J81" s="102" t="s">
        <v>216</v>
      </c>
      <c r="K81" s="231">
        <v>7</v>
      </c>
      <c r="L81" s="67">
        <v>2.5</v>
      </c>
      <c r="M81" s="216">
        <f t="shared" si="9"/>
        <v>9.5</v>
      </c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>
      <c r="A82" s="7"/>
      <c r="B82" s="7"/>
      <c r="C82" s="7"/>
      <c r="D82" s="7"/>
      <c r="E82" s="102" t="s">
        <v>134</v>
      </c>
      <c r="F82" s="238">
        <v>5</v>
      </c>
      <c r="G82" s="67">
        <v>0</v>
      </c>
      <c r="H82" s="216">
        <f t="shared" si="10"/>
        <v>5</v>
      </c>
      <c r="I82" s="2"/>
      <c r="J82" s="102" t="s">
        <v>220</v>
      </c>
      <c r="K82" s="231">
        <v>6</v>
      </c>
      <c r="L82" s="67">
        <v>-0.5</v>
      </c>
      <c r="M82" s="216">
        <f t="shared" si="9"/>
        <v>5.5</v>
      </c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 customHeight="1" thickBot="1">
      <c r="A83" s="7"/>
      <c r="B83" s="7"/>
      <c r="C83" s="7"/>
      <c r="D83" s="7"/>
      <c r="E83" s="103" t="s">
        <v>132</v>
      </c>
      <c r="F83" s="232">
        <v>5</v>
      </c>
      <c r="G83" s="25">
        <v>0</v>
      </c>
      <c r="H83" s="217">
        <f t="shared" si="10"/>
        <v>5</v>
      </c>
      <c r="I83" s="2"/>
      <c r="J83" s="103" t="s">
        <v>388</v>
      </c>
      <c r="K83" s="232">
        <v>5.5</v>
      </c>
      <c r="L83" s="25">
        <v>-0.5</v>
      </c>
      <c r="M83" s="217">
        <f t="shared" si="9"/>
        <v>5</v>
      </c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3.5" thickBot="1">
      <c r="A84" s="7"/>
      <c r="B84" s="7"/>
      <c r="C84" s="7"/>
      <c r="D84" s="7"/>
      <c r="E84" s="85"/>
      <c r="F84" s="68"/>
      <c r="G84" s="68"/>
      <c r="H84" s="218"/>
      <c r="I84" s="2"/>
      <c r="J84" s="85"/>
      <c r="K84" s="68"/>
      <c r="L84" s="68"/>
      <c r="M84" s="218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>
      <c r="A85" s="7"/>
      <c r="B85" s="7"/>
      <c r="C85" s="7"/>
      <c r="D85" s="7"/>
      <c r="E85" s="104" t="s">
        <v>133</v>
      </c>
      <c r="F85" s="88">
        <v>6.5</v>
      </c>
      <c r="G85" s="70">
        <v>-5</v>
      </c>
      <c r="H85" s="219">
        <f t="shared" si="10"/>
        <v>1.5</v>
      </c>
      <c r="I85" s="2"/>
      <c r="J85" s="104" t="s">
        <v>387</v>
      </c>
      <c r="K85" s="234" t="s">
        <v>144</v>
      </c>
      <c r="L85" s="70" t="s">
        <v>144</v>
      </c>
      <c r="M85" s="219" t="s">
        <v>144</v>
      </c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>
      <c r="A86" s="7"/>
      <c r="B86" s="7"/>
      <c r="C86" s="7"/>
      <c r="D86" s="7"/>
      <c r="E86" s="105" t="s">
        <v>158</v>
      </c>
      <c r="F86" s="336">
        <v>6</v>
      </c>
      <c r="G86" s="69">
        <v>0</v>
      </c>
      <c r="H86" s="220">
        <f t="shared" si="10"/>
        <v>6</v>
      </c>
      <c r="I86" s="2"/>
      <c r="J86" s="105" t="s">
        <v>386</v>
      </c>
      <c r="K86" s="99">
        <v>5.5</v>
      </c>
      <c r="L86" s="69">
        <v>0</v>
      </c>
      <c r="M86" s="220">
        <f t="shared" si="9"/>
        <v>5.5</v>
      </c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>
      <c r="A87" s="7"/>
      <c r="B87" s="7"/>
      <c r="C87" s="7"/>
      <c r="D87" s="7"/>
      <c r="E87" s="105" t="s">
        <v>353</v>
      </c>
      <c r="F87" s="158">
        <v>6.5</v>
      </c>
      <c r="G87" s="69">
        <v>3</v>
      </c>
      <c r="H87" s="220">
        <f t="shared" si="10"/>
        <v>9.5</v>
      </c>
      <c r="I87" s="2"/>
      <c r="J87" s="105" t="s">
        <v>221</v>
      </c>
      <c r="K87" s="235">
        <v>5</v>
      </c>
      <c r="L87" s="69">
        <v>0</v>
      </c>
      <c r="M87" s="220">
        <f t="shared" si="9"/>
        <v>5</v>
      </c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>
      <c r="A88" s="7"/>
      <c r="B88" s="7"/>
      <c r="C88" s="7"/>
      <c r="D88" s="7"/>
      <c r="E88" s="109" t="s">
        <v>522</v>
      </c>
      <c r="F88" s="336" t="s">
        <v>144</v>
      </c>
      <c r="G88" s="69" t="s">
        <v>144</v>
      </c>
      <c r="H88" s="220" t="s">
        <v>144</v>
      </c>
      <c r="I88" s="2"/>
      <c r="J88" s="107" t="s">
        <v>222</v>
      </c>
      <c r="K88" s="235">
        <v>5</v>
      </c>
      <c r="L88" s="69">
        <v>0</v>
      </c>
      <c r="M88" s="220">
        <f t="shared" si="9"/>
        <v>5</v>
      </c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>
      <c r="A89" s="7"/>
      <c r="B89" s="7"/>
      <c r="C89" s="7"/>
      <c r="D89" s="7"/>
      <c r="E89" s="105" t="s">
        <v>136</v>
      </c>
      <c r="F89" s="237">
        <v>5.5</v>
      </c>
      <c r="G89" s="69">
        <v>0</v>
      </c>
      <c r="H89" s="220">
        <f t="shared" si="10"/>
        <v>5.5</v>
      </c>
      <c r="I89" s="2"/>
      <c r="J89" s="105" t="s">
        <v>503</v>
      </c>
      <c r="K89" s="235">
        <v>6.5</v>
      </c>
      <c r="L89" s="69">
        <v>-0.5</v>
      </c>
      <c r="M89" s="220">
        <f t="shared" si="9"/>
        <v>6</v>
      </c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>
      <c r="A90" s="7"/>
      <c r="B90" s="7"/>
      <c r="C90" s="7"/>
      <c r="D90" s="7"/>
      <c r="E90" s="109" t="s">
        <v>444</v>
      </c>
      <c r="F90" s="336">
        <v>7</v>
      </c>
      <c r="G90" s="69">
        <v>0</v>
      </c>
      <c r="H90" s="220">
        <f t="shared" si="10"/>
        <v>7</v>
      </c>
      <c r="I90" s="2"/>
      <c r="J90" s="105" t="s">
        <v>214</v>
      </c>
      <c r="K90" s="235">
        <v>5.5</v>
      </c>
      <c r="L90" s="69">
        <v>0</v>
      </c>
      <c r="M90" s="220">
        <f t="shared" si="9"/>
        <v>5.5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>
      <c r="A91" s="7"/>
      <c r="B91" s="7"/>
      <c r="C91" s="7"/>
      <c r="D91" s="7"/>
      <c r="E91" s="105" t="s">
        <v>138</v>
      </c>
      <c r="F91" s="237">
        <v>6</v>
      </c>
      <c r="G91" s="69">
        <v>0</v>
      </c>
      <c r="H91" s="220">
        <f t="shared" si="10"/>
        <v>6</v>
      </c>
      <c r="I91" s="2"/>
      <c r="J91" s="105" t="s">
        <v>213</v>
      </c>
      <c r="K91" s="235" t="s">
        <v>144</v>
      </c>
      <c r="L91" s="69" t="s">
        <v>144</v>
      </c>
      <c r="M91" s="220" t="s">
        <v>144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75">
      <c r="A92" s="7"/>
      <c r="B92" s="7"/>
      <c r="C92" s="7"/>
      <c r="D92" s="7"/>
      <c r="E92" s="105" t="s">
        <v>140</v>
      </c>
      <c r="F92" s="237">
        <v>6</v>
      </c>
      <c r="G92" s="69">
        <v>-0.5</v>
      </c>
      <c r="H92" s="220">
        <f t="shared" si="10"/>
        <v>5.5</v>
      </c>
      <c r="I92" s="2"/>
      <c r="J92" s="105" t="s">
        <v>530</v>
      </c>
      <c r="K92" s="235">
        <v>5.5</v>
      </c>
      <c r="L92" s="69">
        <v>-0.5</v>
      </c>
      <c r="M92" s="220">
        <f t="shared" si="9"/>
        <v>5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>
      <c r="A93" s="7"/>
      <c r="B93" s="7"/>
      <c r="C93" s="7"/>
      <c r="D93" s="7"/>
      <c r="E93" s="105" t="s">
        <v>416</v>
      </c>
      <c r="F93" s="336" t="s">
        <v>144</v>
      </c>
      <c r="G93" s="69" t="s">
        <v>144</v>
      </c>
      <c r="H93" s="220" t="s">
        <v>144</v>
      </c>
      <c r="I93" s="2"/>
      <c r="J93" s="105" t="s">
        <v>210</v>
      </c>
      <c r="K93" s="235">
        <v>6</v>
      </c>
      <c r="L93" s="69">
        <v>-0.5</v>
      </c>
      <c r="M93" s="220">
        <f t="shared" si="9"/>
        <v>5.5</v>
      </c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>
      <c r="A94" s="2"/>
      <c r="B94" s="2"/>
      <c r="C94" s="2"/>
      <c r="D94" s="2"/>
      <c r="E94" s="105" t="s">
        <v>141</v>
      </c>
      <c r="F94" s="235">
        <v>4</v>
      </c>
      <c r="G94" s="69">
        <v>0</v>
      </c>
      <c r="H94" s="220">
        <f t="shared" si="10"/>
        <v>4</v>
      </c>
      <c r="I94" s="2"/>
      <c r="J94" s="105" t="s">
        <v>228</v>
      </c>
      <c r="K94" s="235">
        <v>5.5</v>
      </c>
      <c r="L94" s="69">
        <v>0</v>
      </c>
      <c r="M94" s="220">
        <f t="shared" si="9"/>
        <v>5.5</v>
      </c>
      <c r="N94" s="7"/>
      <c r="O94" s="7"/>
      <c r="P94" s="7"/>
      <c r="Q94" s="7"/>
      <c r="R94" s="7"/>
      <c r="S94" s="2"/>
      <c r="T94" s="7"/>
      <c r="U94" s="7"/>
      <c r="V94" s="7"/>
      <c r="W94" s="7"/>
      <c r="X94" s="7"/>
      <c r="Y94" s="7"/>
      <c r="Z94" s="7"/>
    </row>
    <row r="95" spans="1:26" ht="12.75">
      <c r="A95" s="2"/>
      <c r="B95" s="2"/>
      <c r="C95" s="2"/>
      <c r="D95" s="2"/>
      <c r="E95" s="109" t="s">
        <v>523</v>
      </c>
      <c r="F95" s="235">
        <v>5</v>
      </c>
      <c r="G95" s="69">
        <v>0</v>
      </c>
      <c r="H95" s="220">
        <f t="shared" si="10"/>
        <v>5</v>
      </c>
      <c r="I95" s="2"/>
      <c r="J95" s="105" t="s">
        <v>209</v>
      </c>
      <c r="K95" s="235">
        <v>4.5</v>
      </c>
      <c r="L95" s="69">
        <v>-0.5</v>
      </c>
      <c r="M95" s="220">
        <f t="shared" si="9"/>
        <v>4</v>
      </c>
      <c r="N95" s="7"/>
      <c r="O95" s="7"/>
      <c r="P95" s="7"/>
      <c r="Q95" s="7"/>
      <c r="R95" s="7"/>
      <c r="S95" s="2"/>
      <c r="T95" s="7"/>
      <c r="U95" s="7"/>
      <c r="V95" s="7"/>
      <c r="W95" s="7"/>
      <c r="X95" s="7"/>
      <c r="Y95" s="7"/>
      <c r="Z95" s="7"/>
    </row>
    <row r="96" spans="1:26" ht="12.75" customHeight="1" thickBot="1">
      <c r="A96" s="79"/>
      <c r="B96" s="79"/>
      <c r="C96" s="79"/>
      <c r="D96" s="79"/>
      <c r="E96" s="106" t="s">
        <v>142</v>
      </c>
      <c r="F96" s="236" t="s">
        <v>144</v>
      </c>
      <c r="G96" s="71" t="s">
        <v>144</v>
      </c>
      <c r="H96" s="220" t="s">
        <v>144</v>
      </c>
      <c r="I96" s="79"/>
      <c r="J96" s="106" t="s">
        <v>226</v>
      </c>
      <c r="K96" s="100">
        <v>5.5</v>
      </c>
      <c r="L96" s="71">
        <v>0</v>
      </c>
      <c r="M96" s="220">
        <f t="shared" si="9"/>
        <v>5.5</v>
      </c>
      <c r="N96" s="7"/>
      <c r="O96" s="7"/>
      <c r="P96" s="7"/>
      <c r="Q96" s="7"/>
      <c r="R96" s="7"/>
      <c r="S96" s="2"/>
      <c r="T96" s="7"/>
      <c r="U96" s="7"/>
      <c r="V96" s="7"/>
      <c r="W96" s="7"/>
      <c r="X96" s="7"/>
      <c r="Y96" s="7"/>
      <c r="Z96" s="7"/>
    </row>
    <row r="97" spans="1:26" ht="12.75" customHeight="1" thickBot="1">
      <c r="A97" s="86"/>
      <c r="B97" s="86"/>
      <c r="C97" s="86"/>
      <c r="D97" s="86"/>
      <c r="E97" s="103" t="s">
        <v>143</v>
      </c>
      <c r="F97" s="345">
        <v>0</v>
      </c>
      <c r="G97" s="25">
        <v>0</v>
      </c>
      <c r="H97" s="221">
        <f t="shared" si="10"/>
        <v>0</v>
      </c>
      <c r="I97" s="81"/>
      <c r="J97" s="103" t="s">
        <v>230</v>
      </c>
      <c r="K97" s="232">
        <v>0.5</v>
      </c>
      <c r="L97" s="25">
        <v>0</v>
      </c>
      <c r="M97" s="221">
        <f t="shared" si="9"/>
        <v>0.5</v>
      </c>
      <c r="N97" s="7"/>
      <c r="O97" s="7"/>
      <c r="P97" s="7"/>
      <c r="Q97" s="7"/>
      <c r="R97" s="7"/>
      <c r="S97" s="2"/>
      <c r="T97" s="7"/>
      <c r="U97" s="7"/>
      <c r="V97" s="7"/>
      <c r="W97" s="7"/>
      <c r="X97" s="7"/>
      <c r="Y97" s="7"/>
      <c r="Z97" s="7"/>
    </row>
    <row r="98" spans="1:26" ht="12.75" customHeight="1" thickBot="1">
      <c r="A98" s="86"/>
      <c r="B98" s="86"/>
      <c r="C98" s="86"/>
      <c r="D98" s="86"/>
      <c r="E98" s="389" t="s">
        <v>357</v>
      </c>
      <c r="F98" s="390">
        <f>18/3</f>
        <v>6</v>
      </c>
      <c r="G98" s="391">
        <v>0</v>
      </c>
      <c r="H98" s="205">
        <f>G98</f>
        <v>0</v>
      </c>
      <c r="I98" s="81"/>
      <c r="J98" s="389" t="s">
        <v>357</v>
      </c>
      <c r="K98" s="390">
        <f>17.5/3</f>
        <v>5.833333333333333</v>
      </c>
      <c r="L98" s="391">
        <v>0</v>
      </c>
      <c r="M98" s="205">
        <f>L98</f>
        <v>0</v>
      </c>
      <c r="N98" s="7"/>
      <c r="O98" s="7"/>
      <c r="P98" s="7"/>
      <c r="Q98" s="7"/>
      <c r="R98" s="7"/>
      <c r="S98" s="2"/>
      <c r="T98" s="7"/>
      <c r="U98" s="7"/>
      <c r="V98" s="7"/>
      <c r="W98" s="7"/>
      <c r="X98" s="7"/>
      <c r="Y98" s="7"/>
      <c r="Z98" s="7"/>
    </row>
    <row r="99" spans="1:26" ht="12.75">
      <c r="A99" s="82"/>
      <c r="B99" s="82"/>
      <c r="C99" s="82"/>
      <c r="D99" s="80"/>
      <c r="E99" s="72"/>
      <c r="F99" s="60"/>
      <c r="G99" s="60"/>
      <c r="H99" s="222"/>
      <c r="I99" s="81"/>
      <c r="J99" s="72"/>
      <c r="K99" s="60"/>
      <c r="L99" s="60"/>
      <c r="M99" s="73"/>
      <c r="N99" s="7"/>
      <c r="O99" s="7"/>
      <c r="P99" s="7"/>
      <c r="Q99" s="7"/>
      <c r="R99" s="7"/>
      <c r="S99" s="2"/>
      <c r="T99" s="7"/>
      <c r="U99" s="7"/>
      <c r="V99" s="7"/>
      <c r="W99" s="7"/>
      <c r="X99" s="7"/>
      <c r="Y99" s="7"/>
      <c r="Z99" s="7"/>
    </row>
    <row r="100" spans="1:26" ht="13.5" customHeight="1">
      <c r="A100" s="78"/>
      <c r="B100" s="78"/>
      <c r="C100" s="78"/>
      <c r="D100" s="9"/>
      <c r="E100" s="74"/>
      <c r="F100" s="168">
        <f>F73+F74+F75+F76+F77+F78+F79+F80+F81+F82+F83+F97</f>
        <v>66.5</v>
      </c>
      <c r="G100" s="168">
        <f>G72+G73+G74+G75+G76+G77+G78+G79+G80+G81+G82+G83+G97+G98</f>
        <v>7.5</v>
      </c>
      <c r="H100" s="225">
        <f>F100+G100</f>
        <v>74</v>
      </c>
      <c r="I100" s="77"/>
      <c r="J100" s="74"/>
      <c r="K100" s="174">
        <f>K73+K74+K75+K76+K77+K78+K79+K80+K81+K82+K83+K97</f>
        <v>66</v>
      </c>
      <c r="L100" s="174">
        <f>L72+L73+L74+L75+L76+L77+L78+L79+L80+L81+L82+L83+L97+L98</f>
        <v>0.5</v>
      </c>
      <c r="M100" s="224">
        <f>K100+L100</f>
        <v>66.5</v>
      </c>
      <c r="N100" s="7"/>
      <c r="O100" s="7"/>
      <c r="P100" s="7"/>
      <c r="Q100" s="7"/>
      <c r="R100" s="7"/>
      <c r="S100" s="2"/>
      <c r="T100" s="7"/>
      <c r="U100" s="7"/>
      <c r="V100" s="7"/>
      <c r="W100" s="7"/>
      <c r="X100" s="7"/>
      <c r="Y100" s="7"/>
      <c r="Z100" s="7"/>
    </row>
    <row r="101" spans="1:26" ht="12.75" customHeight="1" thickBot="1">
      <c r="A101" s="61"/>
      <c r="B101" s="61"/>
      <c r="C101" s="61"/>
      <c r="D101" s="64"/>
      <c r="E101" s="75"/>
      <c r="F101" s="76"/>
      <c r="G101" s="76"/>
      <c r="H101" s="29"/>
      <c r="I101" s="18"/>
      <c r="J101" s="75"/>
      <c r="K101" s="76"/>
      <c r="L101" s="76"/>
      <c r="M101" s="29"/>
      <c r="N101" s="7"/>
      <c r="O101" s="7"/>
      <c r="P101" s="7"/>
      <c r="Q101" s="7"/>
      <c r="R101" s="7"/>
      <c r="S101" s="2"/>
      <c r="T101" s="7"/>
      <c r="U101" s="7"/>
      <c r="V101" s="7"/>
      <c r="W101" s="7"/>
      <c r="X101" s="7"/>
      <c r="Y101" s="7"/>
      <c r="Z101" s="7"/>
    </row>
    <row r="102" spans="1:26" ht="18.75" thickBot="1">
      <c r="A102" s="61"/>
      <c r="B102" s="61"/>
      <c r="C102" s="61"/>
      <c r="D102" s="64"/>
      <c r="E102" s="166"/>
      <c r="F102" s="167"/>
      <c r="G102" s="167"/>
      <c r="H102" s="293">
        <v>2</v>
      </c>
      <c r="I102" s="83"/>
      <c r="J102" s="173"/>
      <c r="K102" s="172"/>
      <c r="L102" s="172"/>
      <c r="M102" s="292">
        <v>1</v>
      </c>
      <c r="N102" s="7"/>
      <c r="O102" s="7"/>
      <c r="P102" s="7"/>
      <c r="Q102" s="7"/>
      <c r="R102" s="7"/>
      <c r="S102" s="2"/>
      <c r="T102" s="7"/>
      <c r="U102" s="7"/>
      <c r="V102" s="7"/>
      <c r="W102" s="7"/>
      <c r="X102" s="7"/>
      <c r="Y102" s="7"/>
      <c r="Z102" s="7"/>
    </row>
    <row r="103" spans="1:26" ht="12.75">
      <c r="A103" s="61"/>
      <c r="B103" s="61"/>
      <c r="C103" s="61"/>
      <c r="D103" s="64"/>
      <c r="E103" s="61"/>
      <c r="F103" s="61"/>
      <c r="G103" s="61"/>
      <c r="H103" s="18"/>
      <c r="I103" s="18"/>
      <c r="J103" s="61"/>
      <c r="K103" s="61"/>
      <c r="L103" s="61"/>
      <c r="M103" s="64"/>
      <c r="N103" s="7"/>
      <c r="O103" s="7"/>
      <c r="P103" s="7"/>
      <c r="Q103" s="7"/>
      <c r="R103" s="2"/>
      <c r="S103" s="2"/>
      <c r="T103" s="7"/>
      <c r="U103" s="7"/>
      <c r="V103" s="7"/>
      <c r="W103" s="7"/>
      <c r="X103" s="7"/>
      <c r="Y103" s="7"/>
      <c r="Z103" s="7"/>
    </row>
    <row r="104" spans="1:26" ht="14.25">
      <c r="A104" s="61"/>
      <c r="B104" s="61"/>
      <c r="C104" s="61"/>
      <c r="D104" s="64"/>
      <c r="E104" s="61"/>
      <c r="F104" s="61"/>
      <c r="G104" s="61"/>
      <c r="H104" s="18"/>
      <c r="I104" s="18"/>
      <c r="J104" s="61"/>
      <c r="K104" s="61"/>
      <c r="L104" s="61"/>
      <c r="M104" s="64"/>
      <c r="N104" s="61"/>
      <c r="O104" s="61"/>
      <c r="P104" s="61"/>
      <c r="Q104" s="64"/>
      <c r="R104" s="2"/>
      <c r="S104" s="2"/>
      <c r="T104" s="7"/>
      <c r="U104" s="79"/>
      <c r="V104" s="79"/>
      <c r="W104" s="7"/>
      <c r="X104" s="7"/>
      <c r="Y104" s="7"/>
      <c r="Z104" s="7"/>
    </row>
    <row r="105" spans="1:26" ht="12.75">
      <c r="A105" s="61"/>
      <c r="B105" s="61"/>
      <c r="C105" s="61"/>
      <c r="D105" s="64"/>
      <c r="E105" s="61"/>
      <c r="F105" s="61"/>
      <c r="G105" s="61"/>
      <c r="H105" s="18"/>
      <c r="I105" s="18"/>
      <c r="J105" s="61"/>
      <c r="K105" s="61"/>
      <c r="L105" s="61"/>
      <c r="M105" s="64"/>
      <c r="N105" s="61"/>
      <c r="O105" s="61"/>
      <c r="P105" s="61"/>
      <c r="Q105" s="64"/>
      <c r="R105" s="2"/>
      <c r="S105" s="2"/>
      <c r="T105" s="7"/>
      <c r="U105" s="86"/>
      <c r="V105" s="86"/>
      <c r="W105" s="7"/>
      <c r="X105" s="7"/>
      <c r="Y105" s="7"/>
      <c r="Z105" s="7"/>
    </row>
    <row r="106" spans="1:26" ht="12.75">
      <c r="A106" s="61"/>
      <c r="B106" s="61"/>
      <c r="C106" s="61"/>
      <c r="D106" s="64"/>
      <c r="E106" s="61"/>
      <c r="F106" s="61"/>
      <c r="G106" s="61"/>
      <c r="H106" s="18"/>
      <c r="I106" s="18"/>
      <c r="J106" s="61"/>
      <c r="K106" s="61"/>
      <c r="L106" s="61"/>
      <c r="M106" s="64"/>
      <c r="N106" s="61"/>
      <c r="O106" s="61"/>
      <c r="P106" s="61"/>
      <c r="Q106" s="64"/>
      <c r="R106" s="2"/>
      <c r="S106" s="2"/>
      <c r="T106" s="7"/>
      <c r="U106" s="82"/>
      <c r="V106" s="80"/>
      <c r="W106" s="7"/>
      <c r="X106" s="7"/>
      <c r="Y106" s="7"/>
      <c r="Z106" s="7"/>
    </row>
    <row r="107" spans="1:26" ht="12.75">
      <c r="A107" s="61"/>
      <c r="B107" s="61"/>
      <c r="C107" s="61"/>
      <c r="D107" s="64"/>
      <c r="E107" s="61"/>
      <c r="F107" s="61"/>
      <c r="G107" s="61"/>
      <c r="H107" s="18"/>
      <c r="I107" s="18"/>
      <c r="J107" s="61"/>
      <c r="K107" s="61"/>
      <c r="L107" s="61"/>
      <c r="M107" s="64"/>
      <c r="N107" s="61"/>
      <c r="O107" s="61"/>
      <c r="P107" s="61"/>
      <c r="Q107" s="64"/>
      <c r="R107" s="2"/>
      <c r="S107" s="2"/>
      <c r="T107" s="7"/>
      <c r="U107" s="78"/>
      <c r="V107" s="9"/>
      <c r="W107" s="7"/>
      <c r="X107" s="7"/>
      <c r="Y107" s="7"/>
      <c r="Z107" s="7"/>
    </row>
    <row r="108" spans="1:26" ht="12.75">
      <c r="A108" s="61"/>
      <c r="B108" s="61"/>
      <c r="C108" s="61"/>
      <c r="D108" s="64"/>
      <c r="E108" s="61"/>
      <c r="F108" s="61"/>
      <c r="G108" s="61"/>
      <c r="H108" s="18"/>
      <c r="I108" s="18"/>
      <c r="J108" s="61"/>
      <c r="K108" s="61"/>
      <c r="L108" s="61"/>
      <c r="M108" s="64"/>
      <c r="N108" s="61"/>
      <c r="O108" s="61"/>
      <c r="P108" s="61"/>
      <c r="Q108" s="64"/>
      <c r="R108" s="2"/>
      <c r="S108" s="2"/>
      <c r="T108" s="7"/>
      <c r="U108" s="61"/>
      <c r="V108" s="64"/>
      <c r="W108" s="7"/>
      <c r="X108" s="7"/>
      <c r="Y108" s="7"/>
      <c r="Z108" s="7"/>
    </row>
    <row r="109" spans="1:26" ht="12.75">
      <c r="A109" s="61"/>
      <c r="B109" s="61"/>
      <c r="C109" s="61"/>
      <c r="D109" s="64"/>
      <c r="E109" s="61"/>
      <c r="F109" s="61"/>
      <c r="G109" s="61"/>
      <c r="H109" s="18"/>
      <c r="I109" s="18"/>
      <c r="J109" s="61"/>
      <c r="K109" s="61"/>
      <c r="L109" s="61"/>
      <c r="M109" s="64"/>
      <c r="N109" s="61"/>
      <c r="O109" s="61"/>
      <c r="P109" s="61"/>
      <c r="Q109" s="64"/>
      <c r="R109" s="2"/>
      <c r="S109" s="2"/>
      <c r="T109" s="7"/>
      <c r="U109" s="61"/>
      <c r="V109" s="64"/>
      <c r="W109" s="7"/>
      <c r="X109" s="7"/>
      <c r="Y109" s="7"/>
      <c r="Z109" s="7"/>
    </row>
    <row r="110" spans="1:26" ht="12.75">
      <c r="A110" s="61"/>
      <c r="B110" s="61"/>
      <c r="C110" s="61"/>
      <c r="D110" s="64"/>
      <c r="E110" s="61"/>
      <c r="F110" s="61"/>
      <c r="G110" s="61"/>
      <c r="H110" s="18"/>
      <c r="I110" s="18"/>
      <c r="J110" s="61"/>
      <c r="K110" s="61"/>
      <c r="L110" s="61"/>
      <c r="M110" s="64"/>
      <c r="N110" s="61"/>
      <c r="O110" s="61"/>
      <c r="P110" s="61"/>
      <c r="Q110" s="64"/>
      <c r="R110" s="2"/>
      <c r="S110" s="2"/>
      <c r="T110" s="7"/>
      <c r="U110" s="61"/>
      <c r="V110" s="64"/>
      <c r="W110" s="2"/>
      <c r="X110" s="61"/>
      <c r="Y110" s="18"/>
      <c r="Z110" s="7"/>
    </row>
    <row r="111" spans="1:26" ht="12.75">
      <c r="A111" s="61"/>
      <c r="B111" s="61"/>
      <c r="C111" s="61"/>
      <c r="D111" s="64"/>
      <c r="E111" s="61"/>
      <c r="F111" s="61"/>
      <c r="G111" s="61"/>
      <c r="H111" s="18"/>
      <c r="I111" s="18"/>
      <c r="J111" s="61"/>
      <c r="K111" s="61"/>
      <c r="L111" s="61"/>
      <c r="M111" s="64"/>
      <c r="N111" s="61"/>
      <c r="O111" s="61"/>
      <c r="P111" s="61"/>
      <c r="Q111" s="64"/>
      <c r="R111" s="2"/>
      <c r="S111" s="2"/>
      <c r="T111" s="7"/>
      <c r="U111" s="61"/>
      <c r="V111" s="64"/>
      <c r="W111" s="2"/>
      <c r="X111" s="61"/>
      <c r="Y111" s="18"/>
      <c r="Z111" s="7"/>
    </row>
    <row r="112" spans="1:26" ht="12.75">
      <c r="A112" s="6"/>
      <c r="B112" s="6"/>
      <c r="C112" s="6"/>
      <c r="D112" s="63"/>
      <c r="E112" s="60"/>
      <c r="F112" s="60"/>
      <c r="G112" s="60"/>
      <c r="H112" s="6"/>
      <c r="I112" s="6"/>
      <c r="J112" s="6"/>
      <c r="K112" s="6"/>
      <c r="L112" s="6"/>
      <c r="M112" s="63"/>
      <c r="N112" s="6"/>
      <c r="O112" s="6"/>
      <c r="P112" s="6"/>
      <c r="Q112" s="63"/>
      <c r="R112" s="2"/>
      <c r="S112" s="2"/>
      <c r="T112" s="7"/>
      <c r="U112" s="61"/>
      <c r="V112" s="64"/>
      <c r="W112" s="2"/>
      <c r="X112" s="61"/>
      <c r="Y112" s="18"/>
      <c r="Z112" s="7"/>
    </row>
    <row r="113" spans="1:26" s="16" customFormat="1" ht="12.75">
      <c r="A113" s="62"/>
      <c r="B113" s="62"/>
      <c r="C113" s="62"/>
      <c r="D113" s="63"/>
      <c r="E113" s="60"/>
      <c r="F113" s="60"/>
      <c r="G113" s="60"/>
      <c r="H113" s="6"/>
      <c r="I113" s="6"/>
      <c r="J113" s="60"/>
      <c r="K113" s="60"/>
      <c r="L113" s="60"/>
      <c r="M113" s="63"/>
      <c r="N113" s="60"/>
      <c r="O113" s="60"/>
      <c r="P113" s="60"/>
      <c r="Q113" s="63"/>
      <c r="R113" s="2"/>
      <c r="S113" s="2"/>
      <c r="T113" s="7"/>
      <c r="U113" s="61"/>
      <c r="V113" s="64"/>
      <c r="W113" s="2"/>
      <c r="X113" s="61"/>
      <c r="Y113" s="18"/>
      <c r="Z113" s="7"/>
    </row>
    <row r="114" spans="1:26" s="16" customFormat="1" ht="12.75">
      <c r="A114" s="60"/>
      <c r="B114" s="60"/>
      <c r="C114" s="60"/>
      <c r="D114" s="63"/>
      <c r="E114" s="60"/>
      <c r="F114" s="60"/>
      <c r="G114" s="60"/>
      <c r="H114" s="6"/>
      <c r="I114" s="6"/>
      <c r="J114" s="60"/>
      <c r="K114" s="60"/>
      <c r="L114" s="60"/>
      <c r="M114" s="63"/>
      <c r="N114" s="60"/>
      <c r="O114" s="60"/>
      <c r="P114" s="60"/>
      <c r="Q114" s="63"/>
      <c r="R114" s="2"/>
      <c r="S114" s="2"/>
      <c r="T114" s="7"/>
      <c r="U114" s="61"/>
      <c r="V114" s="64"/>
      <c r="W114" s="2"/>
      <c r="X114" s="61"/>
      <c r="Y114" s="18"/>
      <c r="Z114" s="7"/>
    </row>
    <row r="115" spans="1:26" s="16" customFormat="1" ht="12.75">
      <c r="A115" s="60"/>
      <c r="B115" s="60"/>
      <c r="C115" s="60"/>
      <c r="D115" s="6"/>
      <c r="E115" s="60"/>
      <c r="F115" s="60"/>
      <c r="G115" s="60"/>
      <c r="H115" s="6"/>
      <c r="I115" s="6"/>
      <c r="J115" s="60"/>
      <c r="K115" s="60"/>
      <c r="L115" s="60"/>
      <c r="M115" s="63"/>
      <c r="N115" s="61"/>
      <c r="O115" s="61"/>
      <c r="P115" s="61"/>
      <c r="Q115" s="64"/>
      <c r="R115" s="2"/>
      <c r="S115" s="2"/>
      <c r="T115" s="7"/>
      <c r="U115" s="61"/>
      <c r="V115" s="64"/>
      <c r="W115" s="2"/>
      <c r="X115" s="61"/>
      <c r="Y115" s="18"/>
      <c r="Z115" s="7"/>
    </row>
    <row r="116" spans="1:26" s="16" customFormat="1" ht="12.75">
      <c r="A116" s="61"/>
      <c r="B116" s="61"/>
      <c r="C116" s="61"/>
      <c r="D116" s="18"/>
      <c r="E116" s="60"/>
      <c r="F116" s="60"/>
      <c r="G116" s="60"/>
      <c r="H116" s="6"/>
      <c r="I116" s="6"/>
      <c r="J116" s="60"/>
      <c r="K116" s="60"/>
      <c r="L116" s="60"/>
      <c r="M116" s="63"/>
      <c r="N116" s="61"/>
      <c r="O116" s="61"/>
      <c r="P116" s="61"/>
      <c r="Q116" s="64"/>
      <c r="R116" s="2"/>
      <c r="S116" s="2"/>
      <c r="T116" s="7"/>
      <c r="U116" s="61"/>
      <c r="V116" s="64"/>
      <c r="W116" s="2"/>
      <c r="X116" s="61"/>
      <c r="Y116" s="18"/>
      <c r="Z116" s="7"/>
    </row>
    <row r="117" spans="1:26" s="16" customFormat="1" ht="12.75">
      <c r="A117" s="60"/>
      <c r="B117" s="60"/>
      <c r="C117" s="60"/>
      <c r="D117" s="6"/>
      <c r="E117" s="60"/>
      <c r="F117" s="60"/>
      <c r="G117" s="60"/>
      <c r="H117" s="6"/>
      <c r="I117" s="6"/>
      <c r="J117" s="60"/>
      <c r="K117" s="60"/>
      <c r="L117" s="60"/>
      <c r="M117" s="6"/>
      <c r="N117" s="60"/>
      <c r="O117" s="60"/>
      <c r="P117" s="60"/>
      <c r="Q117" s="6"/>
      <c r="R117" s="2"/>
      <c r="S117" s="2"/>
      <c r="T117" s="7"/>
      <c r="U117" s="61"/>
      <c r="V117" s="64"/>
      <c r="W117" s="2"/>
      <c r="X117" s="61"/>
      <c r="Y117" s="18"/>
      <c r="Z117" s="7"/>
    </row>
    <row r="118" spans="1:26" s="16" customFormat="1" ht="12.75">
      <c r="A118" s="60"/>
      <c r="B118" s="60"/>
      <c r="C118" s="60"/>
      <c r="D118" s="6"/>
      <c r="E118" s="60"/>
      <c r="F118" s="60"/>
      <c r="G118" s="60"/>
      <c r="H118" s="6"/>
      <c r="I118" s="6"/>
      <c r="J118" s="60"/>
      <c r="K118" s="60"/>
      <c r="L118" s="60"/>
      <c r="M118" s="6"/>
      <c r="N118" s="60"/>
      <c r="O118" s="60"/>
      <c r="P118" s="60"/>
      <c r="Q118" s="6"/>
      <c r="R118" s="2"/>
      <c r="S118" s="2"/>
      <c r="T118" s="7"/>
      <c r="U118" s="61"/>
      <c r="V118" s="64"/>
      <c r="W118" s="2"/>
      <c r="X118" s="61"/>
      <c r="Y118" s="18"/>
      <c r="Z118" s="7"/>
    </row>
    <row r="119" spans="1:26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</sheetData>
  <sheetProtection/>
  <mergeCells count="14">
    <mergeCell ref="E71:H71"/>
    <mergeCell ref="A37:D37"/>
    <mergeCell ref="A36:Q36"/>
    <mergeCell ref="J71:M71"/>
    <mergeCell ref="J3:M3"/>
    <mergeCell ref="A3:D3"/>
    <mergeCell ref="E37:H37"/>
    <mergeCell ref="E70:M70"/>
    <mergeCell ref="A1:Q1"/>
    <mergeCell ref="A2:Q2"/>
    <mergeCell ref="E3:H3"/>
    <mergeCell ref="N3:Q3"/>
    <mergeCell ref="J37:M37"/>
    <mergeCell ref="N37:Q3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53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6.7109375" style="0" customWidth="1"/>
    <col min="2" max="3" width="4.8515625" style="0" customWidth="1"/>
    <col min="4" max="4" width="5.57421875" style="0" customWidth="1"/>
    <col min="5" max="5" width="16.7109375" style="0" customWidth="1"/>
    <col min="6" max="7" width="4.8515625" style="0" customWidth="1"/>
    <col min="8" max="8" width="5.57421875" style="0" customWidth="1"/>
    <col min="9" max="9" width="1.1484375" style="0" customWidth="1"/>
    <col min="10" max="10" width="16.7109375" style="0" bestFit="1" customWidth="1"/>
    <col min="11" max="12" width="4.8515625" style="0" customWidth="1"/>
    <col min="13" max="13" width="5.57421875" style="0" customWidth="1"/>
    <col min="14" max="14" width="16.7109375" style="0" customWidth="1"/>
    <col min="15" max="16" width="4.8515625" style="0" customWidth="1"/>
    <col min="17" max="17" width="5.57421875" style="0" customWidth="1"/>
    <col min="23" max="26" width="9.140625" style="16" customWidth="1"/>
  </cols>
  <sheetData>
    <row r="1" spans="1:26" ht="15" thickBot="1">
      <c r="A1" s="848" t="s">
        <v>118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50"/>
      <c r="R1" s="7"/>
      <c r="S1" s="7"/>
      <c r="T1" s="7"/>
      <c r="U1" s="7"/>
      <c r="V1" s="7"/>
      <c r="W1" s="7"/>
      <c r="X1" s="7"/>
      <c r="Y1" s="7"/>
      <c r="Z1" s="7"/>
    </row>
    <row r="2" spans="1:26" ht="15" thickBot="1">
      <c r="A2" s="848" t="s">
        <v>38</v>
      </c>
      <c r="B2" s="849"/>
      <c r="C2" s="849"/>
      <c r="D2" s="849"/>
      <c r="E2" s="849"/>
      <c r="F2" s="849"/>
      <c r="G2" s="849"/>
      <c r="H2" s="849"/>
      <c r="I2" s="869"/>
      <c r="J2" s="849"/>
      <c r="K2" s="849"/>
      <c r="L2" s="849"/>
      <c r="M2" s="849"/>
      <c r="N2" s="849"/>
      <c r="O2" s="849"/>
      <c r="P2" s="849"/>
      <c r="Q2" s="850"/>
      <c r="R2" s="7"/>
      <c r="S2" s="7"/>
      <c r="T2" s="7"/>
      <c r="U2" s="7"/>
      <c r="V2" s="7"/>
      <c r="W2" s="7"/>
      <c r="X2" s="7"/>
      <c r="Y2" s="7"/>
      <c r="Z2" s="7"/>
    </row>
    <row r="3" spans="1:26" ht="15" customHeight="1" thickBot="1">
      <c r="A3" s="878" t="s">
        <v>73</v>
      </c>
      <c r="B3" s="879"/>
      <c r="C3" s="879"/>
      <c r="D3" s="880"/>
      <c r="E3" s="866" t="s">
        <v>65</v>
      </c>
      <c r="F3" s="867"/>
      <c r="G3" s="867"/>
      <c r="H3" s="868"/>
      <c r="I3" s="243"/>
      <c r="J3" s="870" t="s">
        <v>90</v>
      </c>
      <c r="K3" s="871"/>
      <c r="L3" s="871"/>
      <c r="M3" s="872"/>
      <c r="N3" s="860" t="s">
        <v>84</v>
      </c>
      <c r="O3" s="861"/>
      <c r="P3" s="861"/>
      <c r="Q3" s="862"/>
      <c r="R3" s="7"/>
      <c r="S3" s="7"/>
      <c r="T3" s="7"/>
      <c r="U3" s="7"/>
      <c r="V3" s="7"/>
      <c r="W3" s="7"/>
      <c r="X3" s="7"/>
      <c r="Y3" s="7"/>
      <c r="Z3" s="7"/>
    </row>
    <row r="4" spans="1:26" ht="13.5" thickBot="1">
      <c r="A4" s="194" t="s">
        <v>3</v>
      </c>
      <c r="B4" s="192" t="s">
        <v>78</v>
      </c>
      <c r="C4" s="193">
        <v>2</v>
      </c>
      <c r="D4" s="192" t="s">
        <v>13</v>
      </c>
      <c r="E4" s="169" t="s">
        <v>3</v>
      </c>
      <c r="F4" s="170" t="s">
        <v>78</v>
      </c>
      <c r="G4" s="171">
        <v>0</v>
      </c>
      <c r="H4" s="170" t="s">
        <v>13</v>
      </c>
      <c r="I4" s="264"/>
      <c r="J4" s="283" t="s">
        <v>3</v>
      </c>
      <c r="K4" s="283" t="s">
        <v>78</v>
      </c>
      <c r="L4" s="283">
        <v>2</v>
      </c>
      <c r="M4" s="283" t="s">
        <v>13</v>
      </c>
      <c r="N4" s="188" t="s">
        <v>3</v>
      </c>
      <c r="O4" s="186" t="s">
        <v>78</v>
      </c>
      <c r="P4" s="187">
        <v>0</v>
      </c>
      <c r="Q4" s="186" t="s">
        <v>13</v>
      </c>
      <c r="R4" s="7"/>
      <c r="S4" s="7"/>
      <c r="T4" s="7"/>
      <c r="U4" s="7"/>
      <c r="V4" s="7"/>
      <c r="W4" s="7"/>
      <c r="X4" s="7"/>
      <c r="Y4" s="7"/>
      <c r="Z4" s="7"/>
    </row>
    <row r="5" spans="1:26" ht="12.75">
      <c r="A5" s="344" t="s">
        <v>254</v>
      </c>
      <c r="B5" s="596">
        <v>6</v>
      </c>
      <c r="C5" s="597">
        <v>-1</v>
      </c>
      <c r="D5" s="598">
        <f>B5+C5</f>
        <v>5</v>
      </c>
      <c r="E5" s="344" t="s">
        <v>133</v>
      </c>
      <c r="F5" s="596" t="s">
        <v>350</v>
      </c>
      <c r="G5" s="597" t="s">
        <v>350</v>
      </c>
      <c r="H5" s="598" t="s">
        <v>350</v>
      </c>
      <c r="I5" s="356"/>
      <c r="J5" s="344" t="s">
        <v>485</v>
      </c>
      <c r="K5" s="596">
        <v>6</v>
      </c>
      <c r="L5" s="597">
        <v>1</v>
      </c>
      <c r="M5" s="598">
        <f>K5+L5</f>
        <v>7</v>
      </c>
      <c r="N5" s="344" t="s">
        <v>166</v>
      </c>
      <c r="O5" s="596">
        <v>5</v>
      </c>
      <c r="P5" s="597">
        <v>-4</v>
      </c>
      <c r="Q5" s="216">
        <f aca="true" t="shared" si="0" ref="Q5:Q29">O5+P5</f>
        <v>1</v>
      </c>
      <c r="R5" s="7"/>
      <c r="S5" s="7"/>
      <c r="T5" s="7"/>
      <c r="U5" s="7"/>
      <c r="V5" s="7"/>
      <c r="W5" s="7"/>
      <c r="X5" s="7"/>
      <c r="Y5" s="7"/>
      <c r="Z5" s="7"/>
    </row>
    <row r="6" spans="1:26" ht="12.75">
      <c r="A6" s="301" t="s">
        <v>389</v>
      </c>
      <c r="B6" s="337" t="s">
        <v>350</v>
      </c>
      <c r="C6" s="338" t="s">
        <v>350</v>
      </c>
      <c r="D6" s="339" t="s">
        <v>350</v>
      </c>
      <c r="E6" s="301" t="s">
        <v>124</v>
      </c>
      <c r="F6" s="337" t="s">
        <v>350</v>
      </c>
      <c r="G6" s="338" t="s">
        <v>350</v>
      </c>
      <c r="H6" s="339" t="s">
        <v>350</v>
      </c>
      <c r="I6" s="356"/>
      <c r="J6" s="301" t="s">
        <v>323</v>
      </c>
      <c r="K6" s="600" t="s">
        <v>350</v>
      </c>
      <c r="L6" s="338" t="s">
        <v>350</v>
      </c>
      <c r="M6" s="339" t="s">
        <v>350</v>
      </c>
      <c r="N6" s="301" t="s">
        <v>167</v>
      </c>
      <c r="O6" s="337">
        <v>6</v>
      </c>
      <c r="P6" s="338">
        <v>0</v>
      </c>
      <c r="Q6" s="216">
        <f t="shared" si="0"/>
        <v>6</v>
      </c>
      <c r="R6" s="7"/>
      <c r="S6" s="7"/>
      <c r="T6" s="7"/>
      <c r="U6" s="7"/>
      <c r="V6" s="7"/>
      <c r="W6" s="7"/>
      <c r="X6" s="7"/>
      <c r="Y6" s="7"/>
      <c r="Z6" s="7"/>
    </row>
    <row r="7" spans="1:26" ht="12.75">
      <c r="A7" s="301" t="s">
        <v>390</v>
      </c>
      <c r="B7" s="337">
        <v>6</v>
      </c>
      <c r="C7" s="338">
        <v>-0.5</v>
      </c>
      <c r="D7" s="339">
        <f>B7+C7</f>
        <v>5.5</v>
      </c>
      <c r="E7" s="301" t="s">
        <v>125</v>
      </c>
      <c r="F7" s="337" t="s">
        <v>350</v>
      </c>
      <c r="G7" s="338" t="s">
        <v>350</v>
      </c>
      <c r="H7" s="339" t="s">
        <v>350</v>
      </c>
      <c r="I7" s="356"/>
      <c r="J7" s="301" t="s">
        <v>324</v>
      </c>
      <c r="K7" s="337" t="s">
        <v>350</v>
      </c>
      <c r="L7" s="338" t="s">
        <v>350</v>
      </c>
      <c r="M7" s="339" t="s">
        <v>350</v>
      </c>
      <c r="N7" s="301" t="s">
        <v>184</v>
      </c>
      <c r="O7" s="337">
        <v>6</v>
      </c>
      <c r="P7" s="338">
        <v>-0.5</v>
      </c>
      <c r="Q7" s="216">
        <f t="shared" si="0"/>
        <v>5.5</v>
      </c>
      <c r="R7" s="7"/>
      <c r="S7" s="7"/>
      <c r="T7" s="7"/>
      <c r="U7" s="7"/>
      <c r="V7" s="7"/>
      <c r="W7" s="7"/>
      <c r="X7" s="7"/>
      <c r="Y7" s="7"/>
      <c r="Z7" s="7"/>
    </row>
    <row r="8" spans="1:26" ht="12.75">
      <c r="A8" s="301" t="s">
        <v>539</v>
      </c>
      <c r="B8" s="337" t="s">
        <v>350</v>
      </c>
      <c r="C8" s="338" t="s">
        <v>350</v>
      </c>
      <c r="D8" s="339" t="s">
        <v>350</v>
      </c>
      <c r="E8" s="301" t="s">
        <v>126</v>
      </c>
      <c r="F8" s="337">
        <v>6</v>
      </c>
      <c r="G8" s="338">
        <v>0</v>
      </c>
      <c r="H8" s="339">
        <f aca="true" t="shared" si="1" ref="H8:H29">F8+G8</f>
        <v>6</v>
      </c>
      <c r="I8" s="356"/>
      <c r="J8" s="301" t="s">
        <v>465</v>
      </c>
      <c r="K8" s="337">
        <v>5</v>
      </c>
      <c r="L8" s="338">
        <v>0</v>
      </c>
      <c r="M8" s="339">
        <f aca="true" t="shared" si="2" ref="M8:M29">K8+L8</f>
        <v>5</v>
      </c>
      <c r="N8" s="301" t="s">
        <v>169</v>
      </c>
      <c r="O8" s="337">
        <v>5.5</v>
      </c>
      <c r="P8" s="338">
        <v>0</v>
      </c>
      <c r="Q8" s="216">
        <f t="shared" si="0"/>
        <v>5.5</v>
      </c>
      <c r="R8" s="7"/>
      <c r="S8" s="7"/>
      <c r="T8" s="7"/>
      <c r="U8" s="7"/>
      <c r="V8" s="7"/>
      <c r="W8" s="7"/>
      <c r="X8" s="7"/>
      <c r="Y8" s="7"/>
      <c r="Z8" s="7"/>
    </row>
    <row r="9" spans="1:26" ht="12.75">
      <c r="A9" s="301" t="s">
        <v>392</v>
      </c>
      <c r="B9" s="337">
        <v>6.5</v>
      </c>
      <c r="C9" s="338">
        <v>0</v>
      </c>
      <c r="D9" s="339">
        <f aca="true" t="shared" si="3" ref="D9:D14">B9+C9</f>
        <v>6.5</v>
      </c>
      <c r="E9" s="301" t="s">
        <v>127</v>
      </c>
      <c r="F9" s="337">
        <v>6</v>
      </c>
      <c r="G9" s="338">
        <v>0</v>
      </c>
      <c r="H9" s="339">
        <f t="shared" si="1"/>
        <v>6</v>
      </c>
      <c r="I9" s="356"/>
      <c r="J9" s="301" t="s">
        <v>326</v>
      </c>
      <c r="K9" s="600">
        <v>6.5</v>
      </c>
      <c r="L9" s="338">
        <v>2</v>
      </c>
      <c r="M9" s="339">
        <f t="shared" si="2"/>
        <v>8.5</v>
      </c>
      <c r="N9" s="301" t="s">
        <v>170</v>
      </c>
      <c r="O9" s="600" t="s">
        <v>350</v>
      </c>
      <c r="P9" s="338" t="s">
        <v>350</v>
      </c>
      <c r="Q9" s="216" t="s">
        <v>350</v>
      </c>
      <c r="R9" s="7"/>
      <c r="S9" s="7"/>
      <c r="T9" s="7"/>
      <c r="U9" s="7"/>
      <c r="V9" s="7"/>
      <c r="W9" s="7"/>
      <c r="X9" s="7"/>
      <c r="Y9" s="7"/>
      <c r="Z9" s="7"/>
    </row>
    <row r="10" spans="1:26" ht="12.75">
      <c r="A10" s="301" t="s">
        <v>259</v>
      </c>
      <c r="B10" s="600">
        <v>6.5</v>
      </c>
      <c r="C10" s="338">
        <v>0</v>
      </c>
      <c r="D10" s="339">
        <f t="shared" si="3"/>
        <v>6.5</v>
      </c>
      <c r="E10" s="301" t="s">
        <v>128</v>
      </c>
      <c r="F10" s="600">
        <v>6.5</v>
      </c>
      <c r="G10" s="338">
        <v>-0.5</v>
      </c>
      <c r="H10" s="339">
        <f t="shared" si="1"/>
        <v>6</v>
      </c>
      <c r="I10" s="356"/>
      <c r="J10" s="301" t="s">
        <v>327</v>
      </c>
      <c r="K10" s="337">
        <v>7</v>
      </c>
      <c r="L10" s="338">
        <v>0.5</v>
      </c>
      <c r="M10" s="339">
        <f t="shared" si="2"/>
        <v>7.5</v>
      </c>
      <c r="N10" s="301" t="s">
        <v>171</v>
      </c>
      <c r="O10" s="600">
        <v>6.5</v>
      </c>
      <c r="P10" s="338">
        <v>0</v>
      </c>
      <c r="Q10" s="216">
        <f t="shared" si="0"/>
        <v>6.5</v>
      </c>
      <c r="R10" s="7"/>
      <c r="S10" s="7"/>
      <c r="T10" s="7"/>
      <c r="U10" s="7"/>
      <c r="V10" s="7"/>
      <c r="W10" s="7"/>
      <c r="X10" s="7"/>
      <c r="Y10" s="7"/>
      <c r="Z10" s="7"/>
    </row>
    <row r="11" spans="1:26" ht="12.75">
      <c r="A11" s="301" t="s">
        <v>393</v>
      </c>
      <c r="B11" s="337">
        <v>7</v>
      </c>
      <c r="C11" s="338">
        <v>0</v>
      </c>
      <c r="D11" s="339">
        <f t="shared" si="3"/>
        <v>7</v>
      </c>
      <c r="E11" s="301" t="s">
        <v>415</v>
      </c>
      <c r="F11" s="337">
        <v>5.5</v>
      </c>
      <c r="G11" s="338">
        <v>1.5</v>
      </c>
      <c r="H11" s="339">
        <f t="shared" si="1"/>
        <v>7</v>
      </c>
      <c r="I11" s="356"/>
      <c r="J11" s="301" t="s">
        <v>328</v>
      </c>
      <c r="K11" s="337">
        <v>5.5</v>
      </c>
      <c r="L11" s="338">
        <v>0</v>
      </c>
      <c r="M11" s="339">
        <f t="shared" si="2"/>
        <v>5.5</v>
      </c>
      <c r="N11" s="301" t="s">
        <v>446</v>
      </c>
      <c r="O11" s="337">
        <v>6</v>
      </c>
      <c r="P11" s="338">
        <v>0</v>
      </c>
      <c r="Q11" s="216">
        <f t="shared" si="0"/>
        <v>6</v>
      </c>
      <c r="R11" s="7"/>
      <c r="S11" s="7"/>
      <c r="T11" s="7"/>
      <c r="U11" s="7"/>
      <c r="V11" s="7"/>
      <c r="W11" s="7"/>
      <c r="X11" s="7"/>
      <c r="Y11" s="7"/>
      <c r="Z11" s="7"/>
    </row>
    <row r="12" spans="1:26" ht="12.75">
      <c r="A12" s="301" t="s">
        <v>271</v>
      </c>
      <c r="B12" s="337">
        <v>6.5</v>
      </c>
      <c r="C12" s="338">
        <v>0</v>
      </c>
      <c r="D12" s="339">
        <f t="shared" si="3"/>
        <v>6.5</v>
      </c>
      <c r="E12" s="301" t="s">
        <v>546</v>
      </c>
      <c r="F12" s="337" t="s">
        <v>350</v>
      </c>
      <c r="G12" s="338" t="s">
        <v>350</v>
      </c>
      <c r="H12" s="339" t="s">
        <v>350</v>
      </c>
      <c r="I12" s="356"/>
      <c r="J12" s="301" t="s">
        <v>412</v>
      </c>
      <c r="K12" s="337">
        <v>6</v>
      </c>
      <c r="L12" s="338">
        <v>0</v>
      </c>
      <c r="M12" s="339">
        <f t="shared" si="2"/>
        <v>6</v>
      </c>
      <c r="N12" s="301" t="s">
        <v>406</v>
      </c>
      <c r="O12" s="337">
        <v>5</v>
      </c>
      <c r="P12" s="338">
        <v>-0.5</v>
      </c>
      <c r="Q12" s="216">
        <f t="shared" si="0"/>
        <v>4.5</v>
      </c>
      <c r="R12" s="7"/>
      <c r="S12" s="7"/>
      <c r="T12" s="7"/>
      <c r="U12" s="7"/>
      <c r="V12" s="7"/>
      <c r="W12" s="7"/>
      <c r="X12" s="7"/>
      <c r="Y12" s="7"/>
      <c r="Z12" s="7"/>
    </row>
    <row r="13" spans="1:26" ht="12.75">
      <c r="A13" s="301" t="s">
        <v>262</v>
      </c>
      <c r="B13" s="337">
        <v>8</v>
      </c>
      <c r="C13" s="338">
        <v>6</v>
      </c>
      <c r="D13" s="339">
        <f t="shared" si="3"/>
        <v>14</v>
      </c>
      <c r="E13" s="301" t="s">
        <v>131</v>
      </c>
      <c r="F13" s="337">
        <v>7</v>
      </c>
      <c r="G13" s="338">
        <v>2.5</v>
      </c>
      <c r="H13" s="339">
        <f t="shared" si="1"/>
        <v>9.5</v>
      </c>
      <c r="I13" s="356"/>
      <c r="J13" s="301" t="s">
        <v>330</v>
      </c>
      <c r="K13" s="337">
        <v>5.5</v>
      </c>
      <c r="L13" s="338">
        <v>0</v>
      </c>
      <c r="M13" s="339">
        <f t="shared" si="2"/>
        <v>5.5</v>
      </c>
      <c r="N13" s="301" t="s">
        <v>407</v>
      </c>
      <c r="O13" s="337">
        <v>7</v>
      </c>
      <c r="P13" s="338">
        <v>3</v>
      </c>
      <c r="Q13" s="216">
        <f t="shared" si="0"/>
        <v>10</v>
      </c>
      <c r="R13" s="7"/>
      <c r="S13" s="7"/>
      <c r="T13" s="7"/>
      <c r="U13" s="7"/>
      <c r="V13" s="7"/>
      <c r="W13" s="7"/>
      <c r="X13" s="7"/>
      <c r="Y13" s="7"/>
      <c r="Z13" s="7"/>
    </row>
    <row r="14" spans="1:26" ht="12.75">
      <c r="A14" s="301" t="s">
        <v>560</v>
      </c>
      <c r="B14" s="337">
        <v>5.5</v>
      </c>
      <c r="C14" s="338">
        <v>0</v>
      </c>
      <c r="D14" s="339">
        <f t="shared" si="3"/>
        <v>5.5</v>
      </c>
      <c r="E14" s="301" t="s">
        <v>353</v>
      </c>
      <c r="F14" s="337">
        <v>6</v>
      </c>
      <c r="G14" s="338">
        <v>0</v>
      </c>
      <c r="H14" s="339">
        <f t="shared" si="1"/>
        <v>6</v>
      </c>
      <c r="I14" s="356"/>
      <c r="J14" s="301" t="s">
        <v>331</v>
      </c>
      <c r="K14" s="337">
        <v>7.5</v>
      </c>
      <c r="L14" s="338">
        <v>3</v>
      </c>
      <c r="M14" s="339">
        <f t="shared" si="2"/>
        <v>10.5</v>
      </c>
      <c r="N14" s="301" t="s">
        <v>349</v>
      </c>
      <c r="O14" s="337">
        <v>7</v>
      </c>
      <c r="P14" s="338">
        <v>3</v>
      </c>
      <c r="Q14" s="216">
        <f t="shared" si="0"/>
        <v>10</v>
      </c>
      <c r="R14" s="7"/>
      <c r="S14" s="7"/>
      <c r="T14" s="7"/>
      <c r="U14" s="7"/>
      <c r="V14" s="7"/>
      <c r="W14" s="7"/>
      <c r="X14" s="7"/>
      <c r="Y14" s="7"/>
      <c r="Z14" s="7"/>
    </row>
    <row r="15" spans="1:26" ht="13.5" thickBot="1">
      <c r="A15" s="343" t="s">
        <v>266</v>
      </c>
      <c r="B15" s="601">
        <v>5.5</v>
      </c>
      <c r="C15" s="602">
        <v>0</v>
      </c>
      <c r="D15" s="603">
        <f>B15+C15</f>
        <v>5.5</v>
      </c>
      <c r="E15" s="343" t="s">
        <v>132</v>
      </c>
      <c r="F15" s="601">
        <v>5.5</v>
      </c>
      <c r="G15" s="602">
        <v>-0.5</v>
      </c>
      <c r="H15" s="603">
        <f t="shared" si="1"/>
        <v>5</v>
      </c>
      <c r="I15" s="356"/>
      <c r="J15" s="343" t="s">
        <v>335</v>
      </c>
      <c r="K15" s="601">
        <v>6</v>
      </c>
      <c r="L15" s="602">
        <v>0</v>
      </c>
      <c r="M15" s="603">
        <f t="shared" si="2"/>
        <v>6</v>
      </c>
      <c r="N15" s="343" t="s">
        <v>174</v>
      </c>
      <c r="O15" s="601">
        <v>6</v>
      </c>
      <c r="P15" s="602">
        <v>0</v>
      </c>
      <c r="Q15" s="217">
        <f t="shared" si="0"/>
        <v>6</v>
      </c>
      <c r="R15" s="7"/>
      <c r="S15" s="7"/>
      <c r="T15" s="7"/>
      <c r="U15" s="7"/>
      <c r="V15" s="7"/>
      <c r="W15" s="7"/>
      <c r="X15" s="7"/>
      <c r="Y15" s="7"/>
      <c r="Z15" s="7"/>
    </row>
    <row r="16" spans="1:26" ht="13.5" thickBot="1">
      <c r="A16" s="592"/>
      <c r="B16" s="604"/>
      <c r="C16" s="604"/>
      <c r="D16" s="605"/>
      <c r="E16" s="592"/>
      <c r="F16" s="604"/>
      <c r="G16" s="604"/>
      <c r="H16" s="605"/>
      <c r="I16" s="351"/>
      <c r="J16" s="592"/>
      <c r="K16" s="604"/>
      <c r="L16" s="604"/>
      <c r="M16" s="605"/>
      <c r="N16" s="592"/>
      <c r="O16" s="604"/>
      <c r="P16" s="604"/>
      <c r="Q16" s="218"/>
      <c r="R16" s="7"/>
      <c r="S16" s="7"/>
      <c r="T16" s="7"/>
      <c r="U16" s="7"/>
      <c r="V16" s="7"/>
      <c r="W16" s="7"/>
      <c r="X16" s="7"/>
      <c r="Y16" s="7"/>
      <c r="Z16" s="7"/>
    </row>
    <row r="17" spans="1:26" ht="12.75">
      <c r="A17" s="591" t="s">
        <v>265</v>
      </c>
      <c r="B17" s="609" t="s">
        <v>144</v>
      </c>
      <c r="C17" s="607" t="s">
        <v>144</v>
      </c>
      <c r="D17" s="608" t="s">
        <v>144</v>
      </c>
      <c r="E17" s="344" t="s">
        <v>123</v>
      </c>
      <c r="F17" s="596">
        <v>7</v>
      </c>
      <c r="G17" s="597">
        <v>-3</v>
      </c>
      <c r="H17" s="598">
        <f t="shared" si="1"/>
        <v>4</v>
      </c>
      <c r="I17" s="351"/>
      <c r="J17" s="591" t="s">
        <v>322</v>
      </c>
      <c r="K17" s="606">
        <v>5.5</v>
      </c>
      <c r="L17" s="607">
        <v>-3</v>
      </c>
      <c r="M17" s="608">
        <f t="shared" si="2"/>
        <v>2.5</v>
      </c>
      <c r="N17" s="591" t="s">
        <v>175</v>
      </c>
      <c r="O17" s="609">
        <v>6</v>
      </c>
      <c r="P17" s="607">
        <v>-1</v>
      </c>
      <c r="Q17" s="219">
        <f>O17+P17</f>
        <v>5</v>
      </c>
      <c r="R17" s="7"/>
      <c r="S17" s="7"/>
      <c r="T17" s="7"/>
      <c r="U17" s="7"/>
      <c r="V17" s="7"/>
      <c r="W17" s="7"/>
      <c r="X17" s="7"/>
      <c r="Y17" s="7"/>
      <c r="Z17" s="7"/>
    </row>
    <row r="18" spans="1:26" ht="12.75">
      <c r="A18" s="342" t="s">
        <v>263</v>
      </c>
      <c r="B18" s="593">
        <v>5.5</v>
      </c>
      <c r="C18" s="594">
        <v>-0.5</v>
      </c>
      <c r="D18" s="595">
        <f>B18+C18</f>
        <v>5</v>
      </c>
      <c r="E18" s="342" t="s">
        <v>158</v>
      </c>
      <c r="F18" s="593">
        <v>6</v>
      </c>
      <c r="G18" s="594">
        <v>0</v>
      </c>
      <c r="H18" s="595">
        <f t="shared" si="1"/>
        <v>6</v>
      </c>
      <c r="I18" s="351"/>
      <c r="J18" s="342" t="s">
        <v>411</v>
      </c>
      <c r="K18" s="593">
        <v>6.5</v>
      </c>
      <c r="L18" s="594">
        <v>3</v>
      </c>
      <c r="M18" s="595">
        <f t="shared" si="2"/>
        <v>9.5</v>
      </c>
      <c r="N18" s="342" t="s">
        <v>176</v>
      </c>
      <c r="O18" s="593" t="s">
        <v>144</v>
      </c>
      <c r="P18" s="594" t="s">
        <v>144</v>
      </c>
      <c r="Q18" s="220" t="s">
        <v>144</v>
      </c>
      <c r="R18" s="7"/>
      <c r="S18" s="7"/>
      <c r="T18" s="7"/>
      <c r="U18" s="7"/>
      <c r="V18" s="7"/>
      <c r="W18" s="7"/>
      <c r="X18" s="7"/>
      <c r="Y18" s="7"/>
      <c r="Z18" s="7"/>
    </row>
    <row r="19" spans="1:26" ht="12.75">
      <c r="A19" s="342" t="s">
        <v>267</v>
      </c>
      <c r="B19" s="593" t="s">
        <v>144</v>
      </c>
      <c r="C19" s="594" t="s">
        <v>144</v>
      </c>
      <c r="D19" s="595" t="s">
        <v>144</v>
      </c>
      <c r="E19" s="342" t="s">
        <v>134</v>
      </c>
      <c r="F19" s="610" t="s">
        <v>356</v>
      </c>
      <c r="G19" s="594" t="s">
        <v>356</v>
      </c>
      <c r="H19" s="595" t="s">
        <v>356</v>
      </c>
      <c r="I19" s="351"/>
      <c r="J19" s="342" t="s">
        <v>332</v>
      </c>
      <c r="K19" s="593" t="s">
        <v>144</v>
      </c>
      <c r="L19" s="594" t="s">
        <v>144</v>
      </c>
      <c r="M19" s="595" t="s">
        <v>144</v>
      </c>
      <c r="N19" s="342" t="s">
        <v>447</v>
      </c>
      <c r="O19" s="593" t="s">
        <v>144</v>
      </c>
      <c r="P19" s="594" t="s">
        <v>144</v>
      </c>
      <c r="Q19" s="595" t="s">
        <v>144</v>
      </c>
      <c r="R19" s="7"/>
      <c r="S19" s="7"/>
      <c r="T19" s="7"/>
      <c r="U19" s="7"/>
      <c r="V19" s="7"/>
      <c r="W19" s="7"/>
      <c r="X19" s="7"/>
      <c r="Y19" s="7"/>
      <c r="Z19" s="7"/>
    </row>
    <row r="20" spans="1:26" ht="12.75">
      <c r="A20" s="342" t="s">
        <v>264</v>
      </c>
      <c r="B20" s="593" t="s">
        <v>144</v>
      </c>
      <c r="C20" s="594" t="s">
        <v>144</v>
      </c>
      <c r="D20" s="595" t="s">
        <v>144</v>
      </c>
      <c r="E20" s="301" t="s">
        <v>443</v>
      </c>
      <c r="F20" s="337">
        <v>7</v>
      </c>
      <c r="G20" s="338">
        <v>3</v>
      </c>
      <c r="H20" s="339">
        <f t="shared" si="1"/>
        <v>10</v>
      </c>
      <c r="I20" s="351"/>
      <c r="J20" s="342" t="s">
        <v>338</v>
      </c>
      <c r="K20" s="593" t="s">
        <v>356</v>
      </c>
      <c r="L20" s="594" t="s">
        <v>356</v>
      </c>
      <c r="M20" s="595" t="s">
        <v>356</v>
      </c>
      <c r="N20" s="342" t="s">
        <v>177</v>
      </c>
      <c r="O20" s="610" t="s">
        <v>144</v>
      </c>
      <c r="P20" s="594" t="s">
        <v>144</v>
      </c>
      <c r="Q20" s="220" t="s">
        <v>144</v>
      </c>
      <c r="R20" s="7"/>
      <c r="S20" s="7"/>
      <c r="T20" s="7"/>
      <c r="U20" s="7"/>
      <c r="V20" s="7"/>
      <c r="W20" s="7"/>
      <c r="X20" s="7"/>
      <c r="Y20" s="7"/>
      <c r="Z20" s="7"/>
    </row>
    <row r="21" spans="1:26" ht="12.75">
      <c r="A21" s="342" t="s">
        <v>469</v>
      </c>
      <c r="B21" s="593">
        <v>6.5</v>
      </c>
      <c r="C21" s="594">
        <v>0</v>
      </c>
      <c r="D21" s="595">
        <f aca="true" t="shared" si="4" ref="D21:D26">B21+C21</f>
        <v>6.5</v>
      </c>
      <c r="E21" s="342" t="s">
        <v>522</v>
      </c>
      <c r="F21" s="593" t="s">
        <v>144</v>
      </c>
      <c r="G21" s="594" t="s">
        <v>144</v>
      </c>
      <c r="H21" s="595" t="s">
        <v>144</v>
      </c>
      <c r="I21" s="351"/>
      <c r="J21" s="342" t="s">
        <v>337</v>
      </c>
      <c r="K21" s="593">
        <v>5.5</v>
      </c>
      <c r="L21" s="594">
        <v>0</v>
      </c>
      <c r="M21" s="595">
        <f t="shared" si="2"/>
        <v>5.5</v>
      </c>
      <c r="N21" s="301" t="s">
        <v>408</v>
      </c>
      <c r="O21" s="337">
        <v>6</v>
      </c>
      <c r="P21" s="338">
        <v>0</v>
      </c>
      <c r="Q21" s="216">
        <f t="shared" si="0"/>
        <v>6</v>
      </c>
      <c r="R21" s="7"/>
      <c r="S21" s="7"/>
      <c r="T21" s="7"/>
      <c r="U21" s="7"/>
      <c r="V21" s="7"/>
      <c r="W21" s="7"/>
      <c r="X21" s="7"/>
      <c r="Y21" s="7"/>
      <c r="Z21" s="7"/>
    </row>
    <row r="22" spans="1:26" ht="12.75">
      <c r="A22" s="342" t="s">
        <v>261</v>
      </c>
      <c r="B22" s="610">
        <v>6.5</v>
      </c>
      <c r="C22" s="594">
        <v>0</v>
      </c>
      <c r="D22" s="595">
        <f t="shared" si="4"/>
        <v>6.5</v>
      </c>
      <c r="E22" s="342" t="s">
        <v>136</v>
      </c>
      <c r="F22" s="593">
        <v>6</v>
      </c>
      <c r="G22" s="594">
        <v>0</v>
      </c>
      <c r="H22" s="595">
        <f t="shared" si="1"/>
        <v>6</v>
      </c>
      <c r="I22" s="351"/>
      <c r="J22" s="342" t="s">
        <v>486</v>
      </c>
      <c r="K22" s="593" t="s">
        <v>144</v>
      </c>
      <c r="L22" s="594" t="s">
        <v>144</v>
      </c>
      <c r="M22" s="595" t="s">
        <v>144</v>
      </c>
      <c r="N22" s="342" t="s">
        <v>180</v>
      </c>
      <c r="O22" s="593">
        <v>6</v>
      </c>
      <c r="P22" s="594">
        <v>-0.5</v>
      </c>
      <c r="Q22" s="220">
        <f t="shared" si="0"/>
        <v>5.5</v>
      </c>
      <c r="R22" s="7"/>
      <c r="S22" s="7"/>
      <c r="T22" s="7"/>
      <c r="U22" s="7"/>
      <c r="V22" s="7"/>
      <c r="W22" s="7"/>
      <c r="X22" s="7"/>
      <c r="Y22" s="7"/>
      <c r="Z22" s="7"/>
    </row>
    <row r="23" spans="1:26" ht="12.75">
      <c r="A23" s="342" t="s">
        <v>258</v>
      </c>
      <c r="B23" s="610" t="s">
        <v>144</v>
      </c>
      <c r="C23" s="594" t="s">
        <v>144</v>
      </c>
      <c r="D23" s="595" t="s">
        <v>144</v>
      </c>
      <c r="E23" s="342" t="s">
        <v>444</v>
      </c>
      <c r="F23" s="593" t="s">
        <v>144</v>
      </c>
      <c r="G23" s="594" t="s">
        <v>144</v>
      </c>
      <c r="H23" s="595" t="s">
        <v>144</v>
      </c>
      <c r="I23" s="351"/>
      <c r="J23" s="301" t="s">
        <v>341</v>
      </c>
      <c r="K23" s="337">
        <v>6</v>
      </c>
      <c r="L23" s="338">
        <v>0</v>
      </c>
      <c r="M23" s="339">
        <f t="shared" si="2"/>
        <v>6</v>
      </c>
      <c r="N23" s="342" t="s">
        <v>181</v>
      </c>
      <c r="O23" s="593">
        <v>6.5</v>
      </c>
      <c r="P23" s="594">
        <v>0</v>
      </c>
      <c r="Q23" s="220">
        <f t="shared" si="0"/>
        <v>6.5</v>
      </c>
      <c r="R23" s="7"/>
      <c r="S23" s="7"/>
      <c r="T23" s="7"/>
      <c r="U23" s="7"/>
      <c r="V23" s="7"/>
      <c r="W23" s="7"/>
      <c r="X23" s="7"/>
      <c r="Y23" s="7"/>
      <c r="Z23" s="7"/>
    </row>
    <row r="24" spans="1:26" ht="12.75">
      <c r="A24" s="301" t="s">
        <v>391</v>
      </c>
      <c r="B24" s="337">
        <v>6</v>
      </c>
      <c r="C24" s="338">
        <v>0</v>
      </c>
      <c r="D24" s="339">
        <f t="shared" si="4"/>
        <v>6</v>
      </c>
      <c r="E24" s="342" t="s">
        <v>138</v>
      </c>
      <c r="F24" s="593">
        <v>6.5</v>
      </c>
      <c r="G24" s="594">
        <v>0</v>
      </c>
      <c r="H24" s="595">
        <f t="shared" si="1"/>
        <v>6.5</v>
      </c>
      <c r="I24" s="351"/>
      <c r="J24" s="301" t="s">
        <v>325</v>
      </c>
      <c r="K24" s="600">
        <v>5.5</v>
      </c>
      <c r="L24" s="338">
        <v>-0.5</v>
      </c>
      <c r="M24" s="339">
        <f t="shared" si="2"/>
        <v>5</v>
      </c>
      <c r="N24" s="342" t="s">
        <v>409</v>
      </c>
      <c r="O24" s="593" t="s">
        <v>144</v>
      </c>
      <c r="P24" s="594" t="s">
        <v>144</v>
      </c>
      <c r="Q24" s="220" t="s">
        <v>144</v>
      </c>
      <c r="R24" s="7"/>
      <c r="S24" s="7"/>
      <c r="T24" s="7"/>
      <c r="U24" s="7"/>
      <c r="V24" s="7"/>
      <c r="W24" s="7"/>
      <c r="X24" s="7"/>
      <c r="Y24" s="7"/>
      <c r="Z24" s="7"/>
    </row>
    <row r="25" spans="1:26" ht="12.75">
      <c r="A25" s="301" t="s">
        <v>257</v>
      </c>
      <c r="B25" s="337">
        <v>5</v>
      </c>
      <c r="C25" s="338">
        <v>0</v>
      </c>
      <c r="D25" s="339">
        <f t="shared" si="4"/>
        <v>5</v>
      </c>
      <c r="E25" s="301" t="s">
        <v>139</v>
      </c>
      <c r="F25" s="337">
        <v>5.5</v>
      </c>
      <c r="G25" s="338">
        <v>0</v>
      </c>
      <c r="H25" s="339">
        <f t="shared" si="1"/>
        <v>5.5</v>
      </c>
      <c r="I25" s="351"/>
      <c r="J25" s="342" t="s">
        <v>342</v>
      </c>
      <c r="K25" s="593">
        <v>5.5</v>
      </c>
      <c r="L25" s="594">
        <v>0</v>
      </c>
      <c r="M25" s="595">
        <f t="shared" si="2"/>
        <v>5.5</v>
      </c>
      <c r="N25" s="342" t="s">
        <v>182</v>
      </c>
      <c r="O25" s="593">
        <v>6</v>
      </c>
      <c r="P25" s="594">
        <v>-0.5</v>
      </c>
      <c r="Q25" s="220">
        <f t="shared" si="0"/>
        <v>5.5</v>
      </c>
      <c r="R25" s="7"/>
      <c r="S25" s="7"/>
      <c r="T25" s="7"/>
      <c r="U25" s="7"/>
      <c r="V25" s="7"/>
      <c r="W25" s="7"/>
      <c r="X25" s="7"/>
      <c r="Y25" s="7"/>
      <c r="Z25" s="7"/>
    </row>
    <row r="26" spans="1:26" ht="12.75">
      <c r="A26" s="342" t="s">
        <v>272</v>
      </c>
      <c r="B26" s="593">
        <v>6</v>
      </c>
      <c r="C26" s="594">
        <v>0</v>
      </c>
      <c r="D26" s="595">
        <f t="shared" si="4"/>
        <v>6</v>
      </c>
      <c r="E26" s="301" t="s">
        <v>140</v>
      </c>
      <c r="F26" s="337">
        <v>4.5</v>
      </c>
      <c r="G26" s="338">
        <v>-0.5</v>
      </c>
      <c r="H26" s="339">
        <f t="shared" si="1"/>
        <v>4</v>
      </c>
      <c r="I26" s="351"/>
      <c r="J26" s="342" t="s">
        <v>142</v>
      </c>
      <c r="K26" s="610" t="s">
        <v>144</v>
      </c>
      <c r="L26" s="594" t="s">
        <v>144</v>
      </c>
      <c r="M26" s="595" t="s">
        <v>144</v>
      </c>
      <c r="N26" s="342" t="s">
        <v>185</v>
      </c>
      <c r="O26" s="593">
        <v>5.5</v>
      </c>
      <c r="P26" s="594">
        <v>0</v>
      </c>
      <c r="Q26" s="220">
        <f t="shared" si="0"/>
        <v>5.5</v>
      </c>
      <c r="R26" s="7"/>
      <c r="S26" s="7"/>
      <c r="T26" s="7"/>
      <c r="U26" s="7"/>
      <c r="V26" s="7"/>
      <c r="W26" s="7"/>
      <c r="X26" s="7"/>
      <c r="Y26" s="7"/>
      <c r="Z26" s="7"/>
    </row>
    <row r="27" spans="1:26" ht="12.75">
      <c r="A27" s="342" t="s">
        <v>142</v>
      </c>
      <c r="B27" s="593" t="s">
        <v>144</v>
      </c>
      <c r="C27" s="594" t="s">
        <v>144</v>
      </c>
      <c r="D27" s="595" t="s">
        <v>144</v>
      </c>
      <c r="E27" s="342" t="s">
        <v>416</v>
      </c>
      <c r="F27" s="593">
        <v>6.5</v>
      </c>
      <c r="G27" s="594">
        <v>1.5</v>
      </c>
      <c r="H27" s="595">
        <f t="shared" si="1"/>
        <v>8</v>
      </c>
      <c r="I27" s="351"/>
      <c r="J27" s="342" t="s">
        <v>142</v>
      </c>
      <c r="K27" s="610" t="s">
        <v>144</v>
      </c>
      <c r="L27" s="594" t="s">
        <v>144</v>
      </c>
      <c r="M27" s="595" t="s">
        <v>144</v>
      </c>
      <c r="N27" s="342" t="s">
        <v>524</v>
      </c>
      <c r="O27" s="610">
        <v>5.5</v>
      </c>
      <c r="P27" s="594">
        <v>0</v>
      </c>
      <c r="Q27" s="220">
        <f t="shared" si="0"/>
        <v>5.5</v>
      </c>
      <c r="R27" s="7"/>
      <c r="S27" s="7"/>
      <c r="T27" s="7"/>
      <c r="U27" s="7"/>
      <c r="V27" s="7"/>
      <c r="W27" s="7"/>
      <c r="X27" s="7"/>
      <c r="Y27" s="7"/>
      <c r="Z27" s="7"/>
    </row>
    <row r="28" spans="1:26" ht="12.75" customHeight="1" thickBot="1">
      <c r="A28" s="592" t="s">
        <v>142</v>
      </c>
      <c r="B28" s="613" t="s">
        <v>144</v>
      </c>
      <c r="C28" s="612" t="s">
        <v>144</v>
      </c>
      <c r="D28" s="595" t="s">
        <v>144</v>
      </c>
      <c r="E28" s="592" t="s">
        <v>142</v>
      </c>
      <c r="F28" s="611" t="s">
        <v>144</v>
      </c>
      <c r="G28" s="612" t="s">
        <v>144</v>
      </c>
      <c r="H28" s="595" t="s">
        <v>144</v>
      </c>
      <c r="I28" s="351"/>
      <c r="J28" s="592" t="s">
        <v>142</v>
      </c>
      <c r="K28" s="613" t="s">
        <v>144</v>
      </c>
      <c r="L28" s="612" t="s">
        <v>144</v>
      </c>
      <c r="M28" s="595" t="s">
        <v>144</v>
      </c>
      <c r="N28" s="592" t="s">
        <v>183</v>
      </c>
      <c r="O28" s="613">
        <v>4.5</v>
      </c>
      <c r="P28" s="612">
        <v>-0.5</v>
      </c>
      <c r="Q28" s="220">
        <f t="shared" si="0"/>
        <v>4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ht="12.75" customHeight="1" thickBot="1">
      <c r="A29" s="343" t="s">
        <v>275</v>
      </c>
      <c r="B29" s="601">
        <v>-1</v>
      </c>
      <c r="C29" s="602">
        <v>0</v>
      </c>
      <c r="D29" s="614">
        <f>B29+C29</f>
        <v>-1</v>
      </c>
      <c r="E29" s="343" t="s">
        <v>143</v>
      </c>
      <c r="F29" s="601">
        <v>0</v>
      </c>
      <c r="G29" s="602">
        <v>0</v>
      </c>
      <c r="H29" s="614">
        <f t="shared" si="1"/>
        <v>0</v>
      </c>
      <c r="I29" s="356"/>
      <c r="J29" s="343" t="s">
        <v>343</v>
      </c>
      <c r="K29" s="601">
        <v>1</v>
      </c>
      <c r="L29" s="602">
        <v>0</v>
      </c>
      <c r="M29" s="614">
        <f t="shared" si="2"/>
        <v>1</v>
      </c>
      <c r="N29" s="343" t="s">
        <v>186</v>
      </c>
      <c r="O29" s="618">
        <v>0.5</v>
      </c>
      <c r="P29" s="602">
        <v>0</v>
      </c>
      <c r="Q29" s="221">
        <f t="shared" si="0"/>
        <v>0.5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12.75" customHeight="1" thickBot="1">
      <c r="A30" s="619" t="s">
        <v>357</v>
      </c>
      <c r="B30" s="620">
        <f>17/3</f>
        <v>5.666666666666667</v>
      </c>
      <c r="C30" s="621">
        <v>0</v>
      </c>
      <c r="D30" s="622">
        <f>C30</f>
        <v>0</v>
      </c>
      <c r="E30" s="619" t="s">
        <v>357</v>
      </c>
      <c r="F30" s="620">
        <f>16/3</f>
        <v>5.333333333333333</v>
      </c>
      <c r="G30" s="621">
        <v>0</v>
      </c>
      <c r="H30" s="622">
        <f>G30</f>
        <v>0</v>
      </c>
      <c r="I30" s="623"/>
      <c r="J30" s="619" t="s">
        <v>357</v>
      </c>
      <c r="K30" s="620">
        <f>16.5/3</f>
        <v>5.5</v>
      </c>
      <c r="L30" s="621">
        <v>0</v>
      </c>
      <c r="M30" s="622">
        <f>L30</f>
        <v>0</v>
      </c>
      <c r="N30" s="619" t="s">
        <v>357</v>
      </c>
      <c r="O30" s="620">
        <f>17.5/3</f>
        <v>5.833333333333333</v>
      </c>
      <c r="P30" s="621">
        <v>0</v>
      </c>
      <c r="Q30" s="205">
        <f>P30</f>
        <v>0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ht="12.75">
      <c r="A31" s="72"/>
      <c r="B31" s="60"/>
      <c r="C31" s="60"/>
      <c r="D31" s="222"/>
      <c r="E31" s="72"/>
      <c r="F31" s="60"/>
      <c r="G31" s="60"/>
      <c r="H31" s="222"/>
      <c r="I31" s="274"/>
      <c r="J31" s="72"/>
      <c r="K31" s="60"/>
      <c r="L31" s="60"/>
      <c r="M31" s="222"/>
      <c r="N31" s="72"/>
      <c r="O31" s="60"/>
      <c r="P31" s="60"/>
      <c r="Q31" s="222"/>
      <c r="R31" s="7"/>
      <c r="S31" s="7"/>
      <c r="T31" s="7"/>
      <c r="U31" s="7"/>
      <c r="V31" s="7"/>
      <c r="W31" s="7"/>
      <c r="X31" s="7"/>
      <c r="Y31" s="7"/>
      <c r="Z31" s="7"/>
    </row>
    <row r="32" spans="1:26" ht="13.5" customHeight="1">
      <c r="A32" s="74"/>
      <c r="B32" s="197">
        <f>B5+B24+B7+B25+B9+B10+B11+B12+B13+B14+B15+B29</f>
        <v>67.5</v>
      </c>
      <c r="C32" s="197">
        <f>C4+C5+C24+C7+C25+C9+C10+C11+C12+C13+C14+C15+C29+C30</f>
        <v>6.5</v>
      </c>
      <c r="D32" s="229">
        <f>B32+C32</f>
        <v>74</v>
      </c>
      <c r="E32" s="74"/>
      <c r="F32" s="168">
        <f>F17+F25+F26+F8+F9+F10+F11+F20+F13+F14+F15+F29</f>
        <v>66.5</v>
      </c>
      <c r="G32" s="168">
        <f>G4+G17+G25+G26+G8+G9+G10+G11+G20+G13+G14+G15+G29+G30</f>
        <v>2.5</v>
      </c>
      <c r="H32" s="225">
        <f>F32+G32</f>
        <v>69</v>
      </c>
      <c r="I32" s="275"/>
      <c r="J32" s="74"/>
      <c r="K32" s="284">
        <f>K5+K23+K24+K8+K9+K10+K11+K12+K13+K14+K15+K29</f>
        <v>67.5</v>
      </c>
      <c r="L32" s="284">
        <f>L4+L5+L23+L24+L8+L9+L10+L11+L12+L13+L14+L15+L29+L30</f>
        <v>8</v>
      </c>
      <c r="M32" s="285">
        <f>K32+L32</f>
        <v>75.5</v>
      </c>
      <c r="N32" s="74"/>
      <c r="O32" s="185">
        <f>O5+O6+O7+O8+O21+O10+O11+O12+O13+O14+O15+O29</f>
        <v>66.5</v>
      </c>
      <c r="P32" s="185">
        <f>P4+P5+P6+P7+P8+P21+P10+P11+P12+P13+P14+P15+P29+P30</f>
        <v>1</v>
      </c>
      <c r="Q32" s="227">
        <f>O32+P32</f>
        <v>67.5</v>
      </c>
      <c r="R32" s="7"/>
      <c r="S32" s="7"/>
      <c r="T32" s="7"/>
      <c r="U32" s="7"/>
      <c r="V32" s="7"/>
      <c r="W32" s="7"/>
      <c r="X32" s="7"/>
      <c r="Y32" s="7"/>
      <c r="Z32" s="7"/>
    </row>
    <row r="33" spans="1:26" ht="12.75" customHeight="1" thickBot="1">
      <c r="A33" s="75"/>
      <c r="B33" s="76"/>
      <c r="C33" s="76"/>
      <c r="D33" s="29"/>
      <c r="E33" s="75"/>
      <c r="F33" s="76"/>
      <c r="G33" s="76"/>
      <c r="H33" s="29"/>
      <c r="I33" s="276"/>
      <c r="J33" s="75"/>
      <c r="K33" s="76"/>
      <c r="L33" s="76"/>
      <c r="M33" s="29"/>
      <c r="N33" s="75"/>
      <c r="O33" s="76"/>
      <c r="P33" s="76"/>
      <c r="Q33" s="29"/>
      <c r="R33" s="7"/>
      <c r="S33" s="7"/>
      <c r="T33" s="7"/>
      <c r="U33" s="7"/>
      <c r="V33" s="7"/>
      <c r="W33" s="7"/>
      <c r="X33" s="7"/>
      <c r="Y33" s="7"/>
      <c r="Z33" s="7"/>
    </row>
    <row r="34" spans="1:26" ht="18.75" thickBot="1">
      <c r="A34" s="195"/>
      <c r="B34" s="196"/>
      <c r="C34" s="196"/>
      <c r="D34" s="297">
        <v>2</v>
      </c>
      <c r="E34" s="166"/>
      <c r="F34" s="167"/>
      <c r="G34" s="167"/>
      <c r="H34" s="293">
        <v>1</v>
      </c>
      <c r="I34" s="277"/>
      <c r="J34" s="287"/>
      <c r="K34" s="286"/>
      <c r="L34" s="286"/>
      <c r="M34" s="294">
        <v>2</v>
      </c>
      <c r="N34" s="184"/>
      <c r="O34" s="183"/>
      <c r="P34" s="183"/>
      <c r="Q34" s="296">
        <v>1</v>
      </c>
      <c r="R34" s="7"/>
      <c r="S34" s="7"/>
      <c r="T34" s="7"/>
      <c r="U34" s="7"/>
      <c r="V34" s="7"/>
      <c r="W34" s="7"/>
      <c r="X34" s="7"/>
      <c r="Y34" s="7"/>
      <c r="Z34" s="7"/>
    </row>
    <row r="35" spans="1:26" ht="6" customHeight="1" thickBot="1">
      <c r="A35" s="273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9"/>
      <c r="R35" s="7"/>
      <c r="S35" s="7"/>
      <c r="T35" s="7"/>
      <c r="U35" s="7"/>
      <c r="V35" s="7"/>
      <c r="W35" s="7"/>
      <c r="X35" s="7"/>
      <c r="Y35" s="7"/>
      <c r="Z35" s="7"/>
    </row>
    <row r="36" spans="1:26" ht="15" thickBot="1">
      <c r="A36" s="848" t="s">
        <v>39</v>
      </c>
      <c r="B36" s="849"/>
      <c r="C36" s="849"/>
      <c r="D36" s="849"/>
      <c r="E36" s="849"/>
      <c r="F36" s="849"/>
      <c r="G36" s="849"/>
      <c r="H36" s="849"/>
      <c r="I36" s="869"/>
      <c r="J36" s="849"/>
      <c r="K36" s="849"/>
      <c r="L36" s="849"/>
      <c r="M36" s="849"/>
      <c r="N36" s="849"/>
      <c r="O36" s="849"/>
      <c r="P36" s="849"/>
      <c r="Q36" s="850"/>
      <c r="R36" s="7"/>
      <c r="S36" s="7"/>
      <c r="T36" s="7"/>
      <c r="U36" s="7"/>
      <c r="V36" s="7"/>
      <c r="W36" s="7"/>
      <c r="X36" s="7"/>
      <c r="Y36" s="7"/>
      <c r="Z36" s="7"/>
    </row>
    <row r="37" spans="1:26" ht="15" customHeight="1" thickBot="1">
      <c r="A37" s="863" t="s">
        <v>468</v>
      </c>
      <c r="B37" s="864"/>
      <c r="C37" s="864"/>
      <c r="D37" s="865"/>
      <c r="E37" s="874" t="s">
        <v>86</v>
      </c>
      <c r="F37" s="875"/>
      <c r="G37" s="875"/>
      <c r="H37" s="876"/>
      <c r="I37" s="255"/>
      <c r="J37" s="844" t="s">
        <v>592</v>
      </c>
      <c r="K37" s="877"/>
      <c r="L37" s="877"/>
      <c r="M37" s="845"/>
      <c r="N37" s="857" t="s">
        <v>85</v>
      </c>
      <c r="O37" s="858"/>
      <c r="P37" s="858"/>
      <c r="Q37" s="859"/>
      <c r="R37" s="7"/>
      <c r="S37" s="7"/>
      <c r="T37" s="7"/>
      <c r="U37" s="7"/>
      <c r="V37" s="7"/>
      <c r="W37" s="208"/>
      <c r="X37" s="208"/>
      <c r="Y37" s="208"/>
      <c r="Z37" s="208"/>
    </row>
    <row r="38" spans="1:26" ht="13.5" thickBot="1">
      <c r="A38" s="189" t="s">
        <v>3</v>
      </c>
      <c r="B38" s="189" t="s">
        <v>78</v>
      </c>
      <c r="C38" s="189">
        <v>2</v>
      </c>
      <c r="D38" s="189" t="s">
        <v>13</v>
      </c>
      <c r="E38" s="177" t="s">
        <v>3</v>
      </c>
      <c r="F38" s="175" t="s">
        <v>78</v>
      </c>
      <c r="G38" s="176">
        <v>0</v>
      </c>
      <c r="H38" s="175" t="s">
        <v>13</v>
      </c>
      <c r="I38" s="255"/>
      <c r="J38" s="179" t="s">
        <v>3</v>
      </c>
      <c r="K38" s="161" t="s">
        <v>78</v>
      </c>
      <c r="L38" s="178">
        <v>2</v>
      </c>
      <c r="M38" s="161" t="s">
        <v>13</v>
      </c>
      <c r="N38" s="282" t="s">
        <v>3</v>
      </c>
      <c r="O38" s="282" t="s">
        <v>78</v>
      </c>
      <c r="P38" s="282">
        <v>-0.5</v>
      </c>
      <c r="Q38" s="282" t="s">
        <v>13</v>
      </c>
      <c r="R38" s="7"/>
      <c r="S38" s="7"/>
      <c r="T38" s="7"/>
      <c r="U38" s="7"/>
      <c r="V38" s="7"/>
      <c r="W38" s="209"/>
      <c r="X38" s="209"/>
      <c r="Y38" s="209"/>
      <c r="Z38" s="209"/>
    </row>
    <row r="39" spans="1:26" ht="12.75">
      <c r="A39" s="344" t="s">
        <v>309</v>
      </c>
      <c r="B39" s="596">
        <v>6</v>
      </c>
      <c r="C39" s="597">
        <v>-1</v>
      </c>
      <c r="D39" s="598">
        <f>B39+C39</f>
        <v>5</v>
      </c>
      <c r="E39" s="344" t="s">
        <v>383</v>
      </c>
      <c r="F39" s="596">
        <v>6</v>
      </c>
      <c r="G39" s="597">
        <v>-3.5</v>
      </c>
      <c r="H39" s="339">
        <f aca="true" t="shared" si="5" ref="H39:H63">F39+G39</f>
        <v>2.5</v>
      </c>
      <c r="I39" s="599"/>
      <c r="J39" s="344" t="s">
        <v>540</v>
      </c>
      <c r="K39" s="596">
        <v>6</v>
      </c>
      <c r="L39" s="597">
        <v>1</v>
      </c>
      <c r="M39" s="339">
        <f aca="true" t="shared" si="6" ref="M39:M63">K39+L39</f>
        <v>7</v>
      </c>
      <c r="N39" s="344" t="s">
        <v>231</v>
      </c>
      <c r="O39" s="596">
        <v>6</v>
      </c>
      <c r="P39" s="597">
        <v>1</v>
      </c>
      <c r="Q39" s="215">
        <f>O39+P39</f>
        <v>7</v>
      </c>
      <c r="R39" s="7"/>
      <c r="S39" s="7"/>
      <c r="T39" s="7"/>
      <c r="U39" s="7"/>
      <c r="V39" s="7"/>
      <c r="W39" s="210"/>
      <c r="X39" s="210"/>
      <c r="Y39" s="210"/>
      <c r="Z39" s="210"/>
    </row>
    <row r="40" spans="1:26" ht="12.75">
      <c r="A40" s="301" t="s">
        <v>278</v>
      </c>
      <c r="B40" s="337">
        <v>5</v>
      </c>
      <c r="C40" s="338">
        <v>0</v>
      </c>
      <c r="D40" s="339">
        <f aca="true" t="shared" si="7" ref="D40:D63">B40+C40</f>
        <v>5</v>
      </c>
      <c r="E40" s="301" t="s">
        <v>229</v>
      </c>
      <c r="F40" s="337">
        <v>6</v>
      </c>
      <c r="G40" s="338">
        <v>0</v>
      </c>
      <c r="H40" s="339">
        <f t="shared" si="5"/>
        <v>6</v>
      </c>
      <c r="I40" s="599"/>
      <c r="J40" s="301" t="s">
        <v>147</v>
      </c>
      <c r="K40" s="337">
        <v>5</v>
      </c>
      <c r="L40" s="338">
        <v>0</v>
      </c>
      <c r="M40" s="339">
        <f t="shared" si="6"/>
        <v>5</v>
      </c>
      <c r="N40" s="301" t="s">
        <v>232</v>
      </c>
      <c r="O40" s="337" t="s">
        <v>351</v>
      </c>
      <c r="P40" s="338" t="s">
        <v>351</v>
      </c>
      <c r="Q40" s="216" t="s">
        <v>351</v>
      </c>
      <c r="R40" s="7"/>
      <c r="S40" s="7"/>
      <c r="T40" s="7"/>
      <c r="U40" s="7"/>
      <c r="V40" s="7"/>
      <c r="W40" s="210"/>
      <c r="X40" s="210"/>
      <c r="Y40" s="210"/>
      <c r="Z40" s="210"/>
    </row>
    <row r="41" spans="1:26" ht="12.75">
      <c r="A41" s="301" t="s">
        <v>460</v>
      </c>
      <c r="B41" s="337">
        <v>7</v>
      </c>
      <c r="C41" s="338">
        <v>0</v>
      </c>
      <c r="D41" s="339">
        <f t="shared" si="7"/>
        <v>7</v>
      </c>
      <c r="E41" s="301" t="s">
        <v>384</v>
      </c>
      <c r="F41" s="337" t="s">
        <v>350</v>
      </c>
      <c r="G41" s="338" t="s">
        <v>350</v>
      </c>
      <c r="H41" s="339" t="s">
        <v>350</v>
      </c>
      <c r="I41" s="599"/>
      <c r="J41" s="301" t="s">
        <v>148</v>
      </c>
      <c r="K41" s="337">
        <v>6</v>
      </c>
      <c r="L41" s="338">
        <v>2</v>
      </c>
      <c r="M41" s="339">
        <f t="shared" si="6"/>
        <v>8</v>
      </c>
      <c r="N41" s="301" t="s">
        <v>233</v>
      </c>
      <c r="O41" s="337">
        <v>4</v>
      </c>
      <c r="P41" s="338">
        <v>-1</v>
      </c>
      <c r="Q41" s="216">
        <f aca="true" t="shared" si="8" ref="Q41:Q63">O41+P41</f>
        <v>3</v>
      </c>
      <c r="R41" s="7"/>
      <c r="S41" s="7"/>
      <c r="T41" s="7"/>
      <c r="U41" s="7"/>
      <c r="V41" s="7"/>
      <c r="W41" s="210"/>
      <c r="X41" s="210"/>
      <c r="Y41" s="210"/>
      <c r="Z41" s="210"/>
    </row>
    <row r="42" spans="1:26" ht="12.75">
      <c r="A42" s="301" t="s">
        <v>299</v>
      </c>
      <c r="B42" s="600">
        <v>6.5</v>
      </c>
      <c r="C42" s="338">
        <v>0</v>
      </c>
      <c r="D42" s="339">
        <f t="shared" si="7"/>
        <v>6.5</v>
      </c>
      <c r="E42" s="301" t="s">
        <v>209</v>
      </c>
      <c r="F42" s="337">
        <v>6.5</v>
      </c>
      <c r="G42" s="338">
        <v>0</v>
      </c>
      <c r="H42" s="339">
        <f t="shared" si="5"/>
        <v>6.5</v>
      </c>
      <c r="I42" s="599"/>
      <c r="J42" s="301" t="s">
        <v>454</v>
      </c>
      <c r="K42" s="337">
        <v>7</v>
      </c>
      <c r="L42" s="338">
        <v>0</v>
      </c>
      <c r="M42" s="339">
        <f t="shared" si="6"/>
        <v>7</v>
      </c>
      <c r="N42" s="301" t="s">
        <v>526</v>
      </c>
      <c r="O42" s="337">
        <v>6.5</v>
      </c>
      <c r="P42" s="338">
        <v>0</v>
      </c>
      <c r="Q42" s="216">
        <f t="shared" si="8"/>
        <v>6.5</v>
      </c>
      <c r="R42" s="7"/>
      <c r="S42" s="7"/>
      <c r="T42" s="7"/>
      <c r="U42" s="7"/>
      <c r="V42" s="7"/>
      <c r="W42" s="210"/>
      <c r="X42" s="210"/>
      <c r="Y42" s="210"/>
      <c r="Z42" s="210"/>
    </row>
    <row r="43" spans="1:26" ht="12.75">
      <c r="A43" s="301" t="s">
        <v>314</v>
      </c>
      <c r="B43" s="337">
        <v>6</v>
      </c>
      <c r="C43" s="338">
        <v>0</v>
      </c>
      <c r="D43" s="339">
        <f t="shared" si="7"/>
        <v>6</v>
      </c>
      <c r="E43" s="301" t="s">
        <v>223</v>
      </c>
      <c r="F43" s="337">
        <v>5.5</v>
      </c>
      <c r="G43" s="338">
        <v>-0.5</v>
      </c>
      <c r="H43" s="339">
        <f t="shared" si="5"/>
        <v>5</v>
      </c>
      <c r="I43" s="599"/>
      <c r="J43" s="301" t="s">
        <v>149</v>
      </c>
      <c r="K43" s="337">
        <v>7.5</v>
      </c>
      <c r="L43" s="338">
        <v>3</v>
      </c>
      <c r="M43" s="339">
        <f t="shared" si="6"/>
        <v>10.5</v>
      </c>
      <c r="N43" s="301" t="s">
        <v>400</v>
      </c>
      <c r="O43" s="337" t="s">
        <v>350</v>
      </c>
      <c r="P43" s="338" t="s">
        <v>350</v>
      </c>
      <c r="Q43" s="216" t="s">
        <v>350</v>
      </c>
      <c r="R43" s="7"/>
      <c r="S43" s="7"/>
      <c r="T43" s="7"/>
      <c r="U43" s="7"/>
      <c r="V43" s="7"/>
      <c r="W43" s="210"/>
      <c r="X43" s="210"/>
      <c r="Y43" s="210"/>
      <c r="Z43" s="210"/>
    </row>
    <row r="44" spans="1:26" ht="12.75">
      <c r="A44" s="301" t="s">
        <v>303</v>
      </c>
      <c r="B44" s="337">
        <v>6</v>
      </c>
      <c r="C44" s="338">
        <v>0</v>
      </c>
      <c r="D44" s="339">
        <f t="shared" si="7"/>
        <v>6</v>
      </c>
      <c r="E44" s="301" t="s">
        <v>212</v>
      </c>
      <c r="F44" s="337">
        <v>6</v>
      </c>
      <c r="G44" s="338">
        <v>0</v>
      </c>
      <c r="H44" s="339">
        <f t="shared" si="5"/>
        <v>6</v>
      </c>
      <c r="I44" s="599"/>
      <c r="J44" s="301" t="s">
        <v>397</v>
      </c>
      <c r="K44" s="337">
        <v>6.5</v>
      </c>
      <c r="L44" s="338">
        <v>2.5</v>
      </c>
      <c r="M44" s="339">
        <f t="shared" si="6"/>
        <v>9</v>
      </c>
      <c r="N44" s="301" t="s">
        <v>236</v>
      </c>
      <c r="O44" s="337">
        <v>6</v>
      </c>
      <c r="P44" s="338">
        <v>0</v>
      </c>
      <c r="Q44" s="216">
        <f t="shared" si="8"/>
        <v>6</v>
      </c>
      <c r="R44" s="7"/>
      <c r="S44" s="7"/>
      <c r="T44" s="7"/>
      <c r="U44" s="7"/>
      <c r="V44" s="7"/>
      <c r="W44" s="210"/>
      <c r="X44" s="210"/>
      <c r="Y44" s="210"/>
      <c r="Z44" s="210"/>
    </row>
    <row r="45" spans="1:26" ht="12.75">
      <c r="A45" s="301" t="s">
        <v>304</v>
      </c>
      <c r="B45" s="600">
        <v>5.5</v>
      </c>
      <c r="C45" s="338">
        <v>0</v>
      </c>
      <c r="D45" s="339">
        <f t="shared" si="7"/>
        <v>5.5</v>
      </c>
      <c r="E45" s="301" t="s">
        <v>450</v>
      </c>
      <c r="F45" s="337">
        <v>5.5</v>
      </c>
      <c r="G45" s="338">
        <v>0</v>
      </c>
      <c r="H45" s="339">
        <f t="shared" si="5"/>
        <v>5.5</v>
      </c>
      <c r="I45" s="599"/>
      <c r="J45" s="301" t="s">
        <v>426</v>
      </c>
      <c r="K45" s="337">
        <v>6</v>
      </c>
      <c r="L45" s="338">
        <v>0</v>
      </c>
      <c r="M45" s="339">
        <f t="shared" si="6"/>
        <v>6</v>
      </c>
      <c r="N45" s="301" t="s">
        <v>248</v>
      </c>
      <c r="O45" s="337">
        <v>5</v>
      </c>
      <c r="P45" s="338">
        <v>0</v>
      </c>
      <c r="Q45" s="216">
        <f t="shared" si="8"/>
        <v>5</v>
      </c>
      <c r="R45" s="7"/>
      <c r="S45" s="7"/>
      <c r="T45" s="7"/>
      <c r="U45" s="7"/>
      <c r="V45" s="7"/>
      <c r="W45" s="210"/>
      <c r="X45" s="210"/>
      <c r="Y45" s="210"/>
      <c r="Z45" s="210"/>
    </row>
    <row r="46" spans="1:26" ht="12.75">
      <c r="A46" s="301" t="s">
        <v>305</v>
      </c>
      <c r="B46" s="337">
        <v>8</v>
      </c>
      <c r="C46" s="338">
        <v>5.5</v>
      </c>
      <c r="D46" s="339">
        <f t="shared" si="7"/>
        <v>13.5</v>
      </c>
      <c r="E46" s="301" t="s">
        <v>214</v>
      </c>
      <c r="F46" s="337">
        <v>5.5</v>
      </c>
      <c r="G46" s="338">
        <v>0</v>
      </c>
      <c r="H46" s="339">
        <f t="shared" si="5"/>
        <v>5.5</v>
      </c>
      <c r="I46" s="599"/>
      <c r="J46" s="301" t="s">
        <v>541</v>
      </c>
      <c r="K46" s="337">
        <v>6</v>
      </c>
      <c r="L46" s="338">
        <v>0</v>
      </c>
      <c r="M46" s="339">
        <f t="shared" si="6"/>
        <v>6</v>
      </c>
      <c r="N46" s="301" t="s">
        <v>238</v>
      </c>
      <c r="O46" s="337">
        <v>6</v>
      </c>
      <c r="P46" s="338">
        <v>0</v>
      </c>
      <c r="Q46" s="216">
        <f t="shared" si="8"/>
        <v>6</v>
      </c>
      <c r="R46" s="7"/>
      <c r="S46" s="7"/>
      <c r="T46" s="7"/>
      <c r="U46" s="7"/>
      <c r="V46" s="7"/>
      <c r="W46" s="210"/>
      <c r="X46" s="210"/>
      <c r="Y46" s="210"/>
      <c r="Z46" s="210"/>
    </row>
    <row r="47" spans="1:26" ht="12.75">
      <c r="A47" s="301" t="s">
        <v>462</v>
      </c>
      <c r="B47" s="337">
        <v>5.5</v>
      </c>
      <c r="C47" s="338">
        <v>0.5</v>
      </c>
      <c r="D47" s="339">
        <f t="shared" si="7"/>
        <v>6</v>
      </c>
      <c r="E47" s="301" t="s">
        <v>215</v>
      </c>
      <c r="F47" s="337">
        <v>4.5</v>
      </c>
      <c r="G47" s="338">
        <v>0</v>
      </c>
      <c r="H47" s="339">
        <f t="shared" si="5"/>
        <v>4.5</v>
      </c>
      <c r="I47" s="599"/>
      <c r="J47" s="301" t="s">
        <v>157</v>
      </c>
      <c r="K47" s="337" t="s">
        <v>350</v>
      </c>
      <c r="L47" s="338" t="s">
        <v>350</v>
      </c>
      <c r="M47" s="339" t="s">
        <v>350</v>
      </c>
      <c r="N47" s="301" t="s">
        <v>457</v>
      </c>
      <c r="O47" s="337">
        <v>4.5</v>
      </c>
      <c r="P47" s="338">
        <v>0</v>
      </c>
      <c r="Q47" s="216">
        <f t="shared" si="8"/>
        <v>4.5</v>
      </c>
      <c r="R47" s="7"/>
      <c r="S47" s="7"/>
      <c r="T47" s="7"/>
      <c r="U47" s="7"/>
      <c r="V47" s="7"/>
      <c r="W47" s="210"/>
      <c r="X47" s="210"/>
      <c r="Y47" s="210"/>
      <c r="Z47" s="210"/>
    </row>
    <row r="48" spans="1:26" ht="12.75">
      <c r="A48" s="301" t="s">
        <v>307</v>
      </c>
      <c r="B48" s="600">
        <v>6.5</v>
      </c>
      <c r="C48" s="338">
        <v>3</v>
      </c>
      <c r="D48" s="339">
        <f t="shared" si="7"/>
        <v>9.5</v>
      </c>
      <c r="E48" s="301" t="s">
        <v>216</v>
      </c>
      <c r="F48" s="337">
        <v>6</v>
      </c>
      <c r="G48" s="338">
        <v>0</v>
      </c>
      <c r="H48" s="339">
        <f t="shared" si="5"/>
        <v>6</v>
      </c>
      <c r="I48" s="599"/>
      <c r="J48" s="301" t="s">
        <v>504</v>
      </c>
      <c r="K48" s="337">
        <v>8</v>
      </c>
      <c r="L48" s="338">
        <v>6.5</v>
      </c>
      <c r="M48" s="339">
        <f t="shared" si="6"/>
        <v>14.5</v>
      </c>
      <c r="N48" s="301" t="s">
        <v>240</v>
      </c>
      <c r="O48" s="337">
        <v>5.5</v>
      </c>
      <c r="P48" s="338">
        <v>0</v>
      </c>
      <c r="Q48" s="216">
        <f t="shared" si="8"/>
        <v>5.5</v>
      </c>
      <c r="R48" s="7"/>
      <c r="S48" s="7"/>
      <c r="T48" s="7"/>
      <c r="U48" s="7"/>
      <c r="V48" s="7"/>
      <c r="W48" s="210"/>
      <c r="X48" s="210"/>
      <c r="Y48" s="210"/>
      <c r="Z48" s="210"/>
    </row>
    <row r="49" spans="1:26" ht="12.75" customHeight="1" thickBot="1">
      <c r="A49" s="343" t="s">
        <v>306</v>
      </c>
      <c r="B49" s="601">
        <v>6.5</v>
      </c>
      <c r="C49" s="602">
        <v>0</v>
      </c>
      <c r="D49" s="603">
        <f t="shared" si="7"/>
        <v>6.5</v>
      </c>
      <c r="E49" s="343" t="s">
        <v>388</v>
      </c>
      <c r="F49" s="601">
        <v>6</v>
      </c>
      <c r="G49" s="602">
        <v>0</v>
      </c>
      <c r="H49" s="603">
        <f t="shared" si="5"/>
        <v>6</v>
      </c>
      <c r="I49" s="599"/>
      <c r="J49" s="343" t="s">
        <v>154</v>
      </c>
      <c r="K49" s="601">
        <v>7</v>
      </c>
      <c r="L49" s="602">
        <v>3</v>
      </c>
      <c r="M49" s="603">
        <f t="shared" si="6"/>
        <v>10</v>
      </c>
      <c r="N49" s="343" t="s">
        <v>241</v>
      </c>
      <c r="O49" s="601">
        <v>6</v>
      </c>
      <c r="P49" s="602">
        <v>0</v>
      </c>
      <c r="Q49" s="217">
        <f t="shared" si="8"/>
        <v>6</v>
      </c>
      <c r="R49" s="7"/>
      <c r="S49" s="7"/>
      <c r="T49" s="7"/>
      <c r="U49" s="7"/>
      <c r="V49" s="7"/>
      <c r="W49" s="210"/>
      <c r="X49" s="210"/>
      <c r="Y49" s="210"/>
      <c r="Z49" s="210"/>
    </row>
    <row r="50" spans="1:26" ht="13.5" thickBot="1">
      <c r="A50" s="592"/>
      <c r="B50" s="604"/>
      <c r="C50" s="604"/>
      <c r="D50" s="605"/>
      <c r="E50" s="592"/>
      <c r="F50" s="604"/>
      <c r="G50" s="604"/>
      <c r="H50" s="605"/>
      <c r="I50" s="599"/>
      <c r="J50" s="592"/>
      <c r="K50" s="604"/>
      <c r="L50" s="604"/>
      <c r="M50" s="605"/>
      <c r="N50" s="592"/>
      <c r="O50" s="604"/>
      <c r="P50" s="604"/>
      <c r="Q50" s="218"/>
      <c r="R50" s="7"/>
      <c r="S50" s="7"/>
      <c r="T50" s="7"/>
      <c r="U50" s="7"/>
      <c r="V50" s="7"/>
      <c r="W50" s="210"/>
      <c r="X50" s="210"/>
      <c r="Y50" s="210"/>
      <c r="Z50" s="210"/>
    </row>
    <row r="51" spans="1:26" ht="12.75">
      <c r="A51" s="591" t="s">
        <v>527</v>
      </c>
      <c r="B51" s="606" t="s">
        <v>144</v>
      </c>
      <c r="C51" s="607" t="s">
        <v>144</v>
      </c>
      <c r="D51" s="608" t="s">
        <v>144</v>
      </c>
      <c r="E51" s="591" t="s">
        <v>387</v>
      </c>
      <c r="F51" s="609" t="s">
        <v>144</v>
      </c>
      <c r="G51" s="607" t="s">
        <v>144</v>
      </c>
      <c r="H51" s="608" t="s">
        <v>144</v>
      </c>
      <c r="I51" s="599"/>
      <c r="J51" s="591" t="s">
        <v>542</v>
      </c>
      <c r="K51" s="606" t="s">
        <v>144</v>
      </c>
      <c r="L51" s="607" t="s">
        <v>144</v>
      </c>
      <c r="M51" s="608" t="s">
        <v>144</v>
      </c>
      <c r="N51" s="591" t="s">
        <v>242</v>
      </c>
      <c r="O51" s="609" t="s">
        <v>144</v>
      </c>
      <c r="P51" s="607" t="s">
        <v>144</v>
      </c>
      <c r="Q51" s="219" t="s">
        <v>144</v>
      </c>
      <c r="R51" s="7"/>
      <c r="S51" s="7"/>
      <c r="T51" s="7"/>
      <c r="U51" s="7"/>
      <c r="V51" s="7"/>
      <c r="W51" s="210"/>
      <c r="X51" s="210"/>
      <c r="Y51" s="210"/>
      <c r="Z51" s="210"/>
    </row>
    <row r="52" spans="1:26" ht="12.75">
      <c r="A52" s="342" t="s">
        <v>404</v>
      </c>
      <c r="B52" s="610">
        <v>6.5</v>
      </c>
      <c r="C52" s="594">
        <v>3</v>
      </c>
      <c r="D52" s="595">
        <f t="shared" si="7"/>
        <v>9.5</v>
      </c>
      <c r="E52" s="342" t="s">
        <v>221</v>
      </c>
      <c r="F52" s="610">
        <v>5.5</v>
      </c>
      <c r="G52" s="594">
        <v>-0.5</v>
      </c>
      <c r="H52" s="595">
        <f t="shared" si="5"/>
        <v>5</v>
      </c>
      <c r="I52" s="599"/>
      <c r="J52" s="342" t="s">
        <v>155</v>
      </c>
      <c r="K52" s="593" t="s">
        <v>144</v>
      </c>
      <c r="L52" s="594" t="s">
        <v>144</v>
      </c>
      <c r="M52" s="595" t="s">
        <v>144</v>
      </c>
      <c r="N52" s="342" t="s">
        <v>239</v>
      </c>
      <c r="O52" s="593">
        <v>5.5</v>
      </c>
      <c r="P52" s="594">
        <v>0</v>
      </c>
      <c r="Q52" s="220">
        <f>O52+P52</f>
        <v>5.5</v>
      </c>
      <c r="R52" s="7"/>
      <c r="S52" s="7"/>
      <c r="T52" s="7"/>
      <c r="U52" s="7"/>
      <c r="V52" s="7"/>
      <c r="W52" s="210"/>
      <c r="X52" s="210"/>
      <c r="Y52" s="210"/>
      <c r="Z52" s="210"/>
    </row>
    <row r="53" spans="1:26" ht="12.75">
      <c r="A53" s="342" t="s">
        <v>313</v>
      </c>
      <c r="B53" s="610" t="s">
        <v>356</v>
      </c>
      <c r="C53" s="594" t="s">
        <v>356</v>
      </c>
      <c r="D53" s="595" t="s">
        <v>356</v>
      </c>
      <c r="E53" s="342" t="s">
        <v>220</v>
      </c>
      <c r="F53" s="593">
        <v>5</v>
      </c>
      <c r="G53" s="594">
        <v>0</v>
      </c>
      <c r="H53" s="595">
        <f t="shared" si="5"/>
        <v>5</v>
      </c>
      <c r="I53" s="599"/>
      <c r="J53" s="342" t="s">
        <v>355</v>
      </c>
      <c r="K53" s="610" t="s">
        <v>356</v>
      </c>
      <c r="L53" s="594" t="s">
        <v>356</v>
      </c>
      <c r="M53" s="595" t="s">
        <v>356</v>
      </c>
      <c r="N53" s="342" t="s">
        <v>243</v>
      </c>
      <c r="O53" s="593">
        <v>6</v>
      </c>
      <c r="P53" s="594">
        <v>0</v>
      </c>
      <c r="Q53" s="220">
        <f t="shared" si="8"/>
        <v>6</v>
      </c>
      <c r="R53" s="7"/>
      <c r="S53" s="7"/>
      <c r="T53" s="7"/>
      <c r="U53" s="7"/>
      <c r="V53" s="7"/>
      <c r="W53" s="210"/>
      <c r="X53" s="210"/>
      <c r="Y53" s="210"/>
      <c r="Z53" s="210"/>
    </row>
    <row r="54" spans="1:26" ht="12.75">
      <c r="A54" s="342" t="s">
        <v>528</v>
      </c>
      <c r="B54" s="593" t="s">
        <v>144</v>
      </c>
      <c r="C54" s="594" t="s">
        <v>144</v>
      </c>
      <c r="D54" s="595" t="s">
        <v>144</v>
      </c>
      <c r="E54" s="342" t="s">
        <v>508</v>
      </c>
      <c r="F54" s="593" t="s">
        <v>356</v>
      </c>
      <c r="G54" s="594" t="s">
        <v>356</v>
      </c>
      <c r="H54" s="595" t="s">
        <v>356</v>
      </c>
      <c r="I54" s="599"/>
      <c r="J54" s="342" t="s">
        <v>347</v>
      </c>
      <c r="K54" s="610" t="s">
        <v>356</v>
      </c>
      <c r="L54" s="594" t="s">
        <v>356</v>
      </c>
      <c r="M54" s="595" t="s">
        <v>356</v>
      </c>
      <c r="N54" s="301" t="s">
        <v>249</v>
      </c>
      <c r="O54" s="337">
        <v>5.5</v>
      </c>
      <c r="P54" s="338">
        <v>0</v>
      </c>
      <c r="Q54" s="216">
        <f t="shared" si="8"/>
        <v>5.5</v>
      </c>
      <c r="R54" s="7"/>
      <c r="S54" s="7"/>
      <c r="T54" s="7"/>
      <c r="U54" s="7"/>
      <c r="V54" s="7"/>
      <c r="W54" s="210"/>
      <c r="X54" s="210"/>
      <c r="Y54" s="210"/>
      <c r="Z54" s="210"/>
    </row>
    <row r="55" spans="1:26" ht="12.75">
      <c r="A55" s="342" t="s">
        <v>315</v>
      </c>
      <c r="B55" s="610">
        <v>5.5</v>
      </c>
      <c r="C55" s="594">
        <v>0</v>
      </c>
      <c r="D55" s="595">
        <f t="shared" si="7"/>
        <v>5.5</v>
      </c>
      <c r="E55" s="342" t="s">
        <v>213</v>
      </c>
      <c r="F55" s="593">
        <v>5</v>
      </c>
      <c r="G55" s="594">
        <v>0</v>
      </c>
      <c r="H55" s="595">
        <f t="shared" si="5"/>
        <v>5</v>
      </c>
      <c r="I55" s="599"/>
      <c r="J55" s="301" t="s">
        <v>152</v>
      </c>
      <c r="K55" s="600">
        <v>6.5</v>
      </c>
      <c r="L55" s="338">
        <v>0</v>
      </c>
      <c r="M55" s="339">
        <f t="shared" si="6"/>
        <v>6.5</v>
      </c>
      <c r="N55" s="342" t="s">
        <v>235</v>
      </c>
      <c r="O55" s="593" t="s">
        <v>144</v>
      </c>
      <c r="P55" s="594" t="s">
        <v>144</v>
      </c>
      <c r="Q55" s="220" t="s">
        <v>144</v>
      </c>
      <c r="R55" s="7"/>
      <c r="S55" s="7"/>
      <c r="T55" s="7"/>
      <c r="U55" s="7"/>
      <c r="V55" s="7"/>
      <c r="W55" s="210"/>
      <c r="X55" s="210"/>
      <c r="Y55" s="210"/>
      <c r="Z55" s="210"/>
    </row>
    <row r="56" spans="1:26" ht="12.75">
      <c r="A56" s="342" t="s">
        <v>302</v>
      </c>
      <c r="B56" s="593">
        <v>5.5</v>
      </c>
      <c r="C56" s="594">
        <v>-0.5</v>
      </c>
      <c r="D56" s="595">
        <f t="shared" si="7"/>
        <v>5</v>
      </c>
      <c r="E56" s="342" t="s">
        <v>503</v>
      </c>
      <c r="F56" s="593">
        <v>6.5</v>
      </c>
      <c r="G56" s="594">
        <v>3</v>
      </c>
      <c r="H56" s="595">
        <f t="shared" si="5"/>
        <v>9.5</v>
      </c>
      <c r="I56" s="599"/>
      <c r="J56" s="342" t="s">
        <v>159</v>
      </c>
      <c r="K56" s="593">
        <v>6</v>
      </c>
      <c r="L56" s="594">
        <v>0</v>
      </c>
      <c r="M56" s="595">
        <f t="shared" si="6"/>
        <v>6</v>
      </c>
      <c r="N56" s="342" t="s">
        <v>544</v>
      </c>
      <c r="O56" s="593">
        <v>7</v>
      </c>
      <c r="P56" s="594">
        <v>3</v>
      </c>
      <c r="Q56" s="220">
        <f t="shared" si="8"/>
        <v>10</v>
      </c>
      <c r="R56" s="7"/>
      <c r="S56" s="7"/>
      <c r="T56" s="7"/>
      <c r="U56" s="7"/>
      <c r="V56" s="7"/>
      <c r="W56" s="210"/>
      <c r="X56" s="210"/>
      <c r="Y56" s="210"/>
      <c r="Z56" s="210"/>
    </row>
    <row r="57" spans="1:26" ht="12.75">
      <c r="A57" s="342" t="s">
        <v>317</v>
      </c>
      <c r="B57" s="610">
        <v>6.5</v>
      </c>
      <c r="C57" s="594">
        <v>0</v>
      </c>
      <c r="D57" s="595">
        <f t="shared" si="7"/>
        <v>6.5</v>
      </c>
      <c r="E57" s="342" t="s">
        <v>222</v>
      </c>
      <c r="F57" s="593">
        <v>6</v>
      </c>
      <c r="G57" s="594">
        <v>0</v>
      </c>
      <c r="H57" s="595">
        <f t="shared" si="5"/>
        <v>6</v>
      </c>
      <c r="I57" s="599"/>
      <c r="J57" s="342" t="s">
        <v>160</v>
      </c>
      <c r="K57" s="593" t="s">
        <v>144</v>
      </c>
      <c r="L57" s="594" t="s">
        <v>144</v>
      </c>
      <c r="M57" s="595" t="s">
        <v>144</v>
      </c>
      <c r="N57" s="342" t="s">
        <v>401</v>
      </c>
      <c r="O57" s="593">
        <v>6.5</v>
      </c>
      <c r="P57" s="594">
        <v>0</v>
      </c>
      <c r="Q57" s="220">
        <f t="shared" si="8"/>
        <v>6.5</v>
      </c>
      <c r="R57" s="7"/>
      <c r="S57" s="7"/>
      <c r="T57" s="7"/>
      <c r="U57" s="7"/>
      <c r="V57" s="7"/>
      <c r="W57" s="210"/>
      <c r="X57" s="210"/>
      <c r="Y57" s="210"/>
      <c r="Z57" s="210"/>
    </row>
    <row r="58" spans="1:26" ht="12.75">
      <c r="A58" s="342" t="s">
        <v>318</v>
      </c>
      <c r="B58" s="610" t="s">
        <v>144</v>
      </c>
      <c r="C58" s="594" t="s">
        <v>144</v>
      </c>
      <c r="D58" s="595" t="s">
        <v>144</v>
      </c>
      <c r="E58" s="342" t="s">
        <v>530</v>
      </c>
      <c r="F58" s="593">
        <v>5.5</v>
      </c>
      <c r="G58" s="594">
        <v>-0.5</v>
      </c>
      <c r="H58" s="595">
        <f t="shared" si="5"/>
        <v>5</v>
      </c>
      <c r="I58" s="599"/>
      <c r="J58" s="342" t="s">
        <v>150</v>
      </c>
      <c r="K58" s="593">
        <v>6.5</v>
      </c>
      <c r="L58" s="594">
        <v>0</v>
      </c>
      <c r="M58" s="595">
        <f t="shared" si="6"/>
        <v>6.5</v>
      </c>
      <c r="N58" s="301" t="s">
        <v>250</v>
      </c>
      <c r="O58" s="337">
        <v>6</v>
      </c>
      <c r="P58" s="338">
        <v>0</v>
      </c>
      <c r="Q58" s="216">
        <f t="shared" si="8"/>
        <v>6</v>
      </c>
      <c r="R58" s="7"/>
      <c r="S58" s="7"/>
      <c r="T58" s="7"/>
      <c r="U58" s="7"/>
      <c r="V58" s="7"/>
      <c r="W58" s="210"/>
      <c r="X58" s="210"/>
      <c r="Y58" s="210"/>
      <c r="Z58" s="210"/>
    </row>
    <row r="59" spans="1:26" ht="12.75">
      <c r="A59" s="342" t="s">
        <v>463</v>
      </c>
      <c r="B59" s="593">
        <v>6</v>
      </c>
      <c r="C59" s="594">
        <v>0</v>
      </c>
      <c r="D59" s="595">
        <f t="shared" si="7"/>
        <v>6</v>
      </c>
      <c r="E59" s="301" t="s">
        <v>210</v>
      </c>
      <c r="F59" s="337">
        <v>6.5</v>
      </c>
      <c r="G59" s="338">
        <v>0</v>
      </c>
      <c r="H59" s="339">
        <f t="shared" si="5"/>
        <v>6.5</v>
      </c>
      <c r="I59" s="599"/>
      <c r="J59" s="342" t="s">
        <v>163</v>
      </c>
      <c r="K59" s="593">
        <v>6</v>
      </c>
      <c r="L59" s="594">
        <v>0</v>
      </c>
      <c r="M59" s="595">
        <f t="shared" si="6"/>
        <v>6</v>
      </c>
      <c r="N59" s="342" t="s">
        <v>251</v>
      </c>
      <c r="O59" s="593" t="s">
        <v>144</v>
      </c>
      <c r="P59" s="594" t="s">
        <v>144</v>
      </c>
      <c r="Q59" s="220" t="s">
        <v>144</v>
      </c>
      <c r="R59" s="7"/>
      <c r="S59" s="7"/>
      <c r="T59" s="7"/>
      <c r="U59" s="7"/>
      <c r="V59" s="7"/>
      <c r="W59" s="210"/>
      <c r="X59" s="210"/>
      <c r="Y59" s="210"/>
      <c r="Z59" s="210"/>
    </row>
    <row r="60" spans="1:26" ht="12.75">
      <c r="A60" s="342" t="s">
        <v>545</v>
      </c>
      <c r="B60" s="610">
        <v>5.5</v>
      </c>
      <c r="C60" s="594">
        <v>0</v>
      </c>
      <c r="D60" s="595">
        <f t="shared" si="7"/>
        <v>5.5</v>
      </c>
      <c r="E60" s="342" t="s">
        <v>228</v>
      </c>
      <c r="F60" s="593">
        <v>6.5</v>
      </c>
      <c r="G60" s="594">
        <v>0</v>
      </c>
      <c r="H60" s="595">
        <f t="shared" si="5"/>
        <v>6.5</v>
      </c>
      <c r="I60" s="599"/>
      <c r="J60" s="342" t="s">
        <v>146</v>
      </c>
      <c r="K60" s="593" t="s">
        <v>144</v>
      </c>
      <c r="L60" s="594" t="s">
        <v>144</v>
      </c>
      <c r="M60" s="595" t="s">
        <v>144</v>
      </c>
      <c r="N60" s="342" t="s">
        <v>234</v>
      </c>
      <c r="O60" s="593">
        <v>5</v>
      </c>
      <c r="P60" s="594">
        <v>0</v>
      </c>
      <c r="Q60" s="220">
        <f t="shared" si="8"/>
        <v>5</v>
      </c>
      <c r="R60" s="7"/>
      <c r="S60" s="7"/>
      <c r="T60" s="7"/>
      <c r="U60" s="7"/>
      <c r="V60" s="7"/>
      <c r="W60" s="210"/>
      <c r="X60" s="210"/>
      <c r="Y60" s="210"/>
      <c r="Z60" s="210"/>
    </row>
    <row r="61" spans="1:26" ht="12.75">
      <c r="A61" s="342" t="s">
        <v>319</v>
      </c>
      <c r="B61" s="593">
        <v>6</v>
      </c>
      <c r="C61" s="594">
        <v>0</v>
      </c>
      <c r="D61" s="595">
        <f t="shared" si="7"/>
        <v>6</v>
      </c>
      <c r="E61" s="342" t="s">
        <v>543</v>
      </c>
      <c r="F61" s="593">
        <v>5</v>
      </c>
      <c r="G61" s="594">
        <v>0</v>
      </c>
      <c r="H61" s="595">
        <f t="shared" si="5"/>
        <v>5</v>
      </c>
      <c r="I61" s="599"/>
      <c r="J61" s="342" t="s">
        <v>354</v>
      </c>
      <c r="K61" s="593">
        <v>6.5</v>
      </c>
      <c r="L61" s="594">
        <v>2.5</v>
      </c>
      <c r="M61" s="595">
        <f t="shared" si="6"/>
        <v>9</v>
      </c>
      <c r="N61" s="342" t="s">
        <v>142</v>
      </c>
      <c r="O61" s="593" t="s">
        <v>144</v>
      </c>
      <c r="P61" s="594" t="s">
        <v>144</v>
      </c>
      <c r="Q61" s="220" t="s">
        <v>144</v>
      </c>
      <c r="R61" s="7"/>
      <c r="S61" s="7"/>
      <c r="T61" s="7"/>
      <c r="U61" s="7"/>
      <c r="V61" s="7"/>
      <c r="W61" s="210"/>
      <c r="X61" s="210"/>
      <c r="Y61" s="210"/>
      <c r="Z61" s="210"/>
    </row>
    <row r="62" spans="1:26" ht="12.75" customHeight="1" thickBot="1">
      <c r="A62" s="592" t="s">
        <v>142</v>
      </c>
      <c r="B62" s="611" t="s">
        <v>144</v>
      </c>
      <c r="C62" s="612" t="s">
        <v>144</v>
      </c>
      <c r="D62" s="595" t="s">
        <v>144</v>
      </c>
      <c r="E62" s="592" t="s">
        <v>348</v>
      </c>
      <c r="F62" s="611">
        <v>5</v>
      </c>
      <c r="G62" s="612">
        <v>0</v>
      </c>
      <c r="H62" s="595">
        <f t="shared" si="5"/>
        <v>5</v>
      </c>
      <c r="I62" s="599"/>
      <c r="J62" s="592" t="s">
        <v>399</v>
      </c>
      <c r="K62" s="611">
        <v>6.5</v>
      </c>
      <c r="L62" s="612">
        <v>0</v>
      </c>
      <c r="M62" s="595">
        <f t="shared" si="6"/>
        <v>6.5</v>
      </c>
      <c r="N62" s="592" t="s">
        <v>142</v>
      </c>
      <c r="O62" s="613" t="s">
        <v>144</v>
      </c>
      <c r="P62" s="612" t="s">
        <v>144</v>
      </c>
      <c r="Q62" s="220" t="s">
        <v>144</v>
      </c>
      <c r="R62" s="7"/>
      <c r="S62" s="7"/>
      <c r="T62" s="7"/>
      <c r="U62" s="7"/>
      <c r="V62" s="7"/>
      <c r="W62" s="210"/>
      <c r="X62" s="210"/>
      <c r="Y62" s="210"/>
      <c r="Z62" s="210"/>
    </row>
    <row r="63" spans="1:26" ht="12.75" customHeight="1" thickBot="1">
      <c r="A63" s="343" t="s">
        <v>321</v>
      </c>
      <c r="B63" s="601">
        <v>1</v>
      </c>
      <c r="C63" s="602">
        <v>0</v>
      </c>
      <c r="D63" s="614">
        <f t="shared" si="7"/>
        <v>1</v>
      </c>
      <c r="E63" s="343" t="s">
        <v>452</v>
      </c>
      <c r="F63" s="601">
        <v>0.5</v>
      </c>
      <c r="G63" s="602">
        <v>0</v>
      </c>
      <c r="H63" s="614">
        <f t="shared" si="5"/>
        <v>0.5</v>
      </c>
      <c r="I63" s="599"/>
      <c r="J63" s="343" t="s">
        <v>165</v>
      </c>
      <c r="K63" s="601">
        <v>0.5</v>
      </c>
      <c r="L63" s="602">
        <v>0</v>
      </c>
      <c r="M63" s="614">
        <f t="shared" si="6"/>
        <v>0.5</v>
      </c>
      <c r="N63" s="301" t="s">
        <v>253</v>
      </c>
      <c r="O63" s="601">
        <v>-0.5</v>
      </c>
      <c r="P63" s="602">
        <v>0</v>
      </c>
      <c r="Q63" s="221">
        <f t="shared" si="8"/>
        <v>-0.5</v>
      </c>
      <c r="R63" s="7"/>
      <c r="S63" s="7"/>
      <c r="T63" s="7"/>
      <c r="U63" s="7"/>
      <c r="V63" s="7"/>
      <c r="W63" s="210"/>
      <c r="X63" s="210"/>
      <c r="Y63" s="210"/>
      <c r="Z63" s="210"/>
    </row>
    <row r="64" spans="1:26" ht="12.75" customHeight="1" thickBot="1">
      <c r="A64" s="389" t="s">
        <v>357</v>
      </c>
      <c r="B64" s="390">
        <f>18.5/3</f>
        <v>6.166666666666667</v>
      </c>
      <c r="C64" s="391">
        <v>0</v>
      </c>
      <c r="D64" s="205">
        <f>C64</f>
        <v>0</v>
      </c>
      <c r="E64" s="389" t="s">
        <v>357</v>
      </c>
      <c r="F64" s="390">
        <f>19/3</f>
        <v>6.333333333333333</v>
      </c>
      <c r="G64" s="391">
        <v>0.5</v>
      </c>
      <c r="H64" s="205">
        <f>G64</f>
        <v>0.5</v>
      </c>
      <c r="I64" s="392"/>
      <c r="J64" s="389" t="s">
        <v>357</v>
      </c>
      <c r="K64" s="390">
        <f>18/3</f>
        <v>6</v>
      </c>
      <c r="L64" s="391">
        <v>0</v>
      </c>
      <c r="M64" s="205">
        <f>L64</f>
        <v>0</v>
      </c>
      <c r="N64" s="389" t="s">
        <v>357</v>
      </c>
      <c r="O64" s="390">
        <f>16.5/3</f>
        <v>5.5</v>
      </c>
      <c r="P64" s="391">
        <v>0</v>
      </c>
      <c r="Q64" s="205">
        <f>P64</f>
        <v>0</v>
      </c>
      <c r="R64" s="7"/>
      <c r="S64" s="7"/>
      <c r="T64" s="7"/>
      <c r="U64" s="7"/>
      <c r="V64" s="7"/>
      <c r="W64" s="210"/>
      <c r="X64" s="210"/>
      <c r="Y64" s="210"/>
      <c r="Z64" s="210"/>
    </row>
    <row r="65" spans="1:26" ht="12.75">
      <c r="A65" s="72"/>
      <c r="B65" s="60"/>
      <c r="C65" s="60"/>
      <c r="D65" s="222"/>
      <c r="E65" s="72"/>
      <c r="F65" s="60"/>
      <c r="G65" s="60"/>
      <c r="H65" s="73"/>
      <c r="I65" s="255"/>
      <c r="J65" s="72"/>
      <c r="K65" s="60"/>
      <c r="L65" s="60"/>
      <c r="M65" s="222"/>
      <c r="N65" s="72"/>
      <c r="O65" s="60"/>
      <c r="P65" s="60"/>
      <c r="Q65" s="222"/>
      <c r="R65" s="7"/>
      <c r="S65" s="7"/>
      <c r="T65" s="7"/>
      <c r="U65" s="7"/>
      <c r="V65" s="7"/>
      <c r="W65" s="210"/>
      <c r="X65" s="210"/>
      <c r="Y65" s="210"/>
      <c r="Z65" s="211"/>
    </row>
    <row r="66" spans="1:26" ht="13.5" customHeight="1">
      <c r="A66" s="74"/>
      <c r="B66" s="191">
        <f>B39+B40+B41+B42+B43+B44+B45+B46+B47+B48+B49+B63</f>
        <v>69.5</v>
      </c>
      <c r="C66" s="191">
        <f>C38+C39+C40+C41+C42+C43+C44+C45+C46+C47+C48+C49+C63+C64</f>
        <v>10</v>
      </c>
      <c r="D66" s="228">
        <f>B66+C66</f>
        <v>79.5</v>
      </c>
      <c r="E66" s="74"/>
      <c r="F66" s="174">
        <f>F39+F40+F59+F42+F43+F44+F45+F46+F47+F48+F49+F63</f>
        <v>64.5</v>
      </c>
      <c r="G66" s="174">
        <f>G38+G39+G40+G59+G42+G43+G44+G45+G46+G47+G48+G49+G63+G64</f>
        <v>-3.5</v>
      </c>
      <c r="H66" s="224">
        <f>F66+G66</f>
        <v>61</v>
      </c>
      <c r="I66" s="255"/>
      <c r="J66" s="74"/>
      <c r="K66" s="182">
        <f>K39+K40+K41+K42+K43+K44+K45+K46+K55+K48+K49+K63</f>
        <v>72</v>
      </c>
      <c r="L66" s="182">
        <f>L38+L39+L40+L41+L42+L43+L44+L45+L46+L55+L48+L49+L63+L64</f>
        <v>20</v>
      </c>
      <c r="M66" s="223">
        <f>K66+L66</f>
        <v>92</v>
      </c>
      <c r="N66" s="74"/>
      <c r="O66" s="281">
        <f>O39+O58+O41+O42+O54+O44+O45+O46+O47+O48+O49+O63</f>
        <v>60.5</v>
      </c>
      <c r="P66" s="281">
        <f>P38+P39+P58+P41+P42+P54+P44+P45+P46+P47+P48+P49+P63+P64</f>
        <v>-0.5</v>
      </c>
      <c r="Q66" s="280">
        <f>O66+P66</f>
        <v>60</v>
      </c>
      <c r="R66" s="7"/>
      <c r="S66" s="7"/>
      <c r="T66" s="7"/>
      <c r="U66" s="7"/>
      <c r="V66" s="7"/>
      <c r="W66" s="211"/>
      <c r="X66" s="212"/>
      <c r="Y66" s="212"/>
      <c r="Z66" s="212"/>
    </row>
    <row r="67" spans="1:26" ht="12.75" customHeight="1" thickBot="1">
      <c r="A67" s="75"/>
      <c r="B67" s="76"/>
      <c r="C67" s="76"/>
      <c r="D67" s="29"/>
      <c r="E67" s="75"/>
      <c r="F67" s="76"/>
      <c r="G67" s="76"/>
      <c r="H67" s="29"/>
      <c r="I67" s="255"/>
      <c r="J67" s="75"/>
      <c r="K67" s="76"/>
      <c r="L67" s="76"/>
      <c r="M67" s="29"/>
      <c r="N67" s="75"/>
      <c r="O67" s="76"/>
      <c r="P67" s="76"/>
      <c r="Q67" s="29"/>
      <c r="R67" s="7"/>
      <c r="S67" s="7"/>
      <c r="T67" s="7"/>
      <c r="U67" s="7"/>
      <c r="V67" s="7"/>
      <c r="W67" s="211"/>
      <c r="X67" s="211"/>
      <c r="Y67" s="211"/>
      <c r="Z67" s="211"/>
    </row>
    <row r="68" spans="1:26" ht="18.75" thickBot="1">
      <c r="A68" s="340"/>
      <c r="B68" s="190"/>
      <c r="C68" s="190"/>
      <c r="D68" s="295">
        <v>3</v>
      </c>
      <c r="E68" s="173"/>
      <c r="F68" s="172"/>
      <c r="G68" s="172"/>
      <c r="H68" s="292">
        <v>0</v>
      </c>
      <c r="I68" s="248"/>
      <c r="J68" s="180"/>
      <c r="K68" s="181"/>
      <c r="L68" s="181"/>
      <c r="M68" s="298">
        <v>6</v>
      </c>
      <c r="N68" s="341"/>
      <c r="O68" s="279"/>
      <c r="P68" s="279"/>
      <c r="Q68" s="299">
        <v>0</v>
      </c>
      <c r="R68" s="7"/>
      <c r="S68" s="7"/>
      <c r="T68" s="7"/>
      <c r="U68" s="7"/>
      <c r="V68" s="7"/>
      <c r="W68" s="213"/>
      <c r="X68" s="213"/>
      <c r="Y68" s="213"/>
      <c r="Z68" s="214"/>
    </row>
    <row r="69" spans="1:26" ht="6" customHeight="1" thickBot="1">
      <c r="A69" s="7"/>
      <c r="B69" s="7"/>
      <c r="C69" s="7"/>
      <c r="D69" s="7"/>
      <c r="E69" s="257"/>
      <c r="F69" s="258"/>
      <c r="G69" s="258"/>
      <c r="H69" s="258"/>
      <c r="I69" s="255"/>
      <c r="J69" s="258"/>
      <c r="K69" s="258"/>
      <c r="L69" s="258"/>
      <c r="M69" s="278"/>
      <c r="N69" s="7"/>
      <c r="O69" s="7"/>
      <c r="P69" s="7"/>
      <c r="Q69" s="7"/>
      <c r="R69" s="7"/>
      <c r="S69" s="49"/>
      <c r="T69" s="49"/>
      <c r="U69" s="49"/>
      <c r="V69" s="49"/>
      <c r="W69" s="49"/>
      <c r="X69" s="49"/>
      <c r="Y69" s="49"/>
      <c r="Z69" s="49"/>
    </row>
    <row r="70" spans="1:26" ht="15" thickBot="1">
      <c r="A70" s="7"/>
      <c r="B70" s="7"/>
      <c r="C70" s="7"/>
      <c r="D70" s="7"/>
      <c r="E70" s="848" t="s">
        <v>64</v>
      </c>
      <c r="F70" s="849"/>
      <c r="G70" s="849"/>
      <c r="H70" s="849"/>
      <c r="I70" s="849"/>
      <c r="J70" s="849"/>
      <c r="K70" s="849"/>
      <c r="L70" s="849"/>
      <c r="M70" s="850"/>
      <c r="N70" s="7"/>
      <c r="O70" s="7"/>
      <c r="P70" s="7"/>
      <c r="Q70" s="7"/>
      <c r="R70" s="7"/>
      <c r="S70" s="49"/>
      <c r="T70" s="49"/>
      <c r="U70" s="49"/>
      <c r="V70" s="49"/>
      <c r="W70" s="49"/>
      <c r="X70" s="49"/>
      <c r="Y70" s="49"/>
      <c r="Z70" s="49"/>
    </row>
    <row r="71" spans="1:26" ht="15" customHeight="1" thickBot="1">
      <c r="A71" s="7"/>
      <c r="B71" s="7"/>
      <c r="C71" s="7"/>
      <c r="D71" s="7"/>
      <c r="E71" s="836" t="s">
        <v>344</v>
      </c>
      <c r="F71" s="856"/>
      <c r="G71" s="856"/>
      <c r="H71" s="837"/>
      <c r="I71" s="35"/>
      <c r="J71" s="809" t="s">
        <v>89</v>
      </c>
      <c r="K71" s="873"/>
      <c r="L71" s="873"/>
      <c r="M71" s="810"/>
      <c r="N71" s="7"/>
      <c r="O71" s="7"/>
      <c r="P71" s="7"/>
      <c r="Q71" s="7"/>
      <c r="R71" s="7"/>
      <c r="S71" s="49"/>
      <c r="T71" s="49"/>
      <c r="U71" s="49"/>
      <c r="V71" s="49"/>
      <c r="W71" s="7"/>
      <c r="X71" s="7"/>
      <c r="Y71" s="7"/>
      <c r="Z71" s="7"/>
    </row>
    <row r="72" spans="1:26" ht="13.5" thickBot="1">
      <c r="A72" s="7"/>
      <c r="B72" s="7"/>
      <c r="C72" s="7"/>
      <c r="D72" s="7"/>
      <c r="E72" s="162" t="s">
        <v>3</v>
      </c>
      <c r="F72" s="162" t="s">
        <v>78</v>
      </c>
      <c r="G72" s="162">
        <v>2</v>
      </c>
      <c r="H72" s="162" t="s">
        <v>13</v>
      </c>
      <c r="I72" s="2"/>
      <c r="J72" s="373" t="s">
        <v>3</v>
      </c>
      <c r="K72" s="371" t="s">
        <v>78</v>
      </c>
      <c r="L72" s="372">
        <v>-0.5</v>
      </c>
      <c r="M72" s="371" t="s">
        <v>13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>
      <c r="A73" s="7"/>
      <c r="B73" s="7"/>
      <c r="C73" s="7"/>
      <c r="D73" s="7"/>
      <c r="E73" s="344" t="s">
        <v>276</v>
      </c>
      <c r="F73" s="596">
        <v>7</v>
      </c>
      <c r="G73" s="597">
        <v>1</v>
      </c>
      <c r="H73" s="339">
        <f aca="true" t="shared" si="9" ref="H73:H97">F73+G73</f>
        <v>8</v>
      </c>
      <c r="I73" s="361"/>
      <c r="J73" s="101" t="s">
        <v>187</v>
      </c>
      <c r="K73" s="230">
        <v>7</v>
      </c>
      <c r="L73" s="66">
        <v>1</v>
      </c>
      <c r="M73" s="215">
        <f>K73+L73</f>
        <v>8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>
      <c r="A74" s="7"/>
      <c r="B74" s="7"/>
      <c r="C74" s="7"/>
      <c r="D74" s="7"/>
      <c r="E74" s="301" t="s">
        <v>295</v>
      </c>
      <c r="F74" s="337">
        <v>5.5</v>
      </c>
      <c r="G74" s="338">
        <v>-0.5</v>
      </c>
      <c r="H74" s="339">
        <f t="shared" si="9"/>
        <v>5</v>
      </c>
      <c r="I74" s="361"/>
      <c r="J74" s="102" t="s">
        <v>204</v>
      </c>
      <c r="K74" s="231">
        <v>5.5</v>
      </c>
      <c r="L74" s="67">
        <v>0</v>
      </c>
      <c r="M74" s="216">
        <f aca="true" t="shared" si="10" ref="M74:M97">K74+L74</f>
        <v>5.5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>
      <c r="A75" s="7"/>
      <c r="B75" s="7"/>
      <c r="C75" s="7"/>
      <c r="D75" s="7"/>
      <c r="E75" s="301" t="s">
        <v>360</v>
      </c>
      <c r="F75" s="337">
        <v>6</v>
      </c>
      <c r="G75" s="338">
        <v>0</v>
      </c>
      <c r="H75" s="339">
        <f t="shared" si="9"/>
        <v>6</v>
      </c>
      <c r="I75" s="361"/>
      <c r="J75" s="102" t="s">
        <v>188</v>
      </c>
      <c r="K75" s="231">
        <v>5</v>
      </c>
      <c r="L75" s="67">
        <v>-0.5</v>
      </c>
      <c r="M75" s="216">
        <f t="shared" si="10"/>
        <v>4.5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>
      <c r="A76" s="7"/>
      <c r="B76" s="7"/>
      <c r="C76" s="7"/>
      <c r="D76" s="7"/>
      <c r="E76" s="301" t="s">
        <v>359</v>
      </c>
      <c r="F76" s="337">
        <v>6.5</v>
      </c>
      <c r="G76" s="338">
        <v>-0.5</v>
      </c>
      <c r="H76" s="339">
        <f t="shared" si="9"/>
        <v>6</v>
      </c>
      <c r="I76" s="361"/>
      <c r="J76" s="102" t="s">
        <v>190</v>
      </c>
      <c r="K76" s="231">
        <v>7</v>
      </c>
      <c r="L76" s="67">
        <v>-0.5</v>
      </c>
      <c r="M76" s="216">
        <f t="shared" si="10"/>
        <v>6.5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>
      <c r="A77" s="7"/>
      <c r="B77" s="7"/>
      <c r="C77" s="7"/>
      <c r="D77" s="7"/>
      <c r="E77" s="301" t="s">
        <v>289</v>
      </c>
      <c r="F77" s="337">
        <v>7</v>
      </c>
      <c r="G77" s="338">
        <v>3</v>
      </c>
      <c r="H77" s="339">
        <f t="shared" si="9"/>
        <v>10</v>
      </c>
      <c r="I77" s="361"/>
      <c r="J77" s="102" t="s">
        <v>191</v>
      </c>
      <c r="K77" s="231">
        <v>6</v>
      </c>
      <c r="L77" s="67">
        <v>0</v>
      </c>
      <c r="M77" s="216">
        <f t="shared" si="10"/>
        <v>6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>
      <c r="A78" s="7"/>
      <c r="B78" s="7"/>
      <c r="C78" s="7"/>
      <c r="D78" s="7"/>
      <c r="E78" s="301" t="s">
        <v>290</v>
      </c>
      <c r="F78" s="337">
        <v>7</v>
      </c>
      <c r="G78" s="338">
        <v>-0.5</v>
      </c>
      <c r="H78" s="339">
        <f t="shared" si="9"/>
        <v>6.5</v>
      </c>
      <c r="I78" s="361"/>
      <c r="J78" s="102" t="s">
        <v>192</v>
      </c>
      <c r="K78" s="231">
        <v>5</v>
      </c>
      <c r="L78" s="67">
        <v>0</v>
      </c>
      <c r="M78" s="216">
        <f t="shared" si="10"/>
        <v>5</v>
      </c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>
      <c r="A79" s="7"/>
      <c r="B79" s="7"/>
      <c r="C79" s="7"/>
      <c r="D79" s="7"/>
      <c r="E79" s="301" t="s">
        <v>280</v>
      </c>
      <c r="F79" s="337">
        <v>5.5</v>
      </c>
      <c r="G79" s="338">
        <v>-0.5</v>
      </c>
      <c r="H79" s="339">
        <f t="shared" si="9"/>
        <v>5</v>
      </c>
      <c r="I79" s="361"/>
      <c r="J79" s="102" t="s">
        <v>202</v>
      </c>
      <c r="K79" s="231" t="s">
        <v>350</v>
      </c>
      <c r="L79" s="67" t="s">
        <v>350</v>
      </c>
      <c r="M79" s="216" t="s">
        <v>350</v>
      </c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>
      <c r="A80" s="7"/>
      <c r="B80" s="7"/>
      <c r="C80" s="7"/>
      <c r="D80" s="7"/>
      <c r="E80" s="301" t="s">
        <v>282</v>
      </c>
      <c r="F80" s="337">
        <v>6.5</v>
      </c>
      <c r="G80" s="338">
        <v>-0.5</v>
      </c>
      <c r="H80" s="339">
        <f t="shared" si="9"/>
        <v>6</v>
      </c>
      <c r="I80" s="361"/>
      <c r="J80" s="102" t="s">
        <v>193</v>
      </c>
      <c r="K80" s="231">
        <v>7</v>
      </c>
      <c r="L80" s="67">
        <v>0</v>
      </c>
      <c r="M80" s="216">
        <f t="shared" si="10"/>
        <v>7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>
      <c r="A81" s="7"/>
      <c r="B81" s="7"/>
      <c r="C81" s="7"/>
      <c r="D81" s="7"/>
      <c r="E81" s="301" t="s">
        <v>283</v>
      </c>
      <c r="F81" s="337" t="s">
        <v>350</v>
      </c>
      <c r="G81" s="338" t="s">
        <v>350</v>
      </c>
      <c r="H81" s="339" t="s">
        <v>350</v>
      </c>
      <c r="I81" s="361"/>
      <c r="J81" s="102" t="s">
        <v>195</v>
      </c>
      <c r="K81" s="231">
        <v>5</v>
      </c>
      <c r="L81" s="67">
        <v>-0.5</v>
      </c>
      <c r="M81" s="216">
        <f t="shared" si="10"/>
        <v>4.5</v>
      </c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>
      <c r="A82" s="7"/>
      <c r="B82" s="7"/>
      <c r="C82" s="7"/>
      <c r="D82" s="7"/>
      <c r="E82" s="301" t="s">
        <v>281</v>
      </c>
      <c r="F82" s="337">
        <v>6</v>
      </c>
      <c r="G82" s="338">
        <v>0</v>
      </c>
      <c r="H82" s="339">
        <f t="shared" si="9"/>
        <v>6</v>
      </c>
      <c r="I82" s="361"/>
      <c r="J82" s="102" t="s">
        <v>196</v>
      </c>
      <c r="K82" s="231">
        <v>5.5</v>
      </c>
      <c r="L82" s="67">
        <v>-0.5</v>
      </c>
      <c r="M82" s="216">
        <f t="shared" si="10"/>
        <v>5</v>
      </c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 customHeight="1" thickBot="1">
      <c r="A83" s="7"/>
      <c r="B83" s="7"/>
      <c r="C83" s="7"/>
      <c r="D83" s="7"/>
      <c r="E83" s="343" t="s">
        <v>288</v>
      </c>
      <c r="F83" s="601">
        <v>7</v>
      </c>
      <c r="G83" s="602">
        <v>3</v>
      </c>
      <c r="H83" s="603">
        <f t="shared" si="9"/>
        <v>10</v>
      </c>
      <c r="I83" s="361"/>
      <c r="J83" s="103" t="s">
        <v>197</v>
      </c>
      <c r="K83" s="232">
        <v>5.5</v>
      </c>
      <c r="L83" s="25">
        <v>0</v>
      </c>
      <c r="M83" s="217">
        <f t="shared" si="10"/>
        <v>5.5</v>
      </c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3.5" thickBot="1">
      <c r="A84" s="7"/>
      <c r="B84" s="7"/>
      <c r="C84" s="7"/>
      <c r="D84" s="7"/>
      <c r="E84" s="592"/>
      <c r="F84" s="604"/>
      <c r="G84" s="604"/>
      <c r="H84" s="605"/>
      <c r="I84" s="361"/>
      <c r="J84" s="85"/>
      <c r="K84" s="233"/>
      <c r="L84" s="68"/>
      <c r="M84" s="218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>
      <c r="A85" s="7"/>
      <c r="B85" s="7"/>
      <c r="C85" s="7"/>
      <c r="D85" s="7"/>
      <c r="E85" s="591" t="s">
        <v>286</v>
      </c>
      <c r="F85" s="606" t="s">
        <v>144</v>
      </c>
      <c r="G85" s="607" t="s">
        <v>144</v>
      </c>
      <c r="H85" s="608" t="s">
        <v>144</v>
      </c>
      <c r="I85" s="361"/>
      <c r="J85" s="104" t="s">
        <v>198</v>
      </c>
      <c r="K85" s="234" t="s">
        <v>144</v>
      </c>
      <c r="L85" s="70" t="s">
        <v>144</v>
      </c>
      <c r="M85" s="219" t="s">
        <v>144</v>
      </c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>
      <c r="A86" s="7"/>
      <c r="B86" s="7"/>
      <c r="C86" s="7"/>
      <c r="D86" s="7"/>
      <c r="E86" s="342" t="s">
        <v>287</v>
      </c>
      <c r="F86" s="593" t="s">
        <v>144</v>
      </c>
      <c r="G86" s="594" t="s">
        <v>144</v>
      </c>
      <c r="H86" s="595" t="s">
        <v>144</v>
      </c>
      <c r="I86" s="361"/>
      <c r="J86" s="105" t="s">
        <v>200</v>
      </c>
      <c r="K86" s="235" t="s">
        <v>144</v>
      </c>
      <c r="L86" s="69" t="s">
        <v>144</v>
      </c>
      <c r="M86" s="220" t="s">
        <v>144</v>
      </c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>
      <c r="A87" s="7"/>
      <c r="B87" s="7"/>
      <c r="C87" s="7"/>
      <c r="D87" s="7"/>
      <c r="E87" s="301" t="s">
        <v>547</v>
      </c>
      <c r="F87" s="337">
        <v>5.5</v>
      </c>
      <c r="G87" s="338">
        <v>0</v>
      </c>
      <c r="H87" s="339">
        <f t="shared" si="9"/>
        <v>5.5</v>
      </c>
      <c r="I87" s="361"/>
      <c r="J87" s="105" t="s">
        <v>199</v>
      </c>
      <c r="K87" s="235">
        <v>5.5</v>
      </c>
      <c r="L87" s="69">
        <v>0</v>
      </c>
      <c r="M87" s="220">
        <f t="shared" si="10"/>
        <v>5.5</v>
      </c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>
      <c r="A88" s="7"/>
      <c r="B88" s="7"/>
      <c r="C88" s="7"/>
      <c r="D88" s="7"/>
      <c r="E88" s="342" t="s">
        <v>509</v>
      </c>
      <c r="F88" s="593" t="s">
        <v>356</v>
      </c>
      <c r="G88" s="594" t="s">
        <v>356</v>
      </c>
      <c r="H88" s="595" t="s">
        <v>356</v>
      </c>
      <c r="I88" s="361"/>
      <c r="J88" s="105" t="s">
        <v>525</v>
      </c>
      <c r="K88" s="235">
        <v>5.5</v>
      </c>
      <c r="L88" s="69">
        <v>0</v>
      </c>
      <c r="M88" s="220">
        <f t="shared" si="10"/>
        <v>5.5</v>
      </c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>
      <c r="A89" s="7"/>
      <c r="B89" s="7"/>
      <c r="C89" s="7"/>
      <c r="D89" s="7"/>
      <c r="E89" s="342" t="s">
        <v>284</v>
      </c>
      <c r="F89" s="593">
        <v>7</v>
      </c>
      <c r="G89" s="594">
        <v>2</v>
      </c>
      <c r="H89" s="595">
        <f t="shared" si="9"/>
        <v>9</v>
      </c>
      <c r="I89" s="361"/>
      <c r="J89" s="102" t="s">
        <v>419</v>
      </c>
      <c r="K89" s="231">
        <v>6</v>
      </c>
      <c r="L89" s="67">
        <v>0</v>
      </c>
      <c r="M89" s="216">
        <f t="shared" si="10"/>
        <v>6</v>
      </c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>
      <c r="A90" s="7"/>
      <c r="B90" s="7"/>
      <c r="C90" s="7"/>
      <c r="D90" s="7"/>
      <c r="E90" s="342" t="s">
        <v>428</v>
      </c>
      <c r="F90" s="615" t="s">
        <v>144</v>
      </c>
      <c r="G90" s="594" t="s">
        <v>144</v>
      </c>
      <c r="H90" s="595" t="s">
        <v>144</v>
      </c>
      <c r="I90" s="361"/>
      <c r="J90" s="105" t="s">
        <v>194</v>
      </c>
      <c r="K90" s="235">
        <v>7.5</v>
      </c>
      <c r="L90" s="69">
        <v>3</v>
      </c>
      <c r="M90" s="220">
        <f t="shared" si="10"/>
        <v>10.5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>
      <c r="A91" s="7"/>
      <c r="B91" s="7"/>
      <c r="C91" s="7"/>
      <c r="D91" s="7"/>
      <c r="E91" s="342" t="s">
        <v>427</v>
      </c>
      <c r="F91" s="593" t="s">
        <v>144</v>
      </c>
      <c r="G91" s="594" t="s">
        <v>144</v>
      </c>
      <c r="H91" s="595" t="s">
        <v>144</v>
      </c>
      <c r="I91" s="361"/>
      <c r="J91" s="105" t="s">
        <v>498</v>
      </c>
      <c r="K91" s="235" t="s">
        <v>144</v>
      </c>
      <c r="L91" s="69" t="s">
        <v>144</v>
      </c>
      <c r="M91" s="220" t="s">
        <v>144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75">
      <c r="A92" s="7"/>
      <c r="B92" s="7"/>
      <c r="C92" s="7"/>
      <c r="D92" s="7"/>
      <c r="E92" s="342" t="s">
        <v>529</v>
      </c>
      <c r="F92" s="610" t="s">
        <v>356</v>
      </c>
      <c r="G92" s="594" t="s">
        <v>356</v>
      </c>
      <c r="H92" s="595" t="s">
        <v>356</v>
      </c>
      <c r="I92" s="361"/>
      <c r="J92" s="105" t="s">
        <v>203</v>
      </c>
      <c r="K92" s="235" t="s">
        <v>144</v>
      </c>
      <c r="L92" s="69" t="s">
        <v>144</v>
      </c>
      <c r="M92" s="220" t="s">
        <v>144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>
      <c r="A93" s="7"/>
      <c r="B93" s="7"/>
      <c r="C93" s="7"/>
      <c r="D93" s="7"/>
      <c r="E93" s="342" t="s">
        <v>301</v>
      </c>
      <c r="F93" s="593" t="s">
        <v>144</v>
      </c>
      <c r="G93" s="594" t="s">
        <v>144</v>
      </c>
      <c r="H93" s="595" t="s">
        <v>144</v>
      </c>
      <c r="I93" s="361"/>
      <c r="J93" s="105" t="s">
        <v>205</v>
      </c>
      <c r="K93" s="235">
        <v>7.5</v>
      </c>
      <c r="L93" s="69">
        <v>1</v>
      </c>
      <c r="M93" s="220">
        <f t="shared" si="10"/>
        <v>8.5</v>
      </c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>
      <c r="A94" s="2"/>
      <c r="B94" s="2"/>
      <c r="C94" s="2"/>
      <c r="D94" s="2"/>
      <c r="E94" s="342" t="s">
        <v>466</v>
      </c>
      <c r="F94" s="593">
        <v>5</v>
      </c>
      <c r="G94" s="594">
        <v>0</v>
      </c>
      <c r="H94" s="595">
        <f t="shared" si="9"/>
        <v>5</v>
      </c>
      <c r="I94" s="361"/>
      <c r="J94" s="342" t="s">
        <v>189</v>
      </c>
      <c r="K94" s="235">
        <v>5.5</v>
      </c>
      <c r="L94" s="69">
        <v>-0.5</v>
      </c>
      <c r="M94" s="220">
        <f t="shared" si="10"/>
        <v>5</v>
      </c>
      <c r="N94" s="7"/>
      <c r="O94" s="7"/>
      <c r="P94" s="7"/>
      <c r="Q94" s="7"/>
      <c r="R94" s="2"/>
      <c r="S94" s="2"/>
      <c r="T94" s="7"/>
      <c r="U94" s="7"/>
      <c r="V94" s="7"/>
      <c r="W94" s="7"/>
      <c r="X94" s="7"/>
      <c r="Y94" s="7"/>
      <c r="Z94" s="7"/>
    </row>
    <row r="95" spans="1:26" ht="12.75">
      <c r="A95" s="2"/>
      <c r="B95" s="2"/>
      <c r="C95" s="2"/>
      <c r="D95" s="2"/>
      <c r="E95" s="342" t="s">
        <v>294</v>
      </c>
      <c r="F95" s="593">
        <v>5</v>
      </c>
      <c r="G95" s="594">
        <v>-0.5</v>
      </c>
      <c r="H95" s="595">
        <f t="shared" si="9"/>
        <v>4.5</v>
      </c>
      <c r="I95" s="361"/>
      <c r="J95" s="109" t="s">
        <v>421</v>
      </c>
      <c r="K95" s="235">
        <v>5.5</v>
      </c>
      <c r="L95" s="69">
        <v>-0.5</v>
      </c>
      <c r="M95" s="220">
        <f t="shared" si="10"/>
        <v>5</v>
      </c>
      <c r="N95" s="7"/>
      <c r="O95" s="7"/>
      <c r="P95" s="7"/>
      <c r="Q95" s="7"/>
      <c r="R95" s="2"/>
      <c r="S95" s="2"/>
      <c r="T95" s="7"/>
      <c r="U95" s="7"/>
      <c r="V95" s="7"/>
      <c r="W95" s="7"/>
      <c r="X95" s="7"/>
      <c r="Y95" s="7"/>
      <c r="Z95" s="7"/>
    </row>
    <row r="96" spans="1:26" ht="12.75" customHeight="1" thickBot="1">
      <c r="A96" s="79"/>
      <c r="B96" s="79"/>
      <c r="C96" s="79"/>
      <c r="D96" s="79"/>
      <c r="E96" s="592" t="s">
        <v>467</v>
      </c>
      <c r="F96" s="613">
        <v>5.5</v>
      </c>
      <c r="G96" s="612">
        <v>-0.5</v>
      </c>
      <c r="H96" s="595">
        <f t="shared" si="9"/>
        <v>5</v>
      </c>
      <c r="I96" s="616"/>
      <c r="J96" s="106" t="s">
        <v>142</v>
      </c>
      <c r="K96" s="236" t="s">
        <v>144</v>
      </c>
      <c r="L96" s="71" t="s">
        <v>144</v>
      </c>
      <c r="M96" s="220" t="s">
        <v>144</v>
      </c>
      <c r="N96" s="7"/>
      <c r="O96" s="7"/>
      <c r="P96" s="7"/>
      <c r="Q96" s="7"/>
      <c r="R96" s="2"/>
      <c r="S96" s="2"/>
      <c r="T96" s="7"/>
      <c r="U96" s="7"/>
      <c r="V96" s="7"/>
      <c r="W96" s="7"/>
      <c r="X96" s="7"/>
      <c r="Y96" s="7"/>
      <c r="Z96" s="7"/>
    </row>
    <row r="97" spans="1:26" ht="12.75" customHeight="1" thickBot="1">
      <c r="A97" s="86"/>
      <c r="B97" s="86"/>
      <c r="C97" s="86"/>
      <c r="D97" s="86"/>
      <c r="E97" s="343" t="s">
        <v>297</v>
      </c>
      <c r="F97" s="601">
        <v>-1</v>
      </c>
      <c r="G97" s="602">
        <v>0</v>
      </c>
      <c r="H97" s="614">
        <f t="shared" si="9"/>
        <v>-1</v>
      </c>
      <c r="I97" s="617"/>
      <c r="J97" s="103" t="s">
        <v>500</v>
      </c>
      <c r="K97" s="232">
        <v>1</v>
      </c>
      <c r="L97" s="25">
        <v>0</v>
      </c>
      <c r="M97" s="221">
        <f t="shared" si="10"/>
        <v>1</v>
      </c>
      <c r="N97" s="7"/>
      <c r="O97" s="7"/>
      <c r="P97" s="7"/>
      <c r="Q97" s="7"/>
      <c r="R97" s="2"/>
      <c r="S97" s="2"/>
      <c r="T97" s="7"/>
      <c r="U97" s="7"/>
      <c r="V97" s="7"/>
      <c r="W97" s="7"/>
      <c r="X97" s="7"/>
      <c r="Y97" s="7"/>
      <c r="Z97" s="7"/>
    </row>
    <row r="98" spans="1:26" ht="12.75" customHeight="1" thickBot="1">
      <c r="A98" s="86"/>
      <c r="B98" s="86"/>
      <c r="C98" s="86"/>
      <c r="D98" s="86"/>
      <c r="E98" s="389" t="s">
        <v>357</v>
      </c>
      <c r="F98" s="390">
        <f>18/3</f>
        <v>6</v>
      </c>
      <c r="G98" s="391">
        <v>0</v>
      </c>
      <c r="H98" s="205">
        <f>G98</f>
        <v>0</v>
      </c>
      <c r="I98" s="81"/>
      <c r="J98" s="389" t="s">
        <v>357</v>
      </c>
      <c r="K98" s="390">
        <f>17.5/3</f>
        <v>5.833333333333333</v>
      </c>
      <c r="L98" s="391">
        <v>0</v>
      </c>
      <c r="M98" s="205">
        <f>L98</f>
        <v>0</v>
      </c>
      <c r="N98" s="7"/>
      <c r="O98" s="7"/>
      <c r="P98" s="7"/>
      <c r="Q98" s="7"/>
      <c r="R98" s="2"/>
      <c r="S98" s="2"/>
      <c r="T98" s="7"/>
      <c r="U98" s="7"/>
      <c r="V98" s="7"/>
      <c r="W98" s="7"/>
      <c r="X98" s="7"/>
      <c r="Y98" s="7"/>
      <c r="Z98" s="7"/>
    </row>
    <row r="99" spans="1:26" ht="12.75">
      <c r="A99" s="82"/>
      <c r="B99" s="82"/>
      <c r="C99" s="82"/>
      <c r="D99" s="80"/>
      <c r="E99" s="72"/>
      <c r="F99" s="60"/>
      <c r="G99" s="60"/>
      <c r="H99" s="222"/>
      <c r="I99" s="81"/>
      <c r="J99" s="72"/>
      <c r="K99" s="60"/>
      <c r="L99" s="60"/>
      <c r="M99" s="222"/>
      <c r="N99" s="7"/>
      <c r="O99" s="7"/>
      <c r="P99" s="7"/>
      <c r="Q99" s="7"/>
      <c r="R99" s="2"/>
      <c r="S99" s="2"/>
      <c r="T99" s="7"/>
      <c r="U99" s="7"/>
      <c r="V99" s="7"/>
      <c r="W99" s="7"/>
      <c r="X99" s="7"/>
      <c r="Y99" s="7"/>
      <c r="Z99" s="7"/>
    </row>
    <row r="100" spans="1:26" ht="13.5" customHeight="1">
      <c r="A100" s="78"/>
      <c r="B100" s="78"/>
      <c r="C100" s="78"/>
      <c r="D100" s="9"/>
      <c r="E100" s="74"/>
      <c r="F100" s="163">
        <f>F73+F74+F75+F76+F77+F78+F79+F80+F87+F82+F83+F97</f>
        <v>68.5</v>
      </c>
      <c r="G100" s="163">
        <f>G72+G73+G74+G75+G76+G77+G78+G79+G80+G87+G82+G83+G97+G98</f>
        <v>6.5</v>
      </c>
      <c r="H100" s="226">
        <f>F100+G100</f>
        <v>75</v>
      </c>
      <c r="I100" s="77"/>
      <c r="J100" s="74"/>
      <c r="K100" s="369">
        <f>K73+K74+K75+K76+K77+K78+K89+K80+K81+K82+K83+K97</f>
        <v>65.5</v>
      </c>
      <c r="L100" s="369">
        <f>L72+L73+L74+L75+L76+L77+L78+L89+L80+L81+L82+L83+L97+L98</f>
        <v>-1.5</v>
      </c>
      <c r="M100" s="370">
        <f>K100+L100</f>
        <v>64</v>
      </c>
      <c r="N100" s="7"/>
      <c r="O100" s="7"/>
      <c r="P100" s="7"/>
      <c r="Q100" s="7"/>
      <c r="R100" s="2"/>
      <c r="S100" s="2"/>
      <c r="T100" s="7"/>
      <c r="U100" s="7"/>
      <c r="V100" s="7"/>
      <c r="W100" s="7"/>
      <c r="X100" s="7"/>
      <c r="Y100" s="7"/>
      <c r="Z100" s="7"/>
    </row>
    <row r="101" spans="1:26" ht="12.75" customHeight="1" thickBot="1">
      <c r="A101" s="61"/>
      <c r="B101" s="61"/>
      <c r="C101" s="61"/>
      <c r="D101" s="64"/>
      <c r="E101" s="75"/>
      <c r="F101" s="76"/>
      <c r="G101" s="76"/>
      <c r="H101" s="29"/>
      <c r="I101" s="18"/>
      <c r="J101" s="75"/>
      <c r="K101" s="76"/>
      <c r="L101" s="76"/>
      <c r="M101" s="29"/>
      <c r="N101" s="7"/>
      <c r="O101" s="7"/>
      <c r="P101" s="7"/>
      <c r="Q101" s="7"/>
      <c r="R101" s="2"/>
      <c r="S101" s="2"/>
      <c r="T101" s="7"/>
      <c r="U101" s="7"/>
      <c r="V101" s="7"/>
      <c r="W101" s="7"/>
      <c r="X101" s="7"/>
      <c r="Y101" s="7"/>
      <c r="Z101" s="7"/>
    </row>
    <row r="102" spans="1:26" ht="18.75" thickBot="1">
      <c r="A102" s="61"/>
      <c r="B102" s="61"/>
      <c r="C102" s="61"/>
      <c r="D102" s="64"/>
      <c r="E102" s="164"/>
      <c r="F102" s="165"/>
      <c r="G102" s="165"/>
      <c r="H102" s="300">
        <v>2</v>
      </c>
      <c r="I102" s="83"/>
      <c r="J102" s="368"/>
      <c r="K102" s="367"/>
      <c r="L102" s="367"/>
      <c r="M102" s="366">
        <v>0</v>
      </c>
      <c r="N102" s="7"/>
      <c r="O102" s="7"/>
      <c r="P102" s="7"/>
      <c r="Q102" s="7"/>
      <c r="R102" s="2"/>
      <c r="S102" s="2"/>
      <c r="T102" s="7"/>
      <c r="U102" s="7"/>
      <c r="V102" s="7"/>
      <c r="W102" s="7"/>
      <c r="X102" s="7"/>
      <c r="Y102" s="7"/>
      <c r="Z102" s="7"/>
    </row>
    <row r="103" spans="1:26" ht="12.75">
      <c r="A103" s="61"/>
      <c r="B103" s="61"/>
      <c r="C103" s="61"/>
      <c r="D103" s="64"/>
      <c r="E103" s="61"/>
      <c r="F103" s="61"/>
      <c r="G103" s="61"/>
      <c r="H103" s="18"/>
      <c r="I103" s="18"/>
      <c r="J103" s="61"/>
      <c r="K103" s="61"/>
      <c r="L103" s="61"/>
      <c r="M103" s="64"/>
      <c r="N103" s="7"/>
      <c r="O103" s="7"/>
      <c r="P103" s="7"/>
      <c r="Q103" s="7"/>
      <c r="R103" s="2"/>
      <c r="S103" s="2"/>
      <c r="T103" s="7"/>
      <c r="U103" s="7"/>
      <c r="V103" s="7"/>
      <c r="W103" s="7"/>
      <c r="X103" s="7"/>
      <c r="Y103" s="7"/>
      <c r="Z103" s="7"/>
    </row>
    <row r="104" spans="1:26" ht="14.25">
      <c r="A104" s="61"/>
      <c r="B104" s="61"/>
      <c r="C104" s="61"/>
      <c r="D104" s="64"/>
      <c r="E104" s="61"/>
      <c r="F104" s="61"/>
      <c r="G104" s="61"/>
      <c r="H104" s="18"/>
      <c r="I104" s="18"/>
      <c r="J104" s="61"/>
      <c r="K104" s="61"/>
      <c r="L104" s="61"/>
      <c r="M104" s="64"/>
      <c r="N104" s="61"/>
      <c r="O104" s="61"/>
      <c r="P104" s="61"/>
      <c r="Q104" s="64"/>
      <c r="R104" s="2"/>
      <c r="S104" s="2"/>
      <c r="T104" s="7"/>
      <c r="U104" s="79"/>
      <c r="V104" s="79"/>
      <c r="W104" s="7"/>
      <c r="X104" s="7"/>
      <c r="Y104" s="7"/>
      <c r="Z104" s="7"/>
    </row>
    <row r="105" spans="1:26" ht="12.75">
      <c r="A105" s="61"/>
      <c r="B105" s="61"/>
      <c r="C105" s="61"/>
      <c r="D105" s="64"/>
      <c r="E105" s="61"/>
      <c r="F105" s="61"/>
      <c r="G105" s="61"/>
      <c r="H105" s="18"/>
      <c r="I105" s="18"/>
      <c r="J105" s="61"/>
      <c r="K105" s="61"/>
      <c r="L105" s="61"/>
      <c r="M105" s="64"/>
      <c r="N105" s="61"/>
      <c r="O105" s="61"/>
      <c r="P105" s="61"/>
      <c r="Q105" s="64"/>
      <c r="R105" s="2"/>
      <c r="S105" s="2"/>
      <c r="T105" s="7"/>
      <c r="U105" s="86"/>
      <c r="V105" s="86"/>
      <c r="W105" s="7"/>
      <c r="X105" s="7"/>
      <c r="Y105" s="7"/>
      <c r="Z105" s="7"/>
    </row>
    <row r="106" spans="1:26" ht="12.75">
      <c r="A106" s="61"/>
      <c r="B106" s="61"/>
      <c r="C106" s="61"/>
      <c r="D106" s="64"/>
      <c r="E106" s="61"/>
      <c r="F106" s="61"/>
      <c r="G106" s="61"/>
      <c r="H106" s="18"/>
      <c r="I106" s="18"/>
      <c r="J106" s="61"/>
      <c r="K106" s="61"/>
      <c r="L106" s="61"/>
      <c r="M106" s="64"/>
      <c r="N106" s="61"/>
      <c r="O106" s="61"/>
      <c r="P106" s="61"/>
      <c r="Q106" s="64"/>
      <c r="R106" s="2"/>
      <c r="S106" s="2"/>
      <c r="T106" s="7"/>
      <c r="U106" s="82"/>
      <c r="V106" s="80"/>
      <c r="W106" s="7"/>
      <c r="X106" s="7"/>
      <c r="Y106" s="7"/>
      <c r="Z106" s="7"/>
    </row>
    <row r="107" spans="1:26" ht="12.75">
      <c r="A107" s="61"/>
      <c r="B107" s="61"/>
      <c r="C107" s="61"/>
      <c r="D107" s="64"/>
      <c r="E107" s="61"/>
      <c r="F107" s="61"/>
      <c r="G107" s="61"/>
      <c r="H107" s="18"/>
      <c r="I107" s="18"/>
      <c r="J107" s="61"/>
      <c r="K107" s="61"/>
      <c r="L107" s="61"/>
      <c r="M107" s="64"/>
      <c r="N107" s="61"/>
      <c r="O107" s="61"/>
      <c r="P107" s="61"/>
      <c r="Q107" s="64"/>
      <c r="R107" s="2"/>
      <c r="S107" s="2"/>
      <c r="T107" s="7"/>
      <c r="U107" s="78"/>
      <c r="V107" s="9"/>
      <c r="W107" s="7"/>
      <c r="X107" s="7"/>
      <c r="Y107" s="7"/>
      <c r="Z107" s="7"/>
    </row>
    <row r="108" spans="1:26" ht="12.75">
      <c r="A108" s="61"/>
      <c r="B108" s="61"/>
      <c r="C108" s="61"/>
      <c r="D108" s="64"/>
      <c r="E108" s="61"/>
      <c r="F108" s="61"/>
      <c r="G108" s="61"/>
      <c r="H108" s="18"/>
      <c r="I108" s="18"/>
      <c r="J108" s="61"/>
      <c r="K108" s="61"/>
      <c r="L108" s="61"/>
      <c r="M108" s="64"/>
      <c r="N108" s="61"/>
      <c r="O108" s="61"/>
      <c r="P108" s="61"/>
      <c r="Q108" s="64"/>
      <c r="R108" s="2"/>
      <c r="S108" s="2"/>
      <c r="T108" s="7"/>
      <c r="U108" s="61"/>
      <c r="V108" s="64"/>
      <c r="W108" s="7"/>
      <c r="X108" s="7"/>
      <c r="Y108" s="7"/>
      <c r="Z108" s="7"/>
    </row>
    <row r="109" spans="1:26" ht="12.75">
      <c r="A109" s="61"/>
      <c r="B109" s="61"/>
      <c r="C109" s="61"/>
      <c r="D109" s="64"/>
      <c r="E109" s="61"/>
      <c r="F109" s="61"/>
      <c r="G109" s="61"/>
      <c r="H109" s="18"/>
      <c r="I109" s="18"/>
      <c r="J109" s="61"/>
      <c r="K109" s="61"/>
      <c r="L109" s="61"/>
      <c r="M109" s="64"/>
      <c r="N109" s="61"/>
      <c r="O109" s="61"/>
      <c r="P109" s="61"/>
      <c r="Q109" s="64"/>
      <c r="R109" s="2"/>
      <c r="S109" s="2"/>
      <c r="T109" s="7"/>
      <c r="U109" s="61"/>
      <c r="V109" s="64"/>
      <c r="W109" s="7"/>
      <c r="X109" s="7"/>
      <c r="Y109" s="7"/>
      <c r="Z109" s="7"/>
    </row>
    <row r="110" spans="1:26" ht="12.75">
      <c r="A110" s="61"/>
      <c r="B110" s="61"/>
      <c r="C110" s="61"/>
      <c r="D110" s="64"/>
      <c r="E110" s="61"/>
      <c r="F110" s="61"/>
      <c r="G110" s="61"/>
      <c r="H110" s="18"/>
      <c r="I110" s="18"/>
      <c r="J110" s="61"/>
      <c r="K110" s="61"/>
      <c r="L110" s="61"/>
      <c r="M110" s="64"/>
      <c r="N110" s="61"/>
      <c r="O110" s="61"/>
      <c r="P110" s="61"/>
      <c r="Q110" s="64"/>
      <c r="R110" s="2"/>
      <c r="S110" s="2"/>
      <c r="T110" s="7"/>
      <c r="U110" s="61"/>
      <c r="V110" s="64"/>
      <c r="W110" s="2"/>
      <c r="X110" s="61"/>
      <c r="Y110" s="18"/>
      <c r="Z110" s="7"/>
    </row>
    <row r="111" spans="1:26" ht="12.75">
      <c r="A111" s="61"/>
      <c r="B111" s="61"/>
      <c r="C111" s="61"/>
      <c r="D111" s="64"/>
      <c r="E111" s="61"/>
      <c r="F111" s="61"/>
      <c r="G111" s="61"/>
      <c r="H111" s="18"/>
      <c r="I111" s="18"/>
      <c r="J111" s="61"/>
      <c r="K111" s="61"/>
      <c r="L111" s="61"/>
      <c r="M111" s="64"/>
      <c r="N111" s="61"/>
      <c r="O111" s="61"/>
      <c r="P111" s="61"/>
      <c r="Q111" s="64"/>
      <c r="R111" s="2"/>
      <c r="S111" s="2"/>
      <c r="T111" s="7"/>
      <c r="U111" s="61"/>
      <c r="V111" s="64"/>
      <c r="W111" s="2"/>
      <c r="X111" s="61"/>
      <c r="Y111" s="18"/>
      <c r="Z111" s="7"/>
    </row>
    <row r="112" spans="1:26" ht="12.75">
      <c r="A112" s="6"/>
      <c r="B112" s="6"/>
      <c r="C112" s="6"/>
      <c r="D112" s="63"/>
      <c r="E112" s="60"/>
      <c r="F112" s="60"/>
      <c r="G112" s="60"/>
      <c r="H112" s="6"/>
      <c r="I112" s="6"/>
      <c r="J112" s="6"/>
      <c r="K112" s="6"/>
      <c r="L112" s="6"/>
      <c r="M112" s="63"/>
      <c r="N112" s="6"/>
      <c r="O112" s="6"/>
      <c r="P112" s="6"/>
      <c r="Q112" s="63"/>
      <c r="R112" s="2"/>
      <c r="S112" s="2"/>
      <c r="T112" s="7"/>
      <c r="U112" s="61"/>
      <c r="V112" s="64"/>
      <c r="W112" s="2"/>
      <c r="X112" s="61"/>
      <c r="Y112" s="18"/>
      <c r="Z112" s="7"/>
    </row>
    <row r="113" spans="1:26" s="16" customFormat="1" ht="12.75">
      <c r="A113" s="62"/>
      <c r="B113" s="62"/>
      <c r="C113" s="62"/>
      <c r="D113" s="63"/>
      <c r="E113" s="60"/>
      <c r="F113" s="60"/>
      <c r="G113" s="60"/>
      <c r="H113" s="6"/>
      <c r="I113" s="6"/>
      <c r="J113" s="60"/>
      <c r="K113" s="60"/>
      <c r="L113" s="60"/>
      <c r="M113" s="63"/>
      <c r="N113" s="60"/>
      <c r="O113" s="60"/>
      <c r="P113" s="60"/>
      <c r="Q113" s="63"/>
      <c r="R113" s="2"/>
      <c r="S113" s="2"/>
      <c r="T113" s="7"/>
      <c r="U113" s="61"/>
      <c r="V113" s="64"/>
      <c r="W113" s="2"/>
      <c r="X113" s="61"/>
      <c r="Y113" s="18"/>
      <c r="Z113" s="7"/>
    </row>
    <row r="114" spans="1:26" s="16" customFormat="1" ht="12.75">
      <c r="A114" s="60"/>
      <c r="B114" s="60"/>
      <c r="C114" s="60"/>
      <c r="D114" s="63"/>
      <c r="E114" s="60"/>
      <c r="F114" s="60"/>
      <c r="G114" s="60"/>
      <c r="H114" s="6"/>
      <c r="I114" s="6"/>
      <c r="J114" s="60"/>
      <c r="K114" s="60"/>
      <c r="L114" s="60"/>
      <c r="M114" s="63"/>
      <c r="N114" s="60"/>
      <c r="O114" s="60"/>
      <c r="P114" s="60"/>
      <c r="Q114" s="63"/>
      <c r="R114" s="2"/>
      <c r="S114" s="2"/>
      <c r="T114" s="7"/>
      <c r="U114" s="61"/>
      <c r="V114" s="64"/>
      <c r="W114" s="2"/>
      <c r="X114" s="61"/>
      <c r="Y114" s="18"/>
      <c r="Z114" s="7"/>
    </row>
    <row r="115" spans="1:26" s="16" customFormat="1" ht="12.75">
      <c r="A115" s="60"/>
      <c r="B115" s="60"/>
      <c r="C115" s="60"/>
      <c r="D115" s="6"/>
      <c r="E115" s="60"/>
      <c r="F115" s="60"/>
      <c r="G115" s="60"/>
      <c r="H115" s="6"/>
      <c r="I115" s="6"/>
      <c r="J115" s="60"/>
      <c r="K115" s="60"/>
      <c r="L115" s="60"/>
      <c r="M115" s="63"/>
      <c r="N115" s="61"/>
      <c r="O115" s="61"/>
      <c r="P115" s="61"/>
      <c r="Q115" s="64"/>
      <c r="R115" s="2"/>
      <c r="S115" s="2"/>
      <c r="T115" s="7"/>
      <c r="U115" s="61"/>
      <c r="V115" s="64"/>
      <c r="W115" s="2"/>
      <c r="X115" s="61"/>
      <c r="Y115" s="18"/>
      <c r="Z115" s="7"/>
    </row>
    <row r="116" spans="1:26" s="16" customFormat="1" ht="12.75">
      <c r="A116" s="61"/>
      <c r="B116" s="61"/>
      <c r="C116" s="61"/>
      <c r="D116" s="18"/>
      <c r="E116" s="60"/>
      <c r="F116" s="60"/>
      <c r="G116" s="60"/>
      <c r="H116" s="6"/>
      <c r="I116" s="6"/>
      <c r="J116" s="60"/>
      <c r="K116" s="60"/>
      <c r="L116" s="60"/>
      <c r="M116" s="63"/>
      <c r="N116" s="61"/>
      <c r="O116" s="61"/>
      <c r="P116" s="61"/>
      <c r="Q116" s="64"/>
      <c r="R116" s="2"/>
      <c r="S116" s="2"/>
      <c r="T116" s="7"/>
      <c r="U116" s="61"/>
      <c r="V116" s="64"/>
      <c r="W116" s="2"/>
      <c r="X116" s="61"/>
      <c r="Y116" s="18"/>
      <c r="Z116" s="7"/>
    </row>
    <row r="117" spans="1:26" s="16" customFormat="1" ht="12.75">
      <c r="A117" s="60"/>
      <c r="B117" s="60"/>
      <c r="C117" s="60"/>
      <c r="D117" s="6"/>
      <c r="E117" s="60"/>
      <c r="F117" s="60"/>
      <c r="G117" s="60"/>
      <c r="H117" s="6"/>
      <c r="I117" s="6"/>
      <c r="J117" s="60"/>
      <c r="K117" s="60"/>
      <c r="L117" s="60"/>
      <c r="M117" s="6"/>
      <c r="N117" s="60"/>
      <c r="O117" s="60"/>
      <c r="P117" s="60"/>
      <c r="Q117" s="6"/>
      <c r="R117" s="2"/>
      <c r="S117" s="2"/>
      <c r="T117" s="7"/>
      <c r="U117" s="61"/>
      <c r="V117" s="64"/>
      <c r="W117" s="2"/>
      <c r="X117" s="61"/>
      <c r="Y117" s="18"/>
      <c r="Z117" s="7"/>
    </row>
    <row r="118" spans="1:26" s="16" customFormat="1" ht="12.75">
      <c r="A118" s="60"/>
      <c r="B118" s="60"/>
      <c r="C118" s="60"/>
      <c r="D118" s="6"/>
      <c r="E118" s="60"/>
      <c r="F118" s="60"/>
      <c r="G118" s="60"/>
      <c r="H118" s="6"/>
      <c r="I118" s="6"/>
      <c r="J118" s="60"/>
      <c r="K118" s="60"/>
      <c r="L118" s="60"/>
      <c r="M118" s="6"/>
      <c r="N118" s="60"/>
      <c r="O118" s="60"/>
      <c r="P118" s="60"/>
      <c r="Q118" s="6"/>
      <c r="R118" s="2"/>
      <c r="S118" s="2"/>
      <c r="T118" s="7"/>
      <c r="U118" s="61"/>
      <c r="V118" s="64"/>
      <c r="W118" s="2"/>
      <c r="X118" s="61"/>
      <c r="Y118" s="18"/>
      <c r="Z118" s="7"/>
    </row>
    <row r="119" spans="1:26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</sheetData>
  <sheetProtection/>
  <mergeCells count="14">
    <mergeCell ref="J37:M37"/>
    <mergeCell ref="N3:Q3"/>
    <mergeCell ref="A36:Q36"/>
    <mergeCell ref="A37:D37"/>
    <mergeCell ref="E71:H71"/>
    <mergeCell ref="E3:H3"/>
    <mergeCell ref="N37:Q37"/>
    <mergeCell ref="E70:M70"/>
    <mergeCell ref="A1:Q1"/>
    <mergeCell ref="A2:Q2"/>
    <mergeCell ref="J3:M3"/>
    <mergeCell ref="J71:M71"/>
    <mergeCell ref="A3:D3"/>
    <mergeCell ref="E37:H3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53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6.7109375" style="0" customWidth="1"/>
    <col min="2" max="3" width="4.8515625" style="0" customWidth="1"/>
    <col min="4" max="4" width="5.57421875" style="0" customWidth="1"/>
    <col min="5" max="5" width="16.7109375" style="0" customWidth="1"/>
    <col min="6" max="7" width="4.8515625" style="0" customWidth="1"/>
    <col min="8" max="8" width="5.57421875" style="0" customWidth="1"/>
    <col min="9" max="9" width="1.1484375" style="0" customWidth="1"/>
    <col min="10" max="10" width="16.7109375" style="0" bestFit="1" customWidth="1"/>
    <col min="11" max="12" width="4.8515625" style="0" customWidth="1"/>
    <col min="13" max="13" width="5.57421875" style="0" customWidth="1"/>
    <col min="14" max="14" width="16.7109375" style="0" customWidth="1"/>
    <col min="15" max="16" width="4.8515625" style="0" customWidth="1"/>
    <col min="17" max="17" width="5.57421875" style="0" customWidth="1"/>
    <col min="23" max="26" width="9.140625" style="16" customWidth="1"/>
  </cols>
  <sheetData>
    <row r="1" spans="1:26" ht="15" thickBot="1">
      <c r="A1" s="848" t="s">
        <v>119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50"/>
      <c r="R1" s="7"/>
      <c r="S1" s="7"/>
      <c r="T1" s="7"/>
      <c r="U1" s="7"/>
      <c r="V1" s="7"/>
      <c r="W1" s="7"/>
      <c r="X1" s="7"/>
      <c r="Y1" s="7"/>
      <c r="Z1" s="7"/>
    </row>
    <row r="2" spans="1:26" ht="15" thickBot="1">
      <c r="A2" s="848" t="s">
        <v>38</v>
      </c>
      <c r="B2" s="849"/>
      <c r="C2" s="849"/>
      <c r="D2" s="849"/>
      <c r="E2" s="849"/>
      <c r="F2" s="849"/>
      <c r="G2" s="849"/>
      <c r="H2" s="849"/>
      <c r="I2" s="869"/>
      <c r="J2" s="849"/>
      <c r="K2" s="849"/>
      <c r="L2" s="849"/>
      <c r="M2" s="849"/>
      <c r="N2" s="849"/>
      <c r="O2" s="849"/>
      <c r="P2" s="849"/>
      <c r="Q2" s="850"/>
      <c r="R2" s="7"/>
      <c r="S2" s="7"/>
      <c r="T2" s="7"/>
      <c r="U2" s="7"/>
      <c r="V2" s="7"/>
      <c r="W2" s="7"/>
      <c r="X2" s="7"/>
      <c r="Y2" s="7"/>
      <c r="Z2" s="7"/>
    </row>
    <row r="3" spans="1:26" ht="15" customHeight="1" thickBot="1">
      <c r="A3" s="866" t="s">
        <v>65</v>
      </c>
      <c r="B3" s="867"/>
      <c r="C3" s="867"/>
      <c r="D3" s="868"/>
      <c r="E3" s="870" t="s">
        <v>90</v>
      </c>
      <c r="F3" s="871"/>
      <c r="G3" s="871"/>
      <c r="H3" s="872"/>
      <c r="I3" s="243"/>
      <c r="J3" s="809" t="s">
        <v>89</v>
      </c>
      <c r="K3" s="873"/>
      <c r="L3" s="873"/>
      <c r="M3" s="810"/>
      <c r="N3" s="878" t="s">
        <v>73</v>
      </c>
      <c r="O3" s="879"/>
      <c r="P3" s="879"/>
      <c r="Q3" s="880"/>
      <c r="R3" s="7"/>
      <c r="S3" s="7"/>
      <c r="T3" s="7"/>
      <c r="U3" s="7"/>
      <c r="V3" s="7"/>
      <c r="W3" s="7"/>
      <c r="X3" s="7"/>
      <c r="Y3" s="7"/>
      <c r="Z3" s="7"/>
    </row>
    <row r="4" spans="1:26" ht="13.5" thickBot="1">
      <c r="A4" s="169" t="s">
        <v>3</v>
      </c>
      <c r="B4" s="170" t="s">
        <v>78</v>
      </c>
      <c r="C4" s="171">
        <v>2</v>
      </c>
      <c r="D4" s="170" t="s">
        <v>13</v>
      </c>
      <c r="E4" s="283" t="s">
        <v>3</v>
      </c>
      <c r="F4" s="283" t="s">
        <v>78</v>
      </c>
      <c r="G4" s="283">
        <v>0</v>
      </c>
      <c r="H4" s="283" t="s">
        <v>13</v>
      </c>
      <c r="I4" s="264"/>
      <c r="J4" s="373" t="s">
        <v>3</v>
      </c>
      <c r="K4" s="371" t="s">
        <v>78</v>
      </c>
      <c r="L4" s="372">
        <v>2</v>
      </c>
      <c r="M4" s="371" t="s">
        <v>13</v>
      </c>
      <c r="N4" s="194" t="s">
        <v>3</v>
      </c>
      <c r="O4" s="192" t="s">
        <v>78</v>
      </c>
      <c r="P4" s="193">
        <v>2</v>
      </c>
      <c r="Q4" s="192" t="s">
        <v>13</v>
      </c>
      <c r="R4" s="7"/>
      <c r="S4" s="7"/>
      <c r="T4" s="7"/>
      <c r="U4" s="7"/>
      <c r="V4" s="7"/>
      <c r="W4" s="7"/>
      <c r="X4" s="7"/>
      <c r="Y4" s="7"/>
      <c r="Z4" s="7"/>
    </row>
    <row r="5" spans="1:26" ht="12.75">
      <c r="A5" s="101" t="s">
        <v>123</v>
      </c>
      <c r="B5" s="305">
        <v>7</v>
      </c>
      <c r="C5" s="110">
        <v>-3</v>
      </c>
      <c r="D5" s="198">
        <f>B5+C5</f>
        <v>4</v>
      </c>
      <c r="E5" s="101" t="s">
        <v>485</v>
      </c>
      <c r="F5" s="306">
        <v>7</v>
      </c>
      <c r="G5" s="469">
        <v>4</v>
      </c>
      <c r="H5" s="470">
        <f>F5+G5</f>
        <v>11</v>
      </c>
      <c r="I5" s="264"/>
      <c r="J5" s="101" t="s">
        <v>187</v>
      </c>
      <c r="K5" s="306">
        <v>6</v>
      </c>
      <c r="L5" s="110">
        <v>-1</v>
      </c>
      <c r="M5" s="198">
        <f>K5+L5</f>
        <v>5</v>
      </c>
      <c r="N5" s="101" t="s">
        <v>254</v>
      </c>
      <c r="O5" s="306">
        <v>7</v>
      </c>
      <c r="P5" s="469">
        <v>1</v>
      </c>
      <c r="Q5" s="470">
        <f>O5+P5</f>
        <v>8</v>
      </c>
      <c r="R5" s="7"/>
      <c r="S5" s="7"/>
      <c r="T5" s="7"/>
      <c r="U5" s="7"/>
      <c r="V5" s="7"/>
      <c r="W5" s="7"/>
      <c r="X5" s="7"/>
      <c r="Y5" s="7"/>
      <c r="Z5" s="7"/>
    </row>
    <row r="6" spans="1:26" ht="12.75">
      <c r="A6" s="102" t="s">
        <v>124</v>
      </c>
      <c r="B6" s="309">
        <v>6.5</v>
      </c>
      <c r="C6" s="111">
        <v>0</v>
      </c>
      <c r="D6" s="199">
        <f aca="true" t="shared" si="0" ref="D6:D29">B6+C6</f>
        <v>6.5</v>
      </c>
      <c r="E6" s="102" t="s">
        <v>323</v>
      </c>
      <c r="F6" s="309">
        <v>4.5</v>
      </c>
      <c r="G6" s="471">
        <v>-0.5</v>
      </c>
      <c r="H6" s="472">
        <f aca="true" t="shared" si="1" ref="H6:H29">F6+G6</f>
        <v>4</v>
      </c>
      <c r="I6" s="264"/>
      <c r="J6" s="102" t="s">
        <v>204</v>
      </c>
      <c r="K6" s="309" t="s">
        <v>350</v>
      </c>
      <c r="L6" s="111" t="s">
        <v>350</v>
      </c>
      <c r="M6" s="199" t="s">
        <v>350</v>
      </c>
      <c r="N6" s="102" t="s">
        <v>257</v>
      </c>
      <c r="O6" s="309">
        <v>6.5</v>
      </c>
      <c r="P6" s="471">
        <v>-0.5</v>
      </c>
      <c r="Q6" s="472">
        <f aca="true" t="shared" si="2" ref="Q6:Q29">O6+P6</f>
        <v>6</v>
      </c>
      <c r="R6" s="7"/>
      <c r="S6" s="7"/>
      <c r="T6" s="7"/>
      <c r="U6" s="7"/>
      <c r="V6" s="7"/>
      <c r="W6" s="7"/>
      <c r="X6" s="7"/>
      <c r="Y6" s="7"/>
      <c r="Z6" s="7"/>
    </row>
    <row r="7" spans="1:26" ht="12.75">
      <c r="A7" s="102" t="s">
        <v>125</v>
      </c>
      <c r="B7" s="309">
        <v>6.5</v>
      </c>
      <c r="C7" s="111">
        <v>-0.5</v>
      </c>
      <c r="D7" s="199">
        <f t="shared" si="0"/>
        <v>6</v>
      </c>
      <c r="E7" s="102" t="s">
        <v>341</v>
      </c>
      <c r="F7" s="309">
        <v>6.5</v>
      </c>
      <c r="G7" s="471">
        <v>0</v>
      </c>
      <c r="H7" s="472">
        <f t="shared" si="1"/>
        <v>6.5</v>
      </c>
      <c r="I7" s="264"/>
      <c r="J7" s="102" t="s">
        <v>189</v>
      </c>
      <c r="K7" s="309">
        <v>4.5</v>
      </c>
      <c r="L7" s="111">
        <v>0</v>
      </c>
      <c r="M7" s="199">
        <f aca="true" t="shared" si="3" ref="M7:M29">K7+L7</f>
        <v>4.5</v>
      </c>
      <c r="N7" s="102" t="s">
        <v>390</v>
      </c>
      <c r="O7" s="309">
        <v>5.5</v>
      </c>
      <c r="P7" s="471">
        <v>-0.5</v>
      </c>
      <c r="Q7" s="472">
        <f t="shared" si="2"/>
        <v>5</v>
      </c>
      <c r="R7" s="7"/>
      <c r="S7" s="7"/>
      <c r="T7" s="7"/>
      <c r="U7" s="7"/>
      <c r="V7" s="7"/>
      <c r="W7" s="7"/>
      <c r="X7" s="7"/>
      <c r="Y7" s="7"/>
      <c r="Z7" s="7"/>
    </row>
    <row r="8" spans="1:26" ht="12.75">
      <c r="A8" s="102" t="s">
        <v>126</v>
      </c>
      <c r="B8" s="309">
        <v>4.5</v>
      </c>
      <c r="C8" s="111">
        <v>-1</v>
      </c>
      <c r="D8" s="199">
        <f t="shared" si="0"/>
        <v>3.5</v>
      </c>
      <c r="E8" s="102" t="s">
        <v>325</v>
      </c>
      <c r="F8" s="309">
        <v>4.5</v>
      </c>
      <c r="G8" s="471">
        <v>0</v>
      </c>
      <c r="H8" s="472">
        <f t="shared" si="1"/>
        <v>4.5</v>
      </c>
      <c r="I8" s="264"/>
      <c r="J8" s="102" t="s">
        <v>190</v>
      </c>
      <c r="K8" s="309">
        <v>6</v>
      </c>
      <c r="L8" s="111">
        <v>0</v>
      </c>
      <c r="M8" s="199">
        <f t="shared" si="3"/>
        <v>6</v>
      </c>
      <c r="N8" s="102" t="s">
        <v>488</v>
      </c>
      <c r="O8" s="309">
        <v>6.5</v>
      </c>
      <c r="P8" s="471">
        <v>0</v>
      </c>
      <c r="Q8" s="472">
        <f t="shared" si="2"/>
        <v>6.5</v>
      </c>
      <c r="R8" s="7"/>
      <c r="S8" s="7"/>
      <c r="T8" s="7"/>
      <c r="U8" s="7"/>
      <c r="V8" s="7"/>
      <c r="W8" s="7"/>
      <c r="X8" s="7"/>
      <c r="Y8" s="7"/>
      <c r="Z8" s="7"/>
    </row>
    <row r="9" spans="1:26" ht="12.75">
      <c r="A9" s="102" t="s">
        <v>546</v>
      </c>
      <c r="B9" s="309">
        <v>6.5</v>
      </c>
      <c r="C9" s="111">
        <v>3</v>
      </c>
      <c r="D9" s="199">
        <f t="shared" si="0"/>
        <v>9.5</v>
      </c>
      <c r="E9" s="102" t="s">
        <v>329</v>
      </c>
      <c r="F9" s="309">
        <v>5</v>
      </c>
      <c r="G9" s="471">
        <v>-0.5</v>
      </c>
      <c r="H9" s="472">
        <f t="shared" si="1"/>
        <v>4.5</v>
      </c>
      <c r="I9" s="264"/>
      <c r="J9" s="102" t="s">
        <v>203</v>
      </c>
      <c r="K9" s="309">
        <v>6</v>
      </c>
      <c r="L9" s="111">
        <v>0</v>
      </c>
      <c r="M9" s="199">
        <f t="shared" si="3"/>
        <v>6</v>
      </c>
      <c r="N9" s="102" t="s">
        <v>258</v>
      </c>
      <c r="O9" s="309">
        <v>6.5</v>
      </c>
      <c r="P9" s="471">
        <v>0</v>
      </c>
      <c r="Q9" s="472">
        <f t="shared" si="2"/>
        <v>6.5</v>
      </c>
      <c r="R9" s="7"/>
      <c r="S9" s="7"/>
      <c r="T9" s="7"/>
      <c r="U9" s="7"/>
      <c r="V9" s="7"/>
      <c r="W9" s="7"/>
      <c r="X9" s="7"/>
      <c r="Y9" s="7"/>
      <c r="Z9" s="7"/>
    </row>
    <row r="10" spans="1:26" ht="12.75">
      <c r="A10" s="102" t="s">
        <v>128</v>
      </c>
      <c r="B10" s="309">
        <v>6</v>
      </c>
      <c r="C10" s="111">
        <v>0</v>
      </c>
      <c r="D10" s="199">
        <f t="shared" si="0"/>
        <v>6</v>
      </c>
      <c r="E10" s="102" t="s">
        <v>327</v>
      </c>
      <c r="F10" s="309">
        <v>6.5</v>
      </c>
      <c r="G10" s="471">
        <v>0</v>
      </c>
      <c r="H10" s="472">
        <f t="shared" si="1"/>
        <v>6.5</v>
      </c>
      <c r="I10" s="264"/>
      <c r="J10" s="102" t="s">
        <v>192</v>
      </c>
      <c r="K10" s="309">
        <v>6</v>
      </c>
      <c r="L10" s="111">
        <v>-0.5</v>
      </c>
      <c r="M10" s="199">
        <f t="shared" si="3"/>
        <v>5.5</v>
      </c>
      <c r="N10" s="102" t="s">
        <v>259</v>
      </c>
      <c r="O10" s="309" t="s">
        <v>350</v>
      </c>
      <c r="P10" s="471" t="s">
        <v>350</v>
      </c>
      <c r="Q10" s="472" t="s">
        <v>350</v>
      </c>
      <c r="R10" s="7"/>
      <c r="S10" s="7"/>
      <c r="T10" s="7"/>
      <c r="U10" s="7"/>
      <c r="V10" s="7"/>
      <c r="W10" s="7"/>
      <c r="X10" s="7"/>
      <c r="Y10" s="7"/>
      <c r="Z10" s="7"/>
    </row>
    <row r="11" spans="1:26" ht="12.75">
      <c r="A11" s="102" t="s">
        <v>553</v>
      </c>
      <c r="B11" s="309">
        <v>7</v>
      </c>
      <c r="C11" s="111">
        <v>0</v>
      </c>
      <c r="D11" s="199">
        <f t="shared" si="0"/>
        <v>7</v>
      </c>
      <c r="E11" s="102" t="s">
        <v>328</v>
      </c>
      <c r="F11" s="309">
        <v>5.5</v>
      </c>
      <c r="G11" s="471">
        <v>0</v>
      </c>
      <c r="H11" s="472">
        <f t="shared" si="1"/>
        <v>5.5</v>
      </c>
      <c r="I11" s="264"/>
      <c r="J11" s="102" t="s">
        <v>419</v>
      </c>
      <c r="K11" s="309" t="s">
        <v>351</v>
      </c>
      <c r="L11" s="111" t="s">
        <v>351</v>
      </c>
      <c r="M11" s="199" t="s">
        <v>351</v>
      </c>
      <c r="N11" s="102" t="s">
        <v>260</v>
      </c>
      <c r="O11" s="309">
        <v>7</v>
      </c>
      <c r="P11" s="471">
        <v>3</v>
      </c>
      <c r="Q11" s="472">
        <f t="shared" si="2"/>
        <v>10</v>
      </c>
      <c r="R11" s="7"/>
      <c r="S11" s="7"/>
      <c r="T11" s="7"/>
      <c r="U11" s="7"/>
      <c r="V11" s="7"/>
      <c r="W11" s="7"/>
      <c r="X11" s="7"/>
      <c r="Y11" s="7"/>
      <c r="Z11" s="7"/>
    </row>
    <row r="12" spans="1:26" ht="12.75">
      <c r="A12" s="102" t="s">
        <v>554</v>
      </c>
      <c r="B12" s="309">
        <v>5</v>
      </c>
      <c r="C12" s="111">
        <v>0</v>
      </c>
      <c r="D12" s="199">
        <f t="shared" si="0"/>
        <v>5</v>
      </c>
      <c r="E12" s="102" t="s">
        <v>412</v>
      </c>
      <c r="F12" s="309" t="s">
        <v>350</v>
      </c>
      <c r="G12" s="471" t="s">
        <v>350</v>
      </c>
      <c r="H12" s="472" t="s">
        <v>350</v>
      </c>
      <c r="I12" s="264"/>
      <c r="J12" s="102" t="s">
        <v>193</v>
      </c>
      <c r="K12" s="309">
        <v>5</v>
      </c>
      <c r="L12" s="111">
        <v>-2</v>
      </c>
      <c r="M12" s="199">
        <f t="shared" si="3"/>
        <v>3</v>
      </c>
      <c r="N12" s="102" t="s">
        <v>392</v>
      </c>
      <c r="O12" s="309">
        <v>6.5</v>
      </c>
      <c r="P12" s="471">
        <v>1</v>
      </c>
      <c r="Q12" s="472">
        <f t="shared" si="2"/>
        <v>7.5</v>
      </c>
      <c r="R12" s="7"/>
      <c r="S12" s="7"/>
      <c r="T12" s="7"/>
      <c r="U12" s="7"/>
      <c r="V12" s="7"/>
      <c r="W12" s="7"/>
      <c r="X12" s="7"/>
      <c r="Y12" s="7"/>
      <c r="Z12" s="7"/>
    </row>
    <row r="13" spans="1:26" ht="12.75">
      <c r="A13" s="102" t="s">
        <v>131</v>
      </c>
      <c r="B13" s="309">
        <v>7</v>
      </c>
      <c r="C13" s="111">
        <v>2.5</v>
      </c>
      <c r="D13" s="199">
        <f t="shared" si="0"/>
        <v>9.5</v>
      </c>
      <c r="E13" s="102" t="s">
        <v>330</v>
      </c>
      <c r="F13" s="309">
        <v>7</v>
      </c>
      <c r="G13" s="471">
        <v>1.5</v>
      </c>
      <c r="H13" s="472">
        <f t="shared" si="1"/>
        <v>8.5</v>
      </c>
      <c r="I13" s="264"/>
      <c r="J13" s="102" t="s">
        <v>195</v>
      </c>
      <c r="K13" s="309">
        <v>7.5</v>
      </c>
      <c r="L13" s="111">
        <v>2.5</v>
      </c>
      <c r="M13" s="199">
        <f t="shared" si="3"/>
        <v>10</v>
      </c>
      <c r="N13" s="102" t="s">
        <v>262</v>
      </c>
      <c r="O13" s="309">
        <v>7.5</v>
      </c>
      <c r="P13" s="471">
        <v>3</v>
      </c>
      <c r="Q13" s="472">
        <f t="shared" si="2"/>
        <v>10.5</v>
      </c>
      <c r="R13" s="7"/>
      <c r="S13" s="7"/>
      <c r="T13" s="7"/>
      <c r="U13" s="7"/>
      <c r="V13" s="7"/>
      <c r="W13" s="7"/>
      <c r="X13" s="7"/>
      <c r="Y13" s="7"/>
      <c r="Z13" s="7"/>
    </row>
    <row r="14" spans="1:26" ht="12.75">
      <c r="A14" s="102" t="s">
        <v>158</v>
      </c>
      <c r="B14" s="309" t="s">
        <v>351</v>
      </c>
      <c r="C14" s="111" t="s">
        <v>351</v>
      </c>
      <c r="D14" s="199" t="s">
        <v>351</v>
      </c>
      <c r="E14" s="102" t="s">
        <v>331</v>
      </c>
      <c r="F14" s="309">
        <v>6</v>
      </c>
      <c r="G14" s="471">
        <v>0</v>
      </c>
      <c r="H14" s="472">
        <f t="shared" si="1"/>
        <v>6</v>
      </c>
      <c r="I14" s="264"/>
      <c r="J14" s="102" t="s">
        <v>196</v>
      </c>
      <c r="K14" s="309">
        <v>5.5</v>
      </c>
      <c r="L14" s="111">
        <v>0</v>
      </c>
      <c r="M14" s="199">
        <f t="shared" si="3"/>
        <v>5.5</v>
      </c>
      <c r="N14" s="102" t="s">
        <v>266</v>
      </c>
      <c r="O14" s="309">
        <v>6.5</v>
      </c>
      <c r="P14" s="471">
        <v>3</v>
      </c>
      <c r="Q14" s="472">
        <f t="shared" si="2"/>
        <v>9.5</v>
      </c>
      <c r="R14" s="7"/>
      <c r="S14" s="7"/>
      <c r="T14" s="7"/>
      <c r="U14" s="7"/>
      <c r="V14" s="7"/>
      <c r="W14" s="7"/>
      <c r="X14" s="7"/>
      <c r="Y14" s="7"/>
      <c r="Z14" s="7"/>
    </row>
    <row r="15" spans="1:26" ht="13.5" thickBot="1">
      <c r="A15" s="103" t="s">
        <v>132</v>
      </c>
      <c r="B15" s="307">
        <v>5.5</v>
      </c>
      <c r="C15" s="112">
        <v>1</v>
      </c>
      <c r="D15" s="200">
        <f t="shared" si="0"/>
        <v>6.5</v>
      </c>
      <c r="E15" s="103" t="s">
        <v>335</v>
      </c>
      <c r="F15" s="307">
        <v>5.5</v>
      </c>
      <c r="G15" s="473">
        <v>0</v>
      </c>
      <c r="H15" s="474">
        <f t="shared" si="1"/>
        <v>5.5</v>
      </c>
      <c r="I15" s="264"/>
      <c r="J15" s="103" t="s">
        <v>197</v>
      </c>
      <c r="K15" s="307">
        <v>6.5</v>
      </c>
      <c r="L15" s="112">
        <v>3</v>
      </c>
      <c r="M15" s="200">
        <f t="shared" si="3"/>
        <v>9.5</v>
      </c>
      <c r="N15" s="103" t="s">
        <v>268</v>
      </c>
      <c r="O15" s="307">
        <v>5</v>
      </c>
      <c r="P15" s="473">
        <v>0</v>
      </c>
      <c r="Q15" s="474">
        <f t="shared" si="2"/>
        <v>5</v>
      </c>
      <c r="R15" s="7"/>
      <c r="S15" s="7"/>
      <c r="T15" s="7"/>
      <c r="U15" s="7"/>
      <c r="V15" s="7"/>
      <c r="W15" s="7"/>
      <c r="X15" s="7"/>
      <c r="Y15" s="7"/>
      <c r="Z15" s="7"/>
    </row>
    <row r="16" spans="1:26" ht="13.5" thickBot="1">
      <c r="A16" s="85"/>
      <c r="B16" s="444"/>
      <c r="C16" s="108"/>
      <c r="D16" s="201"/>
      <c r="E16" s="85"/>
      <c r="F16" s="444"/>
      <c r="G16" s="113"/>
      <c r="H16" s="201"/>
      <c r="I16" s="266"/>
      <c r="J16" s="85"/>
      <c r="K16" s="444"/>
      <c r="L16" s="108"/>
      <c r="M16" s="201"/>
      <c r="N16" s="85"/>
      <c r="O16" s="444"/>
      <c r="P16" s="113"/>
      <c r="Q16" s="201"/>
      <c r="R16" s="7"/>
      <c r="S16" s="7"/>
      <c r="T16" s="7"/>
      <c r="U16" s="7"/>
      <c r="V16" s="7"/>
      <c r="W16" s="7"/>
      <c r="X16" s="7"/>
      <c r="Y16" s="7"/>
      <c r="Z16" s="7"/>
    </row>
    <row r="17" spans="1:26" ht="12.75">
      <c r="A17" s="104" t="s">
        <v>555</v>
      </c>
      <c r="B17" s="310">
        <v>7</v>
      </c>
      <c r="C17" s="120">
        <v>-1</v>
      </c>
      <c r="D17" s="202">
        <f t="shared" si="0"/>
        <v>6</v>
      </c>
      <c r="E17" s="104" t="s">
        <v>322</v>
      </c>
      <c r="F17" s="310">
        <v>6</v>
      </c>
      <c r="G17" s="475">
        <v>-1</v>
      </c>
      <c r="H17" s="476">
        <f t="shared" si="1"/>
        <v>5</v>
      </c>
      <c r="I17" s="266"/>
      <c r="J17" s="104" t="s">
        <v>198</v>
      </c>
      <c r="K17" s="310" t="s">
        <v>144</v>
      </c>
      <c r="L17" s="120" t="s">
        <v>144</v>
      </c>
      <c r="M17" s="202" t="s">
        <v>144</v>
      </c>
      <c r="N17" s="104" t="s">
        <v>265</v>
      </c>
      <c r="O17" s="310" t="s">
        <v>144</v>
      </c>
      <c r="P17" s="475" t="s">
        <v>144</v>
      </c>
      <c r="Q17" s="476" t="s">
        <v>144</v>
      </c>
      <c r="R17" s="7"/>
      <c r="S17" s="7"/>
      <c r="T17" s="7"/>
      <c r="U17" s="7"/>
      <c r="V17" s="7"/>
      <c r="W17" s="7"/>
      <c r="X17" s="7"/>
      <c r="Y17" s="7"/>
      <c r="Z17" s="7"/>
    </row>
    <row r="18" spans="1:26" ht="12.75">
      <c r="A18" s="102" t="s">
        <v>134</v>
      </c>
      <c r="B18" s="309">
        <v>5</v>
      </c>
      <c r="C18" s="111">
        <v>0</v>
      </c>
      <c r="D18" s="199">
        <f t="shared" si="0"/>
        <v>5</v>
      </c>
      <c r="E18" s="105" t="s">
        <v>334</v>
      </c>
      <c r="F18" s="313">
        <v>6</v>
      </c>
      <c r="G18" s="478">
        <v>0</v>
      </c>
      <c r="H18" s="501">
        <f t="shared" si="1"/>
        <v>6</v>
      </c>
      <c r="I18" s="266"/>
      <c r="J18" s="105" t="s">
        <v>418</v>
      </c>
      <c r="K18" s="311" t="s">
        <v>144</v>
      </c>
      <c r="L18" s="115" t="s">
        <v>144</v>
      </c>
      <c r="M18" s="204" t="s">
        <v>144</v>
      </c>
      <c r="N18" s="105" t="s">
        <v>264</v>
      </c>
      <c r="O18" s="311">
        <v>7</v>
      </c>
      <c r="P18" s="477">
        <v>-0.5</v>
      </c>
      <c r="Q18" s="201">
        <f t="shared" si="2"/>
        <v>6.5</v>
      </c>
      <c r="R18" s="7"/>
      <c r="S18" s="7"/>
      <c r="T18" s="7"/>
      <c r="U18" s="7"/>
      <c r="V18" s="7"/>
      <c r="W18" s="7"/>
      <c r="X18" s="7"/>
      <c r="Y18" s="7"/>
      <c r="Z18" s="7"/>
    </row>
    <row r="19" spans="1:26" ht="12.75">
      <c r="A19" s="105" t="s">
        <v>353</v>
      </c>
      <c r="B19" s="311">
        <v>5</v>
      </c>
      <c r="C19" s="115">
        <v>0</v>
      </c>
      <c r="D19" s="464">
        <f t="shared" si="0"/>
        <v>5</v>
      </c>
      <c r="E19" s="105" t="s">
        <v>411</v>
      </c>
      <c r="F19" s="313">
        <v>6.5</v>
      </c>
      <c r="G19" s="478">
        <v>0</v>
      </c>
      <c r="H19" s="501">
        <f t="shared" si="1"/>
        <v>6.5</v>
      </c>
      <c r="I19" s="266"/>
      <c r="J19" s="105" t="s">
        <v>200</v>
      </c>
      <c r="K19" s="313" t="s">
        <v>144</v>
      </c>
      <c r="L19" s="114" t="s">
        <v>144</v>
      </c>
      <c r="M19" s="464" t="s">
        <v>144</v>
      </c>
      <c r="N19" s="105" t="s">
        <v>263</v>
      </c>
      <c r="O19" s="313">
        <v>5.5</v>
      </c>
      <c r="P19" s="478">
        <v>2</v>
      </c>
      <c r="Q19" s="201">
        <f t="shared" si="2"/>
        <v>7.5</v>
      </c>
      <c r="R19" s="7"/>
      <c r="S19" s="7"/>
      <c r="T19" s="7"/>
      <c r="U19" s="7"/>
      <c r="V19" s="7"/>
      <c r="W19" s="7"/>
      <c r="X19" s="7"/>
      <c r="Y19" s="7"/>
      <c r="Z19" s="7"/>
    </row>
    <row r="20" spans="1:26" ht="12.75">
      <c r="A20" s="109" t="s">
        <v>127</v>
      </c>
      <c r="B20" s="311">
        <v>4.5</v>
      </c>
      <c r="C20" s="115">
        <v>0</v>
      </c>
      <c r="D20" s="464">
        <f t="shared" si="0"/>
        <v>4.5</v>
      </c>
      <c r="E20" s="102" t="s">
        <v>337</v>
      </c>
      <c r="F20" s="309">
        <v>6.5</v>
      </c>
      <c r="G20" s="471">
        <v>0</v>
      </c>
      <c r="H20" s="472">
        <f t="shared" si="1"/>
        <v>6.5</v>
      </c>
      <c r="I20" s="266"/>
      <c r="J20" s="105" t="s">
        <v>199</v>
      </c>
      <c r="K20" s="313">
        <v>6.5</v>
      </c>
      <c r="L20" s="114">
        <v>0</v>
      </c>
      <c r="M20" s="464">
        <f t="shared" si="3"/>
        <v>6.5</v>
      </c>
      <c r="N20" s="105" t="s">
        <v>560</v>
      </c>
      <c r="O20" s="313">
        <v>6</v>
      </c>
      <c r="P20" s="478">
        <v>0</v>
      </c>
      <c r="Q20" s="201">
        <f t="shared" si="2"/>
        <v>6</v>
      </c>
      <c r="R20" s="7"/>
      <c r="S20" s="7"/>
      <c r="T20" s="7"/>
      <c r="U20" s="7"/>
      <c r="V20" s="7"/>
      <c r="W20" s="7"/>
      <c r="X20" s="7"/>
      <c r="Y20" s="7"/>
      <c r="Z20" s="7"/>
    </row>
    <row r="21" spans="1:26" ht="12.75">
      <c r="A21" s="105" t="s">
        <v>136</v>
      </c>
      <c r="B21" s="313">
        <v>6</v>
      </c>
      <c r="C21" s="114">
        <v>-0.5</v>
      </c>
      <c r="D21" s="464">
        <f t="shared" si="0"/>
        <v>5.5</v>
      </c>
      <c r="E21" s="105" t="s">
        <v>338</v>
      </c>
      <c r="F21" s="313">
        <v>6</v>
      </c>
      <c r="G21" s="478">
        <v>0</v>
      </c>
      <c r="H21" s="501">
        <f t="shared" si="1"/>
        <v>6</v>
      </c>
      <c r="I21" s="266"/>
      <c r="J21" s="105" t="s">
        <v>525</v>
      </c>
      <c r="K21" s="313" t="s">
        <v>144</v>
      </c>
      <c r="L21" s="114" t="s">
        <v>144</v>
      </c>
      <c r="M21" s="464" t="s">
        <v>144</v>
      </c>
      <c r="N21" s="102" t="s">
        <v>469</v>
      </c>
      <c r="O21" s="309">
        <v>5.5</v>
      </c>
      <c r="P21" s="471">
        <v>0</v>
      </c>
      <c r="Q21" s="472">
        <f t="shared" si="2"/>
        <v>5.5</v>
      </c>
      <c r="R21" s="7"/>
      <c r="S21" s="7"/>
      <c r="T21" s="7"/>
      <c r="U21" s="7"/>
      <c r="V21" s="7"/>
      <c r="W21" s="7"/>
      <c r="X21" s="7"/>
      <c r="Y21" s="7"/>
      <c r="Z21" s="7"/>
    </row>
    <row r="22" spans="1:26" ht="12.75">
      <c r="A22" s="109" t="s">
        <v>137</v>
      </c>
      <c r="B22" s="311">
        <v>5.5</v>
      </c>
      <c r="C22" s="115">
        <v>0</v>
      </c>
      <c r="D22" s="464">
        <f t="shared" si="0"/>
        <v>5.5</v>
      </c>
      <c r="E22" s="105" t="s">
        <v>486</v>
      </c>
      <c r="F22" s="314" t="s">
        <v>144</v>
      </c>
      <c r="G22" s="503" t="s">
        <v>144</v>
      </c>
      <c r="H22" s="504" t="s">
        <v>144</v>
      </c>
      <c r="I22" s="266"/>
      <c r="J22" s="105" t="s">
        <v>202</v>
      </c>
      <c r="K22" s="313" t="s">
        <v>356</v>
      </c>
      <c r="L22" s="114" t="s">
        <v>356</v>
      </c>
      <c r="M22" s="464" t="s">
        <v>356</v>
      </c>
      <c r="N22" s="105" t="s">
        <v>261</v>
      </c>
      <c r="O22" s="313">
        <v>5.5</v>
      </c>
      <c r="P22" s="478">
        <v>0</v>
      </c>
      <c r="Q22" s="201">
        <f t="shared" si="2"/>
        <v>5.5</v>
      </c>
      <c r="R22" s="7"/>
      <c r="S22" s="7"/>
      <c r="T22" s="7"/>
      <c r="U22" s="7"/>
      <c r="V22" s="7"/>
      <c r="W22" s="7"/>
      <c r="X22" s="7"/>
      <c r="Y22" s="7"/>
      <c r="Z22" s="7"/>
    </row>
    <row r="23" spans="1:26" ht="12.75">
      <c r="A23" s="105" t="s">
        <v>139</v>
      </c>
      <c r="B23" s="313">
        <v>6</v>
      </c>
      <c r="C23" s="114">
        <v>0</v>
      </c>
      <c r="D23" s="464">
        <f t="shared" si="0"/>
        <v>6</v>
      </c>
      <c r="E23" s="109" t="s">
        <v>336</v>
      </c>
      <c r="F23" s="311">
        <v>6</v>
      </c>
      <c r="G23" s="477">
        <v>0</v>
      </c>
      <c r="H23" s="501">
        <f t="shared" si="1"/>
        <v>6</v>
      </c>
      <c r="I23" s="266"/>
      <c r="J23" s="102" t="s">
        <v>194</v>
      </c>
      <c r="K23" s="309">
        <v>6</v>
      </c>
      <c r="L23" s="111">
        <v>0</v>
      </c>
      <c r="M23" s="199">
        <f t="shared" si="3"/>
        <v>6</v>
      </c>
      <c r="N23" s="105" t="s">
        <v>271</v>
      </c>
      <c r="O23" s="313">
        <v>5</v>
      </c>
      <c r="P23" s="478">
        <v>0</v>
      </c>
      <c r="Q23" s="201">
        <f t="shared" si="2"/>
        <v>5</v>
      </c>
      <c r="R23" s="7"/>
      <c r="S23" s="7"/>
      <c r="T23" s="7"/>
      <c r="U23" s="7"/>
      <c r="V23" s="7"/>
      <c r="W23" s="7"/>
      <c r="X23" s="7"/>
      <c r="Y23" s="7"/>
      <c r="Z23" s="7"/>
    </row>
    <row r="24" spans="1:26" ht="12.75">
      <c r="A24" s="105" t="s">
        <v>141</v>
      </c>
      <c r="B24" s="313">
        <v>6.5</v>
      </c>
      <c r="C24" s="114">
        <v>0</v>
      </c>
      <c r="D24" s="464">
        <f t="shared" si="0"/>
        <v>6.5</v>
      </c>
      <c r="E24" s="109" t="s">
        <v>564</v>
      </c>
      <c r="F24" s="311">
        <v>5.5</v>
      </c>
      <c r="G24" s="477">
        <v>-0.5</v>
      </c>
      <c r="H24" s="501">
        <f t="shared" si="1"/>
        <v>5</v>
      </c>
      <c r="I24" s="266"/>
      <c r="J24" s="105" t="s">
        <v>498</v>
      </c>
      <c r="K24" s="311" t="s">
        <v>144</v>
      </c>
      <c r="L24" s="115" t="s">
        <v>144</v>
      </c>
      <c r="M24" s="464" t="s">
        <v>144</v>
      </c>
      <c r="N24" s="105" t="s">
        <v>539</v>
      </c>
      <c r="O24" s="314" t="s">
        <v>144</v>
      </c>
      <c r="P24" s="503" t="s">
        <v>144</v>
      </c>
      <c r="Q24" s="504" t="s">
        <v>144</v>
      </c>
      <c r="R24" s="7"/>
      <c r="S24" s="7"/>
      <c r="T24" s="7"/>
      <c r="U24" s="7"/>
      <c r="V24" s="7"/>
      <c r="W24" s="7"/>
      <c r="X24" s="7"/>
      <c r="Y24" s="7"/>
      <c r="Z24" s="7"/>
    </row>
    <row r="25" spans="1:26" ht="12.75">
      <c r="A25" s="105" t="s">
        <v>142</v>
      </c>
      <c r="B25" s="311" t="s">
        <v>144</v>
      </c>
      <c r="C25" s="115" t="s">
        <v>144</v>
      </c>
      <c r="D25" s="464" t="s">
        <v>144</v>
      </c>
      <c r="E25" s="109" t="s">
        <v>565</v>
      </c>
      <c r="F25" s="311" t="s">
        <v>144</v>
      </c>
      <c r="G25" s="477" t="s">
        <v>144</v>
      </c>
      <c r="H25" s="501" t="s">
        <v>144</v>
      </c>
      <c r="I25" s="266"/>
      <c r="J25" s="105" t="s">
        <v>191</v>
      </c>
      <c r="K25" s="311">
        <v>5.5</v>
      </c>
      <c r="L25" s="115">
        <v>-0.5</v>
      </c>
      <c r="M25" s="464">
        <f t="shared" si="3"/>
        <v>5</v>
      </c>
      <c r="N25" s="105" t="s">
        <v>256</v>
      </c>
      <c r="O25" s="313" t="s">
        <v>144</v>
      </c>
      <c r="P25" s="478" t="s">
        <v>144</v>
      </c>
      <c r="Q25" s="201" t="s">
        <v>144</v>
      </c>
      <c r="R25" s="7"/>
      <c r="S25" s="7"/>
      <c r="T25" s="7"/>
      <c r="U25" s="7"/>
      <c r="V25" s="7"/>
      <c r="W25" s="7"/>
      <c r="X25" s="7"/>
      <c r="Y25" s="7"/>
      <c r="Z25" s="7"/>
    </row>
    <row r="26" spans="1:26" ht="12.75">
      <c r="A26" s="105" t="s">
        <v>142</v>
      </c>
      <c r="B26" s="313" t="s">
        <v>144</v>
      </c>
      <c r="C26" s="114" t="s">
        <v>144</v>
      </c>
      <c r="D26" s="464" t="s">
        <v>144</v>
      </c>
      <c r="E26" s="105" t="s">
        <v>342</v>
      </c>
      <c r="F26" s="311">
        <v>6.5</v>
      </c>
      <c r="G26" s="477">
        <v>0</v>
      </c>
      <c r="H26" s="501">
        <f t="shared" si="1"/>
        <v>6.5</v>
      </c>
      <c r="I26" s="266"/>
      <c r="J26" s="102" t="s">
        <v>205</v>
      </c>
      <c r="K26" s="309">
        <v>5</v>
      </c>
      <c r="L26" s="111">
        <v>0</v>
      </c>
      <c r="M26" s="199">
        <f t="shared" si="3"/>
        <v>5</v>
      </c>
      <c r="N26" s="290" t="s">
        <v>272</v>
      </c>
      <c r="O26" s="479">
        <v>5.5</v>
      </c>
      <c r="P26" s="480">
        <v>-0.5</v>
      </c>
      <c r="Q26" s="201">
        <f t="shared" si="2"/>
        <v>5</v>
      </c>
      <c r="R26" s="7"/>
      <c r="S26" s="7"/>
      <c r="T26" s="7"/>
      <c r="U26" s="7"/>
      <c r="V26" s="7"/>
      <c r="W26" s="7"/>
      <c r="X26" s="7"/>
      <c r="Y26" s="7"/>
      <c r="Z26" s="7"/>
    </row>
    <row r="27" spans="1:26" ht="12.75">
      <c r="A27" s="109" t="s">
        <v>142</v>
      </c>
      <c r="B27" s="311" t="s">
        <v>144</v>
      </c>
      <c r="C27" s="115" t="s">
        <v>144</v>
      </c>
      <c r="D27" s="464" t="s">
        <v>144</v>
      </c>
      <c r="E27" s="105" t="s">
        <v>340</v>
      </c>
      <c r="F27" s="313">
        <v>5</v>
      </c>
      <c r="G27" s="478">
        <v>0</v>
      </c>
      <c r="H27" s="501">
        <f t="shared" si="1"/>
        <v>5</v>
      </c>
      <c r="I27" s="266"/>
      <c r="J27" s="109" t="s">
        <v>188</v>
      </c>
      <c r="K27" s="311" t="s">
        <v>144</v>
      </c>
      <c r="L27" s="115" t="s">
        <v>144</v>
      </c>
      <c r="M27" s="464" t="s">
        <v>144</v>
      </c>
      <c r="N27" s="105" t="s">
        <v>142</v>
      </c>
      <c r="O27" s="313" t="s">
        <v>144</v>
      </c>
      <c r="P27" s="478" t="s">
        <v>144</v>
      </c>
      <c r="Q27" s="201" t="s">
        <v>144</v>
      </c>
      <c r="R27" s="7"/>
      <c r="S27" s="7"/>
      <c r="T27" s="7"/>
      <c r="U27" s="7"/>
      <c r="V27" s="7"/>
      <c r="W27" s="7"/>
      <c r="X27" s="7"/>
      <c r="Y27" s="7"/>
      <c r="Z27" s="7"/>
    </row>
    <row r="28" spans="1:26" ht="12.75" customHeight="1" thickBot="1">
      <c r="A28" s="106" t="s">
        <v>142</v>
      </c>
      <c r="B28" s="312" t="s">
        <v>144</v>
      </c>
      <c r="C28" s="121" t="s">
        <v>144</v>
      </c>
      <c r="D28" s="464" t="s">
        <v>144</v>
      </c>
      <c r="E28" s="106" t="s">
        <v>142</v>
      </c>
      <c r="F28" s="481" t="s">
        <v>144</v>
      </c>
      <c r="G28" s="482" t="s">
        <v>144</v>
      </c>
      <c r="H28" s="501" t="s">
        <v>144</v>
      </c>
      <c r="I28" s="266"/>
      <c r="J28" s="106" t="s">
        <v>421</v>
      </c>
      <c r="K28" s="312">
        <v>4.5</v>
      </c>
      <c r="L28" s="121">
        <v>0</v>
      </c>
      <c r="M28" s="464">
        <f t="shared" si="3"/>
        <v>4.5</v>
      </c>
      <c r="N28" s="106" t="s">
        <v>142</v>
      </c>
      <c r="O28" s="481" t="s">
        <v>144</v>
      </c>
      <c r="P28" s="482" t="s">
        <v>144</v>
      </c>
      <c r="Q28" s="201" t="s">
        <v>144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ht="12.75" customHeight="1" thickBot="1">
      <c r="A29" s="103" t="s">
        <v>143</v>
      </c>
      <c r="B29" s="307">
        <v>-0.5</v>
      </c>
      <c r="C29" s="117">
        <v>0</v>
      </c>
      <c r="D29" s="205">
        <f t="shared" si="0"/>
        <v>-0.5</v>
      </c>
      <c r="E29" s="103" t="s">
        <v>343</v>
      </c>
      <c r="F29" s="307">
        <v>-1</v>
      </c>
      <c r="G29" s="473">
        <v>0</v>
      </c>
      <c r="H29" s="502">
        <f t="shared" si="1"/>
        <v>-1</v>
      </c>
      <c r="I29" s="264"/>
      <c r="J29" s="103" t="s">
        <v>500</v>
      </c>
      <c r="K29" s="307">
        <v>1.5</v>
      </c>
      <c r="L29" s="112">
        <v>0</v>
      </c>
      <c r="M29" s="445">
        <f t="shared" si="3"/>
        <v>1.5</v>
      </c>
      <c r="N29" s="103" t="s">
        <v>275</v>
      </c>
      <c r="O29" s="483">
        <v>1</v>
      </c>
      <c r="P29" s="484">
        <v>0</v>
      </c>
      <c r="Q29" s="205">
        <f t="shared" si="2"/>
        <v>1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12.75" customHeight="1" thickBot="1">
      <c r="A30" s="389" t="s">
        <v>357</v>
      </c>
      <c r="B30" s="390">
        <f>17.5/3</f>
        <v>5.833333333333333</v>
      </c>
      <c r="C30" s="391">
        <v>0</v>
      </c>
      <c r="D30" s="205">
        <f>C30</f>
        <v>0</v>
      </c>
      <c r="E30" s="389" t="s">
        <v>357</v>
      </c>
      <c r="F30" s="390">
        <f>15.5/3</f>
        <v>5.166666666666667</v>
      </c>
      <c r="G30" s="391">
        <v>0</v>
      </c>
      <c r="H30" s="205">
        <f>G30</f>
        <v>0</v>
      </c>
      <c r="I30" s="392"/>
      <c r="J30" s="389" t="s">
        <v>357</v>
      </c>
      <c r="K30" s="390">
        <f>15.5/3</f>
        <v>5.166666666666667</v>
      </c>
      <c r="L30" s="391">
        <v>0</v>
      </c>
      <c r="M30" s="205">
        <f>L30</f>
        <v>0</v>
      </c>
      <c r="N30" s="389" t="s">
        <v>357</v>
      </c>
      <c r="O30" s="390">
        <f>18.5/3</f>
        <v>6.166666666666667</v>
      </c>
      <c r="P30" s="391">
        <v>0</v>
      </c>
      <c r="Q30" s="205">
        <f>P30</f>
        <v>0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ht="12.75">
      <c r="A31" s="72"/>
      <c r="B31" s="60"/>
      <c r="C31" s="60"/>
      <c r="D31" s="222"/>
      <c r="E31" s="72"/>
      <c r="F31" s="60"/>
      <c r="G31" s="60"/>
      <c r="H31" s="222"/>
      <c r="I31" s="274"/>
      <c r="J31" s="72"/>
      <c r="K31" s="60"/>
      <c r="L31" s="60"/>
      <c r="M31" s="222"/>
      <c r="N31" s="72"/>
      <c r="O31" s="60"/>
      <c r="P31" s="60"/>
      <c r="Q31" s="222"/>
      <c r="R31" s="7"/>
      <c r="S31" s="7"/>
      <c r="T31" s="7"/>
      <c r="U31" s="7"/>
      <c r="V31" s="7"/>
      <c r="W31" s="7"/>
      <c r="X31" s="7"/>
      <c r="Y31" s="7"/>
      <c r="Z31" s="7"/>
    </row>
    <row r="32" spans="1:26" ht="13.5" customHeight="1">
      <c r="A32" s="74"/>
      <c r="B32" s="168">
        <f>B5+B6+B7+B8+B9+B10+B11+B12+B13+B18+B15+B29</f>
        <v>66</v>
      </c>
      <c r="C32" s="168">
        <f>C4+C5+C6+C7+C8+C9+C10+C11+C12+C13+C18+C15+C29</f>
        <v>4</v>
      </c>
      <c r="D32" s="225">
        <f>B32+C32</f>
        <v>70</v>
      </c>
      <c r="E32" s="74"/>
      <c r="F32" s="284">
        <f>F5+F6+F7+F8+F9+F10+F11+F20+F13+F14+F15+F29</f>
        <v>63.5</v>
      </c>
      <c r="G32" s="284">
        <f>G4+G5+G6+G7+G8+G9+G10+G11+G20+G13+G14+G15+G29+G30</f>
        <v>4.5</v>
      </c>
      <c r="H32" s="285">
        <f>F32+G32</f>
        <v>68</v>
      </c>
      <c r="I32" s="275"/>
      <c r="J32" s="74"/>
      <c r="K32" s="369">
        <f>K5+K26+K7+K8+K9+K10+K23+K12+K13+K14+K15+K29</f>
        <v>65.5</v>
      </c>
      <c r="L32" s="369">
        <f>L4+L5+L26+L7+L8+L9+L10+L23+L12+L13+L14+L15+L29+L30</f>
        <v>4</v>
      </c>
      <c r="M32" s="370">
        <f>K32+L32</f>
        <v>69.5</v>
      </c>
      <c r="N32" s="74"/>
      <c r="O32" s="197">
        <f>O5+O6+O7+O8+O9+O21+O11+O12+O13+O14+O15+O29</f>
        <v>71</v>
      </c>
      <c r="P32" s="197">
        <f>P4+P5+P6+P7+P8+P9+P21+P11+P12+P13+P14+P15+P29+P30</f>
        <v>12</v>
      </c>
      <c r="Q32" s="229">
        <f>O32+P32</f>
        <v>83</v>
      </c>
      <c r="R32" s="7"/>
      <c r="S32" s="7"/>
      <c r="T32" s="7"/>
      <c r="U32" s="7"/>
      <c r="V32" s="7"/>
      <c r="W32" s="7"/>
      <c r="X32" s="7"/>
      <c r="Y32" s="7"/>
      <c r="Z32" s="7"/>
    </row>
    <row r="33" spans="1:26" ht="12.75" customHeight="1" thickBot="1">
      <c r="A33" s="75"/>
      <c r="B33" s="76"/>
      <c r="C33" s="76"/>
      <c r="D33" s="29"/>
      <c r="E33" s="75"/>
      <c r="F33" s="76"/>
      <c r="G33" s="76"/>
      <c r="H33" s="29"/>
      <c r="I33" s="276"/>
      <c r="J33" s="75"/>
      <c r="K33" s="76"/>
      <c r="L33" s="76"/>
      <c r="M33" s="29"/>
      <c r="N33" s="75"/>
      <c r="O33" s="76"/>
      <c r="P33" s="76"/>
      <c r="Q33" s="29"/>
      <c r="R33" s="7"/>
      <c r="S33" s="7"/>
      <c r="T33" s="7"/>
      <c r="U33" s="7"/>
      <c r="V33" s="7"/>
      <c r="W33" s="7"/>
      <c r="X33" s="7"/>
      <c r="Y33" s="7"/>
      <c r="Z33" s="7"/>
    </row>
    <row r="34" spans="1:26" ht="18.75" thickBot="1">
      <c r="A34" s="166"/>
      <c r="B34" s="167"/>
      <c r="C34" s="167"/>
      <c r="D34" s="293">
        <v>1</v>
      </c>
      <c r="E34" s="287"/>
      <c r="F34" s="286"/>
      <c r="G34" s="286"/>
      <c r="H34" s="294">
        <v>1</v>
      </c>
      <c r="I34" s="277"/>
      <c r="J34" s="368"/>
      <c r="K34" s="367"/>
      <c r="L34" s="367"/>
      <c r="M34" s="366">
        <v>1</v>
      </c>
      <c r="N34" s="195"/>
      <c r="O34" s="196"/>
      <c r="P34" s="196"/>
      <c r="Q34" s="297">
        <v>4</v>
      </c>
      <c r="R34" s="7"/>
      <c r="S34" s="7"/>
      <c r="T34" s="7"/>
      <c r="U34" s="7"/>
      <c r="V34" s="7"/>
      <c r="W34" s="7"/>
      <c r="X34" s="7"/>
      <c r="Y34" s="7"/>
      <c r="Z34" s="7"/>
    </row>
    <row r="35" spans="1:26" ht="6" customHeight="1" thickBot="1">
      <c r="A35" s="273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9"/>
      <c r="R35" s="7"/>
      <c r="S35" s="7"/>
      <c r="T35" s="7"/>
      <c r="U35" s="7"/>
      <c r="V35" s="7"/>
      <c r="W35" s="7"/>
      <c r="X35" s="7"/>
      <c r="Y35" s="7"/>
      <c r="Z35" s="7"/>
    </row>
    <row r="36" spans="1:26" ht="15" thickBot="1">
      <c r="A36" s="848" t="s">
        <v>39</v>
      </c>
      <c r="B36" s="849"/>
      <c r="C36" s="849"/>
      <c r="D36" s="849"/>
      <c r="E36" s="849"/>
      <c r="F36" s="849"/>
      <c r="G36" s="849"/>
      <c r="H36" s="849"/>
      <c r="I36" s="869"/>
      <c r="J36" s="849"/>
      <c r="K36" s="849"/>
      <c r="L36" s="849"/>
      <c r="M36" s="849"/>
      <c r="N36" s="849"/>
      <c r="O36" s="849"/>
      <c r="P36" s="849"/>
      <c r="Q36" s="850"/>
      <c r="R36" s="7"/>
      <c r="S36" s="7"/>
      <c r="T36" s="7"/>
      <c r="U36" s="7"/>
      <c r="V36" s="7"/>
      <c r="W36" s="7"/>
      <c r="X36" s="7"/>
      <c r="Y36" s="7"/>
      <c r="Z36" s="7"/>
    </row>
    <row r="37" spans="1:26" ht="15" customHeight="1" thickBot="1">
      <c r="A37" s="857" t="s">
        <v>85</v>
      </c>
      <c r="B37" s="858"/>
      <c r="C37" s="858"/>
      <c r="D37" s="859"/>
      <c r="E37" s="874" t="s">
        <v>86</v>
      </c>
      <c r="F37" s="875"/>
      <c r="G37" s="875"/>
      <c r="H37" s="876"/>
      <c r="I37" s="255"/>
      <c r="J37" s="836" t="s">
        <v>358</v>
      </c>
      <c r="K37" s="856"/>
      <c r="L37" s="856"/>
      <c r="M37" s="837"/>
      <c r="N37" s="844" t="s">
        <v>77</v>
      </c>
      <c r="O37" s="877"/>
      <c r="P37" s="877"/>
      <c r="Q37" s="845"/>
      <c r="R37" s="7"/>
      <c r="S37" s="7"/>
      <c r="T37" s="7"/>
      <c r="U37" s="7"/>
      <c r="V37" s="7"/>
      <c r="W37" s="208"/>
      <c r="X37" s="208"/>
      <c r="Y37" s="208"/>
      <c r="Z37" s="208"/>
    </row>
    <row r="38" spans="1:26" ht="13.5" thickBot="1">
      <c r="A38" s="282" t="s">
        <v>3</v>
      </c>
      <c r="B38" s="282" t="s">
        <v>78</v>
      </c>
      <c r="C38" s="282">
        <v>2</v>
      </c>
      <c r="D38" s="282" t="s">
        <v>13</v>
      </c>
      <c r="E38" s="177" t="s">
        <v>3</v>
      </c>
      <c r="F38" s="175" t="s">
        <v>78</v>
      </c>
      <c r="G38" s="176">
        <v>0</v>
      </c>
      <c r="H38" s="175" t="s">
        <v>13</v>
      </c>
      <c r="I38" s="255"/>
      <c r="J38" s="162" t="s">
        <v>3</v>
      </c>
      <c r="K38" s="162" t="s">
        <v>78</v>
      </c>
      <c r="L38" s="162">
        <v>2</v>
      </c>
      <c r="M38" s="162" t="s">
        <v>13</v>
      </c>
      <c r="N38" s="179" t="s">
        <v>3</v>
      </c>
      <c r="O38" s="161" t="s">
        <v>78</v>
      </c>
      <c r="P38" s="178">
        <v>0</v>
      </c>
      <c r="Q38" s="161" t="s">
        <v>13</v>
      </c>
      <c r="R38" s="7"/>
      <c r="S38" s="7"/>
      <c r="T38" s="7"/>
      <c r="U38" s="7"/>
      <c r="V38" s="7"/>
      <c r="W38" s="209"/>
      <c r="X38" s="209"/>
      <c r="Y38" s="209"/>
      <c r="Z38" s="209"/>
    </row>
    <row r="39" spans="1:26" ht="12.75">
      <c r="A39" s="101" t="s">
        <v>231</v>
      </c>
      <c r="B39" s="485">
        <v>5.5</v>
      </c>
      <c r="C39" s="486">
        <v>-2</v>
      </c>
      <c r="D39" s="470">
        <f>B39+C39</f>
        <v>3.5</v>
      </c>
      <c r="E39" s="101" t="s">
        <v>383</v>
      </c>
      <c r="F39" s="306">
        <v>6</v>
      </c>
      <c r="G39" s="110">
        <v>-1</v>
      </c>
      <c r="H39" s="198">
        <f>F39+G39</f>
        <v>5</v>
      </c>
      <c r="I39" s="255"/>
      <c r="J39" s="101" t="s">
        <v>276</v>
      </c>
      <c r="K39" s="305">
        <v>7</v>
      </c>
      <c r="L39" s="110">
        <v>1</v>
      </c>
      <c r="M39" s="198">
        <f>K39+L39</f>
        <v>8</v>
      </c>
      <c r="N39" s="101" t="s">
        <v>540</v>
      </c>
      <c r="O39" s="306">
        <v>6.5</v>
      </c>
      <c r="P39" s="110">
        <v>-1</v>
      </c>
      <c r="Q39" s="198">
        <f aca="true" t="shared" si="4" ref="Q39:Q49">O39+P39</f>
        <v>5.5</v>
      </c>
      <c r="R39" s="7"/>
      <c r="S39" s="7"/>
      <c r="T39" s="7"/>
      <c r="U39" s="7"/>
      <c r="V39" s="7"/>
      <c r="W39" s="210"/>
      <c r="X39" s="210"/>
      <c r="Y39" s="210"/>
      <c r="Z39" s="210"/>
    </row>
    <row r="40" spans="1:26" ht="12.75">
      <c r="A40" s="102" t="s">
        <v>232</v>
      </c>
      <c r="B40" s="487">
        <v>5.5</v>
      </c>
      <c r="C40" s="488">
        <v>0</v>
      </c>
      <c r="D40" s="472">
        <f aca="true" t="shared" si="5" ref="D40:D63">B40+C40</f>
        <v>5.5</v>
      </c>
      <c r="E40" s="102" t="s">
        <v>556</v>
      </c>
      <c r="F40" s="309">
        <v>7</v>
      </c>
      <c r="G40" s="111">
        <v>2.5</v>
      </c>
      <c r="H40" s="199">
        <f aca="true" t="shared" si="6" ref="H40:H63">F40+G40</f>
        <v>9.5</v>
      </c>
      <c r="I40" s="255"/>
      <c r="J40" s="102" t="s">
        <v>296</v>
      </c>
      <c r="K40" s="309">
        <v>6</v>
      </c>
      <c r="L40" s="111">
        <v>0</v>
      </c>
      <c r="M40" s="199">
        <f aca="true" t="shared" si="7" ref="M40:M63">K40+L40</f>
        <v>6</v>
      </c>
      <c r="N40" s="102" t="s">
        <v>148</v>
      </c>
      <c r="O40" s="309">
        <v>5.5</v>
      </c>
      <c r="P40" s="111">
        <v>0</v>
      </c>
      <c r="Q40" s="199">
        <f t="shared" si="4"/>
        <v>5.5</v>
      </c>
      <c r="R40" s="7"/>
      <c r="S40" s="7"/>
      <c r="T40" s="7"/>
      <c r="U40" s="7"/>
      <c r="V40" s="7"/>
      <c r="W40" s="210"/>
      <c r="X40" s="210"/>
      <c r="Y40" s="210"/>
      <c r="Z40" s="210"/>
    </row>
    <row r="41" spans="1:26" ht="12.75">
      <c r="A41" s="102" t="s">
        <v>250</v>
      </c>
      <c r="B41" s="487">
        <v>7</v>
      </c>
      <c r="C41" s="488">
        <v>0</v>
      </c>
      <c r="D41" s="472">
        <f t="shared" si="5"/>
        <v>7</v>
      </c>
      <c r="E41" s="102" t="s">
        <v>384</v>
      </c>
      <c r="F41" s="309">
        <v>4.5</v>
      </c>
      <c r="G41" s="111">
        <v>-0.5</v>
      </c>
      <c r="H41" s="199">
        <f t="shared" si="6"/>
        <v>4</v>
      </c>
      <c r="I41" s="255"/>
      <c r="J41" s="102" t="s">
        <v>295</v>
      </c>
      <c r="K41" s="309">
        <v>5.5</v>
      </c>
      <c r="L41" s="111">
        <v>0</v>
      </c>
      <c r="M41" s="199">
        <f t="shared" si="7"/>
        <v>5.5</v>
      </c>
      <c r="N41" s="102" t="s">
        <v>147</v>
      </c>
      <c r="O41" s="309">
        <v>6.5</v>
      </c>
      <c r="P41" s="111">
        <v>0</v>
      </c>
      <c r="Q41" s="199">
        <f t="shared" si="4"/>
        <v>6.5</v>
      </c>
      <c r="R41" s="7"/>
      <c r="S41" s="7"/>
      <c r="T41" s="7"/>
      <c r="U41" s="7"/>
      <c r="V41" s="7"/>
      <c r="W41" s="210"/>
      <c r="X41" s="210"/>
      <c r="Y41" s="210"/>
      <c r="Z41" s="210"/>
    </row>
    <row r="42" spans="1:26" ht="12.75">
      <c r="A42" s="102" t="s">
        <v>233</v>
      </c>
      <c r="B42" s="487">
        <v>6</v>
      </c>
      <c r="C42" s="488">
        <v>0</v>
      </c>
      <c r="D42" s="472">
        <f t="shared" si="5"/>
        <v>6</v>
      </c>
      <c r="E42" s="291" t="s">
        <v>209</v>
      </c>
      <c r="F42" s="465">
        <v>6</v>
      </c>
      <c r="G42" s="466">
        <v>0</v>
      </c>
      <c r="H42" s="467">
        <f t="shared" si="6"/>
        <v>6</v>
      </c>
      <c r="I42" s="255"/>
      <c r="J42" s="102" t="s">
        <v>360</v>
      </c>
      <c r="K42" s="309">
        <v>5.5</v>
      </c>
      <c r="L42" s="111">
        <v>0</v>
      </c>
      <c r="M42" s="199">
        <f t="shared" si="7"/>
        <v>5.5</v>
      </c>
      <c r="N42" s="102" t="s">
        <v>354</v>
      </c>
      <c r="O42" s="309" t="s">
        <v>350</v>
      </c>
      <c r="P42" s="111" t="s">
        <v>350</v>
      </c>
      <c r="Q42" s="199" t="s">
        <v>350</v>
      </c>
      <c r="R42" s="7"/>
      <c r="S42" s="7"/>
      <c r="T42" s="7"/>
      <c r="U42" s="7"/>
      <c r="V42" s="7"/>
      <c r="W42" s="210"/>
      <c r="X42" s="210"/>
      <c r="Y42" s="210"/>
      <c r="Z42" s="210"/>
    </row>
    <row r="43" spans="1:26" ht="12.75">
      <c r="A43" s="102" t="s">
        <v>237</v>
      </c>
      <c r="B43" s="487">
        <v>6.5</v>
      </c>
      <c r="C43" s="488">
        <v>3</v>
      </c>
      <c r="D43" s="472">
        <f t="shared" si="5"/>
        <v>9.5</v>
      </c>
      <c r="E43" s="102" t="s">
        <v>211</v>
      </c>
      <c r="F43" s="309">
        <v>5.5</v>
      </c>
      <c r="G43" s="111">
        <v>0</v>
      </c>
      <c r="H43" s="199">
        <f t="shared" si="6"/>
        <v>5.5</v>
      </c>
      <c r="I43" s="255"/>
      <c r="J43" s="102" t="s">
        <v>279</v>
      </c>
      <c r="K43" s="309">
        <v>5.5</v>
      </c>
      <c r="L43" s="111">
        <v>0</v>
      </c>
      <c r="M43" s="199">
        <f t="shared" si="7"/>
        <v>5.5</v>
      </c>
      <c r="N43" s="102" t="s">
        <v>149</v>
      </c>
      <c r="O43" s="309">
        <v>6.5</v>
      </c>
      <c r="P43" s="111">
        <v>3</v>
      </c>
      <c r="Q43" s="199">
        <f t="shared" si="4"/>
        <v>9.5</v>
      </c>
      <c r="R43" s="7"/>
      <c r="S43" s="7"/>
      <c r="T43" s="7"/>
      <c r="U43" s="7"/>
      <c r="V43" s="7"/>
      <c r="W43" s="210"/>
      <c r="X43" s="210"/>
      <c r="Y43" s="210"/>
      <c r="Z43" s="210"/>
    </row>
    <row r="44" spans="1:26" ht="12.75">
      <c r="A44" s="102" t="s">
        <v>236</v>
      </c>
      <c r="B44" s="487">
        <v>6.5</v>
      </c>
      <c r="C44" s="488">
        <v>1</v>
      </c>
      <c r="D44" s="472">
        <f t="shared" si="5"/>
        <v>7.5</v>
      </c>
      <c r="E44" s="102" t="s">
        <v>508</v>
      </c>
      <c r="F44" s="309">
        <v>6</v>
      </c>
      <c r="G44" s="111">
        <v>0</v>
      </c>
      <c r="H44" s="199">
        <f t="shared" si="6"/>
        <v>6</v>
      </c>
      <c r="I44" s="255"/>
      <c r="J44" s="102" t="s">
        <v>283</v>
      </c>
      <c r="K44" s="309">
        <v>5.5</v>
      </c>
      <c r="L44" s="111">
        <v>0</v>
      </c>
      <c r="M44" s="199">
        <f t="shared" si="7"/>
        <v>5.5</v>
      </c>
      <c r="N44" s="102" t="s">
        <v>159</v>
      </c>
      <c r="O44" s="309" t="s">
        <v>350</v>
      </c>
      <c r="P44" s="111" t="s">
        <v>350</v>
      </c>
      <c r="Q44" s="199" t="s">
        <v>350</v>
      </c>
      <c r="R44" s="7"/>
      <c r="S44" s="7"/>
      <c r="T44" s="7"/>
      <c r="U44" s="7"/>
      <c r="V44" s="7"/>
      <c r="W44" s="210"/>
      <c r="X44" s="210"/>
      <c r="Y44" s="210"/>
      <c r="Z44" s="210"/>
    </row>
    <row r="45" spans="1:26" ht="12.75">
      <c r="A45" s="102" t="s">
        <v>400</v>
      </c>
      <c r="B45" s="487">
        <v>5</v>
      </c>
      <c r="C45" s="488">
        <v>0</v>
      </c>
      <c r="D45" s="472">
        <f t="shared" si="5"/>
        <v>5</v>
      </c>
      <c r="E45" s="102" t="s">
        <v>450</v>
      </c>
      <c r="F45" s="309">
        <v>5.5</v>
      </c>
      <c r="G45" s="111">
        <v>-0.5</v>
      </c>
      <c r="H45" s="199">
        <f t="shared" si="6"/>
        <v>5</v>
      </c>
      <c r="I45" s="255"/>
      <c r="J45" s="102" t="s">
        <v>291</v>
      </c>
      <c r="K45" s="309">
        <v>6</v>
      </c>
      <c r="L45" s="111">
        <v>-0.5</v>
      </c>
      <c r="M45" s="199">
        <f t="shared" si="7"/>
        <v>5.5</v>
      </c>
      <c r="N45" s="102" t="s">
        <v>541</v>
      </c>
      <c r="O45" s="309">
        <v>7</v>
      </c>
      <c r="P45" s="111">
        <v>2.5</v>
      </c>
      <c r="Q45" s="199">
        <f t="shared" si="4"/>
        <v>9.5</v>
      </c>
      <c r="R45" s="7"/>
      <c r="S45" s="7"/>
      <c r="T45" s="7"/>
      <c r="U45" s="7"/>
      <c r="V45" s="7"/>
      <c r="W45" s="210"/>
      <c r="X45" s="210"/>
      <c r="Y45" s="210"/>
      <c r="Z45" s="210"/>
    </row>
    <row r="46" spans="1:26" ht="12.75">
      <c r="A46" s="102" t="s">
        <v>238</v>
      </c>
      <c r="B46" s="487">
        <v>6.5</v>
      </c>
      <c r="C46" s="488">
        <v>-0.5</v>
      </c>
      <c r="D46" s="472">
        <f t="shared" si="5"/>
        <v>6</v>
      </c>
      <c r="E46" s="102" t="s">
        <v>214</v>
      </c>
      <c r="F46" s="309">
        <v>6.5</v>
      </c>
      <c r="G46" s="111">
        <v>0</v>
      </c>
      <c r="H46" s="199">
        <f t="shared" si="6"/>
        <v>6.5</v>
      </c>
      <c r="I46" s="255"/>
      <c r="J46" s="102" t="s">
        <v>282</v>
      </c>
      <c r="K46" s="309">
        <v>6.5</v>
      </c>
      <c r="L46" s="111">
        <v>0.5</v>
      </c>
      <c r="M46" s="199">
        <f t="shared" si="7"/>
        <v>7</v>
      </c>
      <c r="N46" s="102" t="s">
        <v>152</v>
      </c>
      <c r="O46" s="309">
        <v>6.5</v>
      </c>
      <c r="P46" s="111">
        <v>0</v>
      </c>
      <c r="Q46" s="199">
        <f t="shared" si="4"/>
        <v>6.5</v>
      </c>
      <c r="R46" s="7"/>
      <c r="S46" s="7"/>
      <c r="T46" s="7"/>
      <c r="U46" s="7"/>
      <c r="V46" s="7"/>
      <c r="W46" s="210"/>
      <c r="X46" s="210"/>
      <c r="Y46" s="210"/>
      <c r="Z46" s="210"/>
    </row>
    <row r="47" spans="1:26" ht="12.75">
      <c r="A47" s="102" t="s">
        <v>457</v>
      </c>
      <c r="B47" s="487">
        <v>5.5</v>
      </c>
      <c r="C47" s="488">
        <v>0</v>
      </c>
      <c r="D47" s="472">
        <f t="shared" si="5"/>
        <v>5.5</v>
      </c>
      <c r="E47" s="102" t="s">
        <v>216</v>
      </c>
      <c r="F47" s="309">
        <v>5</v>
      </c>
      <c r="G47" s="111">
        <v>0</v>
      </c>
      <c r="H47" s="199">
        <f t="shared" si="6"/>
        <v>5</v>
      </c>
      <c r="I47" s="255"/>
      <c r="J47" s="102" t="s">
        <v>529</v>
      </c>
      <c r="K47" s="309">
        <v>5</v>
      </c>
      <c r="L47" s="111">
        <v>0</v>
      </c>
      <c r="M47" s="199">
        <f t="shared" si="7"/>
        <v>5</v>
      </c>
      <c r="N47" s="102" t="s">
        <v>395</v>
      </c>
      <c r="O47" s="309" t="s">
        <v>350</v>
      </c>
      <c r="P47" s="111" t="s">
        <v>350</v>
      </c>
      <c r="Q47" s="199" t="s">
        <v>350</v>
      </c>
      <c r="R47" s="7"/>
      <c r="S47" s="7"/>
      <c r="T47" s="7"/>
      <c r="U47" s="7"/>
      <c r="V47" s="7"/>
      <c r="W47" s="210"/>
      <c r="X47" s="210"/>
      <c r="Y47" s="210"/>
      <c r="Z47" s="210"/>
    </row>
    <row r="48" spans="1:26" ht="12.75">
      <c r="A48" s="102" t="s">
        <v>240</v>
      </c>
      <c r="B48" s="487">
        <v>6.5</v>
      </c>
      <c r="C48" s="488">
        <v>1</v>
      </c>
      <c r="D48" s="472">
        <f t="shared" si="5"/>
        <v>7.5</v>
      </c>
      <c r="E48" s="102" t="s">
        <v>220</v>
      </c>
      <c r="F48" s="309">
        <v>6</v>
      </c>
      <c r="G48" s="111">
        <v>-0.5</v>
      </c>
      <c r="H48" s="199">
        <f t="shared" si="6"/>
        <v>5.5</v>
      </c>
      <c r="I48" s="255"/>
      <c r="J48" s="102" t="s">
        <v>288</v>
      </c>
      <c r="K48" s="309">
        <v>6</v>
      </c>
      <c r="L48" s="111">
        <v>0</v>
      </c>
      <c r="M48" s="199">
        <f t="shared" si="7"/>
        <v>6</v>
      </c>
      <c r="N48" s="102" t="s">
        <v>154</v>
      </c>
      <c r="O48" s="309">
        <v>7.5</v>
      </c>
      <c r="P48" s="111">
        <v>6</v>
      </c>
      <c r="Q48" s="199">
        <f t="shared" si="4"/>
        <v>13.5</v>
      </c>
      <c r="R48" s="7"/>
      <c r="S48" s="7"/>
      <c r="T48" s="7"/>
      <c r="U48" s="7"/>
      <c r="V48" s="7"/>
      <c r="W48" s="210"/>
      <c r="X48" s="210"/>
      <c r="Y48" s="210"/>
      <c r="Z48" s="210"/>
    </row>
    <row r="49" spans="1:26" ht="12.75" customHeight="1" thickBot="1">
      <c r="A49" s="103" t="s">
        <v>241</v>
      </c>
      <c r="B49" s="483">
        <v>5</v>
      </c>
      <c r="C49" s="489">
        <v>-0.5</v>
      </c>
      <c r="D49" s="474">
        <f t="shared" si="5"/>
        <v>4.5</v>
      </c>
      <c r="E49" s="103" t="s">
        <v>557</v>
      </c>
      <c r="F49" s="307">
        <v>7</v>
      </c>
      <c r="G49" s="112">
        <v>1</v>
      </c>
      <c r="H49" s="200">
        <f t="shared" si="6"/>
        <v>8</v>
      </c>
      <c r="I49" s="255"/>
      <c r="J49" s="103" t="s">
        <v>547</v>
      </c>
      <c r="K49" s="307">
        <v>7</v>
      </c>
      <c r="L49" s="112">
        <v>3</v>
      </c>
      <c r="M49" s="200">
        <f t="shared" si="7"/>
        <v>10</v>
      </c>
      <c r="N49" s="103" t="s">
        <v>504</v>
      </c>
      <c r="O49" s="307">
        <v>7</v>
      </c>
      <c r="P49" s="112">
        <v>1.5</v>
      </c>
      <c r="Q49" s="200">
        <f t="shared" si="4"/>
        <v>8.5</v>
      </c>
      <c r="R49" s="7"/>
      <c r="S49" s="7"/>
      <c r="T49" s="7"/>
      <c r="U49" s="7"/>
      <c r="V49" s="7"/>
      <c r="W49" s="210"/>
      <c r="X49" s="210"/>
      <c r="Y49" s="210"/>
      <c r="Z49" s="210"/>
    </row>
    <row r="50" spans="1:26" ht="13.5" thickBot="1">
      <c r="A50" s="85"/>
      <c r="B50" s="444"/>
      <c r="C50" s="113"/>
      <c r="D50" s="201"/>
      <c r="E50" s="85"/>
      <c r="F50" s="444"/>
      <c r="G50" s="108"/>
      <c r="H50" s="201"/>
      <c r="I50" s="255"/>
      <c r="J50" s="85"/>
      <c r="K50" s="444"/>
      <c r="L50" s="108"/>
      <c r="M50" s="201"/>
      <c r="N50" s="85"/>
      <c r="O50" s="444"/>
      <c r="P50" s="108"/>
      <c r="Q50" s="201"/>
      <c r="R50" s="7"/>
      <c r="S50" s="7"/>
      <c r="T50" s="7"/>
      <c r="U50" s="7"/>
      <c r="V50" s="7"/>
      <c r="W50" s="210"/>
      <c r="X50" s="210"/>
      <c r="Y50" s="210"/>
      <c r="Z50" s="210"/>
    </row>
    <row r="51" spans="1:26" ht="12.75">
      <c r="A51" s="104" t="s">
        <v>242</v>
      </c>
      <c r="B51" s="491" t="s">
        <v>144</v>
      </c>
      <c r="C51" s="492" t="s">
        <v>144</v>
      </c>
      <c r="D51" s="476" t="s">
        <v>144</v>
      </c>
      <c r="E51" s="104" t="s">
        <v>387</v>
      </c>
      <c r="F51" s="310" t="s">
        <v>144</v>
      </c>
      <c r="G51" s="120" t="s">
        <v>144</v>
      </c>
      <c r="H51" s="468" t="s">
        <v>144</v>
      </c>
      <c r="I51" s="255"/>
      <c r="J51" s="104" t="s">
        <v>286</v>
      </c>
      <c r="K51" s="310" t="s">
        <v>144</v>
      </c>
      <c r="L51" s="120" t="s">
        <v>144</v>
      </c>
      <c r="M51" s="202" t="s">
        <v>144</v>
      </c>
      <c r="N51" s="104" t="s">
        <v>542</v>
      </c>
      <c r="O51" s="310" t="s">
        <v>144</v>
      </c>
      <c r="P51" s="120" t="s">
        <v>144</v>
      </c>
      <c r="Q51" s="202" t="s">
        <v>144</v>
      </c>
      <c r="R51" s="7"/>
      <c r="S51" s="7"/>
      <c r="T51" s="7"/>
      <c r="U51" s="7"/>
      <c r="V51" s="7"/>
      <c r="W51" s="210"/>
      <c r="X51" s="210"/>
      <c r="Y51" s="210"/>
      <c r="Z51" s="210"/>
    </row>
    <row r="52" spans="1:26" ht="12.75">
      <c r="A52" s="105" t="s">
        <v>248</v>
      </c>
      <c r="B52" s="495">
        <v>7</v>
      </c>
      <c r="C52" s="496">
        <v>2.5</v>
      </c>
      <c r="D52" s="201">
        <f t="shared" si="5"/>
        <v>9.5</v>
      </c>
      <c r="E52" s="105" t="s">
        <v>215</v>
      </c>
      <c r="F52" s="313">
        <v>6.5</v>
      </c>
      <c r="G52" s="114">
        <v>2</v>
      </c>
      <c r="H52" s="204">
        <f t="shared" si="6"/>
        <v>8.5</v>
      </c>
      <c r="I52" s="255"/>
      <c r="J52" s="109" t="s">
        <v>287</v>
      </c>
      <c r="K52" s="311" t="s">
        <v>144</v>
      </c>
      <c r="L52" s="115" t="s">
        <v>144</v>
      </c>
      <c r="M52" s="204" t="s">
        <v>144</v>
      </c>
      <c r="N52" s="102" t="s">
        <v>347</v>
      </c>
      <c r="O52" s="309">
        <v>7.5</v>
      </c>
      <c r="P52" s="111">
        <v>6</v>
      </c>
      <c r="Q52" s="199">
        <f aca="true" t="shared" si="8" ref="Q52:Q63">O52+P52</f>
        <v>13.5</v>
      </c>
      <c r="R52" s="7"/>
      <c r="S52" s="7"/>
      <c r="T52" s="7"/>
      <c r="U52" s="7"/>
      <c r="V52" s="7"/>
      <c r="W52" s="210"/>
      <c r="X52" s="210"/>
      <c r="Y52" s="210"/>
      <c r="Z52" s="210"/>
    </row>
    <row r="53" spans="1:26" ht="12.75">
      <c r="A53" s="105" t="s">
        <v>235</v>
      </c>
      <c r="B53" s="495">
        <v>6</v>
      </c>
      <c r="C53" s="496">
        <v>0</v>
      </c>
      <c r="D53" s="201">
        <f t="shared" si="5"/>
        <v>6</v>
      </c>
      <c r="E53" s="105" t="s">
        <v>221</v>
      </c>
      <c r="F53" s="313">
        <v>7.5</v>
      </c>
      <c r="G53" s="114">
        <v>3</v>
      </c>
      <c r="H53" s="204">
        <f t="shared" si="6"/>
        <v>10.5</v>
      </c>
      <c r="I53" s="255"/>
      <c r="J53" s="105" t="s">
        <v>284</v>
      </c>
      <c r="K53" s="311" t="s">
        <v>144</v>
      </c>
      <c r="L53" s="115" t="s">
        <v>144</v>
      </c>
      <c r="M53" s="204" t="s">
        <v>144</v>
      </c>
      <c r="N53" s="107" t="s">
        <v>157</v>
      </c>
      <c r="O53" s="314" t="s">
        <v>144</v>
      </c>
      <c r="P53" s="123" t="s">
        <v>144</v>
      </c>
      <c r="Q53" s="203" t="s">
        <v>144</v>
      </c>
      <c r="R53" s="7"/>
      <c r="S53" s="7"/>
      <c r="T53" s="7"/>
      <c r="U53" s="7"/>
      <c r="V53" s="7"/>
      <c r="W53" s="210"/>
      <c r="X53" s="210"/>
      <c r="Y53" s="210"/>
      <c r="Z53" s="210"/>
    </row>
    <row r="54" spans="1:26" ht="12.75">
      <c r="A54" s="105" t="s">
        <v>249</v>
      </c>
      <c r="B54" s="495">
        <v>7</v>
      </c>
      <c r="C54" s="496">
        <v>3</v>
      </c>
      <c r="D54" s="201">
        <f t="shared" si="5"/>
        <v>10</v>
      </c>
      <c r="E54" s="105" t="s">
        <v>388</v>
      </c>
      <c r="F54" s="313">
        <v>6</v>
      </c>
      <c r="G54" s="114">
        <v>0</v>
      </c>
      <c r="H54" s="204">
        <f t="shared" si="6"/>
        <v>6</v>
      </c>
      <c r="I54" s="255"/>
      <c r="J54" s="105" t="s">
        <v>285</v>
      </c>
      <c r="K54" s="311">
        <v>5.5</v>
      </c>
      <c r="L54" s="115">
        <v>0</v>
      </c>
      <c r="M54" s="204">
        <f t="shared" si="7"/>
        <v>5.5</v>
      </c>
      <c r="N54" s="105" t="s">
        <v>135</v>
      </c>
      <c r="O54" s="311">
        <v>5</v>
      </c>
      <c r="P54" s="115">
        <v>0</v>
      </c>
      <c r="Q54" s="204">
        <f t="shared" si="8"/>
        <v>5</v>
      </c>
      <c r="R54" s="7"/>
      <c r="S54" s="7"/>
      <c r="T54" s="7"/>
      <c r="U54" s="7"/>
      <c r="V54" s="7"/>
      <c r="W54" s="210"/>
      <c r="X54" s="210"/>
      <c r="Y54" s="210"/>
      <c r="Z54" s="210"/>
    </row>
    <row r="55" spans="1:26" ht="12.75">
      <c r="A55" s="105" t="s">
        <v>247</v>
      </c>
      <c r="B55" s="495">
        <v>6</v>
      </c>
      <c r="C55" s="496">
        <v>0</v>
      </c>
      <c r="D55" s="201">
        <f t="shared" si="5"/>
        <v>6</v>
      </c>
      <c r="E55" s="105" t="s">
        <v>385</v>
      </c>
      <c r="F55" s="313">
        <v>6.5</v>
      </c>
      <c r="G55" s="114">
        <v>-0.5</v>
      </c>
      <c r="H55" s="204">
        <f t="shared" si="6"/>
        <v>6</v>
      </c>
      <c r="I55" s="255"/>
      <c r="J55" s="105" t="s">
        <v>281</v>
      </c>
      <c r="K55" s="311">
        <v>6</v>
      </c>
      <c r="L55" s="115">
        <v>0</v>
      </c>
      <c r="M55" s="204">
        <f t="shared" si="7"/>
        <v>6</v>
      </c>
      <c r="N55" s="102" t="s">
        <v>426</v>
      </c>
      <c r="O55" s="309">
        <v>7</v>
      </c>
      <c r="P55" s="111">
        <v>1</v>
      </c>
      <c r="Q55" s="199">
        <f>O55+P55</f>
        <v>8</v>
      </c>
      <c r="R55" s="7"/>
      <c r="S55" s="7"/>
      <c r="T55" s="7"/>
      <c r="U55" s="7"/>
      <c r="V55" s="7"/>
      <c r="W55" s="210"/>
      <c r="X55" s="210"/>
      <c r="Y55" s="210"/>
      <c r="Z55" s="210"/>
    </row>
    <row r="56" spans="1:26" ht="12.75">
      <c r="A56" s="105" t="s">
        <v>526</v>
      </c>
      <c r="B56" s="495">
        <v>6</v>
      </c>
      <c r="C56" s="496">
        <v>0</v>
      </c>
      <c r="D56" s="201">
        <f t="shared" si="5"/>
        <v>6</v>
      </c>
      <c r="E56" s="105" t="s">
        <v>223</v>
      </c>
      <c r="F56" s="313">
        <v>5</v>
      </c>
      <c r="G56" s="114">
        <v>0</v>
      </c>
      <c r="H56" s="204">
        <f t="shared" si="6"/>
        <v>5</v>
      </c>
      <c r="I56" s="255"/>
      <c r="J56" s="105" t="s">
        <v>290</v>
      </c>
      <c r="K56" s="311" t="s">
        <v>144</v>
      </c>
      <c r="L56" s="115" t="s">
        <v>144</v>
      </c>
      <c r="M56" s="204" t="s">
        <v>144</v>
      </c>
      <c r="N56" s="105" t="s">
        <v>150</v>
      </c>
      <c r="O56" s="311">
        <v>6</v>
      </c>
      <c r="P56" s="115">
        <v>0</v>
      </c>
      <c r="Q56" s="204">
        <f t="shared" si="8"/>
        <v>6</v>
      </c>
      <c r="R56" s="7"/>
      <c r="S56" s="7"/>
      <c r="T56" s="7"/>
      <c r="U56" s="7"/>
      <c r="V56" s="7"/>
      <c r="W56" s="210"/>
      <c r="X56" s="210"/>
      <c r="Y56" s="210"/>
      <c r="Z56" s="210"/>
    </row>
    <row r="57" spans="1:26" ht="12.75">
      <c r="A57" s="105" t="s">
        <v>234</v>
      </c>
      <c r="B57" s="493">
        <v>5.5</v>
      </c>
      <c r="C57" s="494">
        <v>0</v>
      </c>
      <c r="D57" s="201">
        <f t="shared" si="5"/>
        <v>5.5</v>
      </c>
      <c r="E57" s="105" t="s">
        <v>558</v>
      </c>
      <c r="F57" s="311">
        <v>5</v>
      </c>
      <c r="G57" s="115">
        <v>0</v>
      </c>
      <c r="H57" s="204">
        <f t="shared" si="6"/>
        <v>5</v>
      </c>
      <c r="I57" s="255"/>
      <c r="J57" s="105" t="s">
        <v>292</v>
      </c>
      <c r="K57" s="313">
        <v>6.5</v>
      </c>
      <c r="L57" s="114">
        <v>1</v>
      </c>
      <c r="M57" s="204">
        <f t="shared" si="7"/>
        <v>7.5</v>
      </c>
      <c r="N57" s="105" t="s">
        <v>160</v>
      </c>
      <c r="O57" s="313">
        <v>6.5</v>
      </c>
      <c r="P57" s="114">
        <v>0</v>
      </c>
      <c r="Q57" s="204">
        <f t="shared" si="8"/>
        <v>6.5</v>
      </c>
      <c r="R57" s="7"/>
      <c r="S57" s="7"/>
      <c r="T57" s="7"/>
      <c r="U57" s="7"/>
      <c r="V57" s="7"/>
      <c r="W57" s="210"/>
      <c r="X57" s="210"/>
      <c r="Y57" s="210"/>
      <c r="Z57" s="210"/>
    </row>
    <row r="58" spans="1:26" ht="12.75">
      <c r="A58" s="105" t="s">
        <v>459</v>
      </c>
      <c r="B58" s="493">
        <v>5.5</v>
      </c>
      <c r="C58" s="494">
        <v>0</v>
      </c>
      <c r="D58" s="201">
        <f t="shared" si="5"/>
        <v>5.5</v>
      </c>
      <c r="E58" s="105" t="s">
        <v>212</v>
      </c>
      <c r="F58" s="313">
        <v>5</v>
      </c>
      <c r="G58" s="114">
        <v>0</v>
      </c>
      <c r="H58" s="204">
        <f t="shared" si="6"/>
        <v>5</v>
      </c>
      <c r="I58" s="255"/>
      <c r="J58" s="105" t="s">
        <v>561</v>
      </c>
      <c r="K58" s="313">
        <v>6</v>
      </c>
      <c r="L58" s="114">
        <v>-0.5</v>
      </c>
      <c r="M58" s="204">
        <f t="shared" si="7"/>
        <v>5.5</v>
      </c>
      <c r="N58" s="105" t="s">
        <v>151</v>
      </c>
      <c r="O58" s="311">
        <v>6</v>
      </c>
      <c r="P58" s="115">
        <v>0</v>
      </c>
      <c r="Q58" s="204">
        <f t="shared" si="8"/>
        <v>6</v>
      </c>
      <c r="R58" s="7"/>
      <c r="S58" s="7"/>
      <c r="T58" s="7"/>
      <c r="U58" s="7"/>
      <c r="V58" s="7"/>
      <c r="W58" s="210"/>
      <c r="X58" s="210"/>
      <c r="Y58" s="210"/>
      <c r="Z58" s="210"/>
    </row>
    <row r="59" spans="1:26" ht="12.75">
      <c r="A59" s="109" t="s">
        <v>494</v>
      </c>
      <c r="B59" s="493">
        <v>6</v>
      </c>
      <c r="C59" s="494">
        <v>-0.5</v>
      </c>
      <c r="D59" s="201">
        <f t="shared" si="5"/>
        <v>5.5</v>
      </c>
      <c r="E59" s="105" t="s">
        <v>543</v>
      </c>
      <c r="F59" s="313">
        <v>5.5</v>
      </c>
      <c r="G59" s="114">
        <v>0</v>
      </c>
      <c r="H59" s="204">
        <f t="shared" si="6"/>
        <v>5.5</v>
      </c>
      <c r="I59" s="255"/>
      <c r="J59" s="107" t="s">
        <v>301</v>
      </c>
      <c r="K59" s="314" t="s">
        <v>144</v>
      </c>
      <c r="L59" s="123" t="s">
        <v>144</v>
      </c>
      <c r="M59" s="203" t="s">
        <v>144</v>
      </c>
      <c r="N59" s="109" t="s">
        <v>425</v>
      </c>
      <c r="O59" s="311" t="s">
        <v>356</v>
      </c>
      <c r="P59" s="115" t="s">
        <v>356</v>
      </c>
      <c r="Q59" s="204" t="s">
        <v>356</v>
      </c>
      <c r="R59" s="7"/>
      <c r="S59" s="7"/>
      <c r="T59" s="7"/>
      <c r="U59" s="7"/>
      <c r="V59" s="7"/>
      <c r="W59" s="210"/>
      <c r="X59" s="210"/>
      <c r="Y59" s="210"/>
      <c r="Z59" s="210"/>
    </row>
    <row r="60" spans="1:26" ht="12.75">
      <c r="A60" s="105" t="s">
        <v>142</v>
      </c>
      <c r="B60" s="493" t="s">
        <v>144</v>
      </c>
      <c r="C60" s="494" t="s">
        <v>144</v>
      </c>
      <c r="D60" s="201" t="s">
        <v>144</v>
      </c>
      <c r="E60" s="105" t="s">
        <v>229</v>
      </c>
      <c r="F60" s="313">
        <v>5.5</v>
      </c>
      <c r="G60" s="114">
        <v>-0.5</v>
      </c>
      <c r="H60" s="204">
        <f t="shared" si="6"/>
        <v>5</v>
      </c>
      <c r="I60" s="255"/>
      <c r="J60" s="105" t="s">
        <v>466</v>
      </c>
      <c r="K60" s="311" t="s">
        <v>356</v>
      </c>
      <c r="L60" s="115" t="s">
        <v>356</v>
      </c>
      <c r="M60" s="204" t="s">
        <v>356</v>
      </c>
      <c r="N60" s="105" t="s">
        <v>454</v>
      </c>
      <c r="O60" s="311" t="s">
        <v>144</v>
      </c>
      <c r="P60" s="115" t="s">
        <v>144</v>
      </c>
      <c r="Q60" s="204" t="s">
        <v>144</v>
      </c>
      <c r="R60" s="7"/>
      <c r="S60" s="7"/>
      <c r="T60" s="7"/>
      <c r="U60" s="7"/>
      <c r="V60" s="7"/>
      <c r="W60" s="210"/>
      <c r="X60" s="210"/>
      <c r="Y60" s="210"/>
      <c r="Z60" s="210"/>
    </row>
    <row r="61" spans="1:26" ht="12.75">
      <c r="A61" s="105" t="s">
        <v>142</v>
      </c>
      <c r="B61" s="495" t="s">
        <v>144</v>
      </c>
      <c r="C61" s="496" t="s">
        <v>144</v>
      </c>
      <c r="D61" s="201" t="s">
        <v>144</v>
      </c>
      <c r="E61" s="105" t="s">
        <v>210</v>
      </c>
      <c r="F61" s="313">
        <v>6</v>
      </c>
      <c r="G61" s="114">
        <v>0</v>
      </c>
      <c r="H61" s="204">
        <f t="shared" si="6"/>
        <v>6</v>
      </c>
      <c r="I61" s="255"/>
      <c r="J61" s="105" t="s">
        <v>566</v>
      </c>
      <c r="K61" s="313" t="s">
        <v>144</v>
      </c>
      <c r="L61" s="114" t="s">
        <v>144</v>
      </c>
      <c r="M61" s="204" t="s">
        <v>144</v>
      </c>
      <c r="N61" s="102" t="s">
        <v>163</v>
      </c>
      <c r="O61" s="309">
        <v>6.5</v>
      </c>
      <c r="P61" s="111">
        <v>0</v>
      </c>
      <c r="Q61" s="199">
        <f t="shared" si="8"/>
        <v>6.5</v>
      </c>
      <c r="R61" s="7"/>
      <c r="S61" s="7"/>
      <c r="T61" s="7"/>
      <c r="U61" s="7"/>
      <c r="V61" s="7"/>
      <c r="W61" s="210"/>
      <c r="X61" s="210"/>
      <c r="Y61" s="210"/>
      <c r="Z61" s="210"/>
    </row>
    <row r="62" spans="1:26" ht="12.75" customHeight="1" thickBot="1">
      <c r="A62" s="106" t="s">
        <v>142</v>
      </c>
      <c r="B62" s="499" t="s">
        <v>144</v>
      </c>
      <c r="C62" s="500" t="s">
        <v>144</v>
      </c>
      <c r="D62" s="201" t="s">
        <v>144</v>
      </c>
      <c r="E62" s="106" t="s">
        <v>559</v>
      </c>
      <c r="F62" s="316">
        <v>5.5</v>
      </c>
      <c r="G62" s="116">
        <v>0</v>
      </c>
      <c r="H62" s="204">
        <f t="shared" si="6"/>
        <v>5.5</v>
      </c>
      <c r="I62" s="255"/>
      <c r="J62" s="106" t="s">
        <v>359</v>
      </c>
      <c r="K62" s="324" t="s">
        <v>144</v>
      </c>
      <c r="L62" s="315" t="s">
        <v>144</v>
      </c>
      <c r="M62" s="203" t="s">
        <v>144</v>
      </c>
      <c r="N62" s="106" t="s">
        <v>424</v>
      </c>
      <c r="O62" s="316">
        <v>6.5</v>
      </c>
      <c r="P62" s="116">
        <v>0</v>
      </c>
      <c r="Q62" s="204">
        <f t="shared" si="8"/>
        <v>6.5</v>
      </c>
      <c r="R62" s="7"/>
      <c r="S62" s="7"/>
      <c r="T62" s="7"/>
      <c r="U62" s="7"/>
      <c r="V62" s="7"/>
      <c r="W62" s="210"/>
      <c r="X62" s="210"/>
      <c r="Y62" s="210"/>
      <c r="Z62" s="210"/>
    </row>
    <row r="63" spans="1:26" ht="12.75" customHeight="1" thickBot="1">
      <c r="A63" s="102" t="s">
        <v>253</v>
      </c>
      <c r="B63" s="483">
        <v>1</v>
      </c>
      <c r="C63" s="489">
        <v>0</v>
      </c>
      <c r="D63" s="470">
        <f t="shared" si="5"/>
        <v>1</v>
      </c>
      <c r="E63" s="103" t="s">
        <v>452</v>
      </c>
      <c r="F63" s="307">
        <v>0</v>
      </c>
      <c r="G63" s="112">
        <v>0</v>
      </c>
      <c r="H63" s="445">
        <f t="shared" si="6"/>
        <v>0</v>
      </c>
      <c r="I63" s="255"/>
      <c r="J63" s="103" t="s">
        <v>297</v>
      </c>
      <c r="K63" s="307">
        <v>0.5</v>
      </c>
      <c r="L63" s="112">
        <v>0</v>
      </c>
      <c r="M63" s="445">
        <f t="shared" si="7"/>
        <v>0.5</v>
      </c>
      <c r="N63" s="103" t="s">
        <v>165</v>
      </c>
      <c r="O63" s="307">
        <v>0</v>
      </c>
      <c r="P63" s="117">
        <v>0</v>
      </c>
      <c r="Q63" s="205">
        <f t="shared" si="8"/>
        <v>0</v>
      </c>
      <c r="R63" s="7"/>
      <c r="S63" s="7"/>
      <c r="T63" s="7"/>
      <c r="U63" s="7"/>
      <c r="V63" s="7"/>
      <c r="W63" s="210"/>
      <c r="X63" s="210"/>
      <c r="Y63" s="210"/>
      <c r="Z63" s="210"/>
    </row>
    <row r="64" spans="1:26" ht="12.75" customHeight="1" thickBot="1">
      <c r="A64" s="389" t="s">
        <v>357</v>
      </c>
      <c r="B64" s="390">
        <f>18.5/3</f>
        <v>6.166666666666667</v>
      </c>
      <c r="C64" s="391">
        <v>0</v>
      </c>
      <c r="D64" s="205">
        <f>C64</f>
        <v>0</v>
      </c>
      <c r="E64" s="389" t="s">
        <v>357</v>
      </c>
      <c r="F64" s="390">
        <f>17.5/3</f>
        <v>5.833333333333333</v>
      </c>
      <c r="G64" s="391">
        <v>0</v>
      </c>
      <c r="H64" s="205">
        <f>G64</f>
        <v>0</v>
      </c>
      <c r="I64" s="392"/>
      <c r="J64" s="389" t="s">
        <v>357</v>
      </c>
      <c r="K64" s="390">
        <f>17/3</f>
        <v>5.666666666666667</v>
      </c>
      <c r="L64" s="391">
        <v>0</v>
      </c>
      <c r="M64" s="205">
        <f>L64</f>
        <v>0</v>
      </c>
      <c r="N64" s="389" t="s">
        <v>357</v>
      </c>
      <c r="O64" s="390">
        <f>18.5/3</f>
        <v>6.166666666666667</v>
      </c>
      <c r="P64" s="391">
        <v>0</v>
      </c>
      <c r="Q64" s="205">
        <f>P64</f>
        <v>0</v>
      </c>
      <c r="R64" s="7"/>
      <c r="S64" s="7"/>
      <c r="T64" s="7"/>
      <c r="U64" s="7"/>
      <c r="V64" s="7"/>
      <c r="W64" s="210"/>
      <c r="X64" s="210"/>
      <c r="Y64" s="210"/>
      <c r="Z64" s="210"/>
    </row>
    <row r="65" spans="1:26" ht="12.75">
      <c r="A65" s="72"/>
      <c r="B65" s="60"/>
      <c r="C65" s="60"/>
      <c r="D65" s="222"/>
      <c r="E65" s="72"/>
      <c r="F65" s="60"/>
      <c r="G65" s="60"/>
      <c r="H65" s="73"/>
      <c r="I65" s="255"/>
      <c r="J65" s="72"/>
      <c r="K65" s="60"/>
      <c r="L65" s="60"/>
      <c r="M65" s="222"/>
      <c r="N65" s="72"/>
      <c r="O65" s="60"/>
      <c r="P65" s="60"/>
      <c r="Q65" s="222"/>
      <c r="R65" s="7"/>
      <c r="S65" s="7"/>
      <c r="T65" s="7"/>
      <c r="U65" s="7"/>
      <c r="V65" s="7"/>
      <c r="W65" s="210"/>
      <c r="X65" s="210"/>
      <c r="Y65" s="210"/>
      <c r="Z65" s="211"/>
    </row>
    <row r="66" spans="1:26" ht="13.5" customHeight="1">
      <c r="A66" s="74"/>
      <c r="B66" s="281">
        <f>B39+B40+B41+B42+B43+B44+B45+B46+B47+B48+B49+B63</f>
        <v>66.5</v>
      </c>
      <c r="C66" s="281">
        <f>C38+C39+C40+C41+C42+C43+C44+C45+C46+C47+C48+C49+C63+C64</f>
        <v>4</v>
      </c>
      <c r="D66" s="280">
        <f>B66+C66</f>
        <v>70.5</v>
      </c>
      <c r="E66" s="74"/>
      <c r="F66" s="174">
        <f>F39+F40+F41+F42+F43+F44+F45+F46+F47+F48+F49+F63</f>
        <v>65</v>
      </c>
      <c r="G66" s="174">
        <f>G38+G39+G40+G41+G42+G43+G44+G45+G46+G47+G48+G49+G63+G64</f>
        <v>1</v>
      </c>
      <c r="H66" s="224">
        <f>F66+G66</f>
        <v>66</v>
      </c>
      <c r="I66" s="255"/>
      <c r="J66" s="74"/>
      <c r="K66" s="163">
        <f>K39+K40+K41+K42+K43+K44+K45+K46+K47+K48+K49+K63</f>
        <v>66</v>
      </c>
      <c r="L66" s="163">
        <f>L38+L39+L40+L41+L42+L43+L44+L45+L46+L47+L48+L49+L63+L64</f>
        <v>6</v>
      </c>
      <c r="M66" s="226">
        <f>K66+L66</f>
        <v>72</v>
      </c>
      <c r="N66" s="74"/>
      <c r="O66" s="182">
        <f>O39+O40+O41+O61+O43+O55+O45+O46+O52+O48+O49+O63</f>
        <v>74</v>
      </c>
      <c r="P66" s="182">
        <f>P38+P39+P40+P41+P61+P43+P55+P45+P46+P52+P48+P49+P63+P64</f>
        <v>19</v>
      </c>
      <c r="Q66" s="223">
        <f>O66+P66</f>
        <v>93</v>
      </c>
      <c r="R66" s="7"/>
      <c r="S66" s="7"/>
      <c r="T66" s="7"/>
      <c r="U66" s="7"/>
      <c r="V66" s="7"/>
      <c r="W66" s="211"/>
      <c r="X66" s="212"/>
      <c r="Y66" s="212"/>
      <c r="Z66" s="212"/>
    </row>
    <row r="67" spans="1:26" ht="12.75" customHeight="1" thickBot="1">
      <c r="A67" s="75"/>
      <c r="B67" s="76"/>
      <c r="C67" s="76"/>
      <c r="D67" s="29"/>
      <c r="E67" s="75"/>
      <c r="F67" s="76"/>
      <c r="G67" s="76"/>
      <c r="H67" s="29"/>
      <c r="I67" s="255"/>
      <c r="J67" s="75"/>
      <c r="K67" s="76"/>
      <c r="L67" s="76"/>
      <c r="M67" s="29"/>
      <c r="N67" s="75"/>
      <c r="O67" s="76"/>
      <c r="P67" s="76"/>
      <c r="Q67" s="29"/>
      <c r="R67" s="7"/>
      <c r="S67" s="7"/>
      <c r="T67" s="7"/>
      <c r="U67" s="7"/>
      <c r="V67" s="7"/>
      <c r="W67" s="211"/>
      <c r="X67" s="211"/>
      <c r="Y67" s="211"/>
      <c r="Z67" s="211"/>
    </row>
    <row r="68" spans="1:26" ht="18.75" thickBot="1">
      <c r="A68" s="341"/>
      <c r="B68" s="279"/>
      <c r="C68" s="279"/>
      <c r="D68" s="299">
        <v>1</v>
      </c>
      <c r="E68" s="173"/>
      <c r="F68" s="172"/>
      <c r="G68" s="172"/>
      <c r="H68" s="292">
        <v>1</v>
      </c>
      <c r="I68" s="248"/>
      <c r="J68" s="164"/>
      <c r="K68" s="165"/>
      <c r="L68" s="165"/>
      <c r="M68" s="300">
        <v>2</v>
      </c>
      <c r="N68" s="180"/>
      <c r="O68" s="181"/>
      <c r="P68" s="181"/>
      <c r="Q68" s="298">
        <v>6</v>
      </c>
      <c r="R68" s="7"/>
      <c r="S68" s="7"/>
      <c r="T68" s="7"/>
      <c r="U68" s="7"/>
      <c r="V68" s="7"/>
      <c r="W68" s="213"/>
      <c r="X68" s="213"/>
      <c r="Y68" s="213"/>
      <c r="Z68" s="214"/>
    </row>
    <row r="69" spans="1:26" ht="6" customHeight="1" thickBot="1">
      <c r="A69" s="7"/>
      <c r="B69" s="7"/>
      <c r="C69" s="7"/>
      <c r="D69" s="7"/>
      <c r="E69" s="257"/>
      <c r="F69" s="258"/>
      <c r="G69" s="258"/>
      <c r="H69" s="258"/>
      <c r="I69" s="255"/>
      <c r="J69" s="258"/>
      <c r="K69" s="258"/>
      <c r="L69" s="258"/>
      <c r="M69" s="278"/>
      <c r="N69" s="7"/>
      <c r="O69" s="7"/>
      <c r="P69" s="7"/>
      <c r="Q69" s="7"/>
      <c r="R69" s="7"/>
      <c r="S69" s="49"/>
      <c r="T69" s="49"/>
      <c r="U69" s="49"/>
      <c r="V69" s="49"/>
      <c r="W69" s="49"/>
      <c r="X69" s="49"/>
      <c r="Y69" s="49"/>
      <c r="Z69" s="49"/>
    </row>
    <row r="70" spans="1:26" ht="15" thickBot="1">
      <c r="A70" s="7"/>
      <c r="B70" s="7"/>
      <c r="C70" s="7"/>
      <c r="D70" s="7"/>
      <c r="E70" s="848" t="s">
        <v>64</v>
      </c>
      <c r="F70" s="849"/>
      <c r="G70" s="849"/>
      <c r="H70" s="849"/>
      <c r="I70" s="849"/>
      <c r="J70" s="849"/>
      <c r="K70" s="849"/>
      <c r="L70" s="849"/>
      <c r="M70" s="850"/>
      <c r="N70" s="7"/>
      <c r="O70" s="7"/>
      <c r="P70" s="7"/>
      <c r="Q70" s="7"/>
      <c r="R70" s="7"/>
      <c r="S70" s="49"/>
      <c r="T70" s="49"/>
      <c r="U70" s="49"/>
      <c r="V70" s="49"/>
      <c r="W70" s="49"/>
      <c r="X70" s="49"/>
      <c r="Y70" s="49"/>
      <c r="Z70" s="49"/>
    </row>
    <row r="71" spans="1:26" ht="15" customHeight="1" thickBot="1">
      <c r="A71" s="7"/>
      <c r="B71" s="7"/>
      <c r="C71" s="7"/>
      <c r="D71" s="7"/>
      <c r="E71" s="860" t="s">
        <v>84</v>
      </c>
      <c r="F71" s="861"/>
      <c r="G71" s="861"/>
      <c r="H71" s="862"/>
      <c r="I71" s="35"/>
      <c r="J71" s="863" t="s">
        <v>83</v>
      </c>
      <c r="K71" s="864"/>
      <c r="L71" s="864"/>
      <c r="M71" s="865"/>
      <c r="N71" s="7"/>
      <c r="O71" s="7"/>
      <c r="P71" s="7"/>
      <c r="Q71" s="7"/>
      <c r="R71" s="7"/>
      <c r="S71" s="49"/>
      <c r="T71" s="49"/>
      <c r="U71" s="49"/>
      <c r="V71" s="49"/>
      <c r="W71" s="7"/>
      <c r="X71" s="7"/>
      <c r="Y71" s="7"/>
      <c r="Z71" s="7"/>
    </row>
    <row r="72" spans="1:26" ht="13.5" thickBot="1">
      <c r="A72" s="7"/>
      <c r="B72" s="7"/>
      <c r="C72" s="7"/>
      <c r="D72" s="7"/>
      <c r="E72" s="188" t="s">
        <v>3</v>
      </c>
      <c r="F72" s="186" t="s">
        <v>78</v>
      </c>
      <c r="G72" s="187">
        <v>2</v>
      </c>
      <c r="H72" s="186" t="s">
        <v>13</v>
      </c>
      <c r="I72" s="2"/>
      <c r="J72" s="189" t="s">
        <v>3</v>
      </c>
      <c r="K72" s="189" t="s">
        <v>78</v>
      </c>
      <c r="L72" s="189">
        <v>0</v>
      </c>
      <c r="M72" s="189" t="s">
        <v>13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>
      <c r="A73" s="7"/>
      <c r="B73" s="7"/>
      <c r="C73" s="7"/>
      <c r="D73" s="7"/>
      <c r="E73" s="101" t="s">
        <v>166</v>
      </c>
      <c r="F73" s="485">
        <v>6.5</v>
      </c>
      <c r="G73" s="486">
        <v>-1</v>
      </c>
      <c r="H73" s="470">
        <f>F73+G73</f>
        <v>5.5</v>
      </c>
      <c r="I73" s="2"/>
      <c r="J73" s="101" t="s">
        <v>298</v>
      </c>
      <c r="K73" s="305">
        <v>7</v>
      </c>
      <c r="L73" s="110">
        <v>-2</v>
      </c>
      <c r="M73" s="198">
        <f>K73+L73</f>
        <v>5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>
      <c r="A74" s="7"/>
      <c r="B74" s="7"/>
      <c r="C74" s="7"/>
      <c r="D74" s="7"/>
      <c r="E74" s="102" t="s">
        <v>167</v>
      </c>
      <c r="F74" s="487">
        <v>6</v>
      </c>
      <c r="G74" s="488">
        <v>0</v>
      </c>
      <c r="H74" s="472">
        <f aca="true" t="shared" si="9" ref="H74:H97">F74+G74</f>
        <v>6</v>
      </c>
      <c r="I74" s="2"/>
      <c r="J74" s="102" t="s">
        <v>405</v>
      </c>
      <c r="K74" s="309">
        <v>5.5</v>
      </c>
      <c r="L74" s="111">
        <v>0</v>
      </c>
      <c r="M74" s="199">
        <f aca="true" t="shared" si="10" ref="M74:M97">K74+L74</f>
        <v>5.5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>
      <c r="A75" s="7"/>
      <c r="B75" s="7"/>
      <c r="C75" s="7"/>
      <c r="D75" s="7"/>
      <c r="E75" s="102" t="s">
        <v>184</v>
      </c>
      <c r="F75" s="487">
        <v>5.5</v>
      </c>
      <c r="G75" s="488">
        <v>0</v>
      </c>
      <c r="H75" s="472">
        <f t="shared" si="9"/>
        <v>5.5</v>
      </c>
      <c r="I75" s="2"/>
      <c r="J75" s="102" t="s">
        <v>300</v>
      </c>
      <c r="K75" s="309">
        <v>6.5</v>
      </c>
      <c r="L75" s="111">
        <v>0</v>
      </c>
      <c r="M75" s="199">
        <f t="shared" si="10"/>
        <v>6.5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>
      <c r="A76" s="7"/>
      <c r="B76" s="7"/>
      <c r="C76" s="7"/>
      <c r="D76" s="7"/>
      <c r="E76" s="102" t="s">
        <v>169</v>
      </c>
      <c r="F76" s="487" t="s">
        <v>350</v>
      </c>
      <c r="G76" s="488" t="s">
        <v>350</v>
      </c>
      <c r="H76" s="472" t="s">
        <v>350</v>
      </c>
      <c r="I76" s="2"/>
      <c r="J76" s="102" t="s">
        <v>299</v>
      </c>
      <c r="K76" s="309">
        <v>6.5</v>
      </c>
      <c r="L76" s="111">
        <v>0</v>
      </c>
      <c r="M76" s="199">
        <f t="shared" si="10"/>
        <v>6.5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>
      <c r="A77" s="7"/>
      <c r="B77" s="7"/>
      <c r="C77" s="7"/>
      <c r="D77" s="7"/>
      <c r="E77" s="102" t="s">
        <v>170</v>
      </c>
      <c r="F77" s="487">
        <v>6.5</v>
      </c>
      <c r="G77" s="488">
        <v>0</v>
      </c>
      <c r="H77" s="472">
        <f t="shared" si="9"/>
        <v>6.5</v>
      </c>
      <c r="I77" s="2"/>
      <c r="J77" s="102" t="s">
        <v>314</v>
      </c>
      <c r="K77" s="309">
        <v>7</v>
      </c>
      <c r="L77" s="111">
        <v>3</v>
      </c>
      <c r="M77" s="199">
        <f t="shared" si="10"/>
        <v>10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>
      <c r="A78" s="7"/>
      <c r="B78" s="7"/>
      <c r="C78" s="7"/>
      <c r="D78" s="7"/>
      <c r="E78" s="102" t="s">
        <v>171</v>
      </c>
      <c r="F78" s="487">
        <v>6</v>
      </c>
      <c r="G78" s="488">
        <v>0</v>
      </c>
      <c r="H78" s="472">
        <f t="shared" si="9"/>
        <v>6</v>
      </c>
      <c r="I78" s="2"/>
      <c r="J78" s="102" t="s">
        <v>303</v>
      </c>
      <c r="K78" s="309">
        <v>7</v>
      </c>
      <c r="L78" s="111">
        <v>3</v>
      </c>
      <c r="M78" s="199">
        <f t="shared" si="10"/>
        <v>10</v>
      </c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>
      <c r="A79" s="7"/>
      <c r="B79" s="7"/>
      <c r="C79" s="7"/>
      <c r="D79" s="7"/>
      <c r="E79" s="102" t="s">
        <v>446</v>
      </c>
      <c r="F79" s="487">
        <v>5.5</v>
      </c>
      <c r="G79" s="488">
        <v>-0.5</v>
      </c>
      <c r="H79" s="472">
        <f t="shared" si="9"/>
        <v>5</v>
      </c>
      <c r="I79" s="2"/>
      <c r="J79" s="102" t="s">
        <v>304</v>
      </c>
      <c r="K79" s="309">
        <v>7</v>
      </c>
      <c r="L79" s="111">
        <v>3</v>
      </c>
      <c r="M79" s="199">
        <f t="shared" si="10"/>
        <v>10</v>
      </c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>
      <c r="A80" s="7"/>
      <c r="B80" s="7"/>
      <c r="C80" s="7"/>
      <c r="D80" s="7"/>
      <c r="E80" s="102" t="s">
        <v>406</v>
      </c>
      <c r="F80" s="487">
        <v>5.5</v>
      </c>
      <c r="G80" s="488">
        <v>0</v>
      </c>
      <c r="H80" s="472">
        <f t="shared" si="9"/>
        <v>5.5</v>
      </c>
      <c r="I80" s="2"/>
      <c r="J80" s="102" t="s">
        <v>305</v>
      </c>
      <c r="K80" s="309">
        <v>7</v>
      </c>
      <c r="L80" s="111">
        <v>1</v>
      </c>
      <c r="M80" s="199">
        <f t="shared" si="10"/>
        <v>8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>
      <c r="A81" s="7"/>
      <c r="B81" s="7"/>
      <c r="C81" s="7"/>
      <c r="D81" s="7"/>
      <c r="E81" s="102" t="s">
        <v>407</v>
      </c>
      <c r="F81" s="487">
        <v>6.5</v>
      </c>
      <c r="G81" s="488">
        <v>3</v>
      </c>
      <c r="H81" s="472">
        <f t="shared" si="9"/>
        <v>9.5</v>
      </c>
      <c r="I81" s="2"/>
      <c r="J81" s="102" t="s">
        <v>306</v>
      </c>
      <c r="K81" s="309">
        <v>6</v>
      </c>
      <c r="L81" s="111">
        <v>0</v>
      </c>
      <c r="M81" s="199">
        <f t="shared" si="10"/>
        <v>6</v>
      </c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>
      <c r="A82" s="7"/>
      <c r="B82" s="7"/>
      <c r="C82" s="7"/>
      <c r="D82" s="7"/>
      <c r="E82" s="102" t="s">
        <v>349</v>
      </c>
      <c r="F82" s="487" t="s">
        <v>351</v>
      </c>
      <c r="G82" s="488" t="s">
        <v>351</v>
      </c>
      <c r="H82" s="472" t="s">
        <v>351</v>
      </c>
      <c r="I82" s="2"/>
      <c r="J82" s="102" t="s">
        <v>307</v>
      </c>
      <c r="K82" s="309">
        <v>4.5</v>
      </c>
      <c r="L82" s="111">
        <v>-2</v>
      </c>
      <c r="M82" s="199">
        <f t="shared" si="10"/>
        <v>2.5</v>
      </c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 customHeight="1" thickBot="1">
      <c r="A83" s="7"/>
      <c r="B83" s="7"/>
      <c r="C83" s="7"/>
      <c r="D83" s="7"/>
      <c r="E83" s="103" t="s">
        <v>176</v>
      </c>
      <c r="F83" s="483">
        <v>5.5</v>
      </c>
      <c r="G83" s="489">
        <v>0</v>
      </c>
      <c r="H83" s="490">
        <f t="shared" si="9"/>
        <v>5.5</v>
      </c>
      <c r="I83" s="2"/>
      <c r="J83" s="103" t="s">
        <v>404</v>
      </c>
      <c r="K83" s="307">
        <v>5</v>
      </c>
      <c r="L83" s="112">
        <v>-2.5</v>
      </c>
      <c r="M83" s="200">
        <f t="shared" si="10"/>
        <v>2.5</v>
      </c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3.5" thickBot="1">
      <c r="A84" s="7"/>
      <c r="B84" s="7"/>
      <c r="C84" s="7"/>
      <c r="D84" s="7"/>
      <c r="E84" s="85"/>
      <c r="F84" s="444"/>
      <c r="G84" s="113"/>
      <c r="H84" s="201"/>
      <c r="I84" s="2"/>
      <c r="J84" s="85"/>
      <c r="K84" s="444"/>
      <c r="L84" s="108"/>
      <c r="M84" s="201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>
      <c r="A85" s="7"/>
      <c r="B85" s="7"/>
      <c r="C85" s="7"/>
      <c r="D85" s="7"/>
      <c r="E85" s="104" t="s">
        <v>175</v>
      </c>
      <c r="F85" s="491" t="s">
        <v>144</v>
      </c>
      <c r="G85" s="492" t="s">
        <v>144</v>
      </c>
      <c r="H85" s="476" t="s">
        <v>144</v>
      </c>
      <c r="I85" s="2"/>
      <c r="J85" s="104" t="s">
        <v>461</v>
      </c>
      <c r="K85" s="310" t="s">
        <v>144</v>
      </c>
      <c r="L85" s="120" t="s">
        <v>144</v>
      </c>
      <c r="M85" s="202" t="s">
        <v>144</v>
      </c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>
      <c r="A86" s="7"/>
      <c r="B86" s="7"/>
      <c r="C86" s="7"/>
      <c r="D86" s="7"/>
      <c r="E86" s="102" t="s">
        <v>177</v>
      </c>
      <c r="F86" s="487">
        <v>6.5</v>
      </c>
      <c r="G86" s="488">
        <v>3</v>
      </c>
      <c r="H86" s="472">
        <f t="shared" si="9"/>
        <v>9.5</v>
      </c>
      <c r="I86" s="2"/>
      <c r="J86" s="105" t="s">
        <v>311</v>
      </c>
      <c r="K86" s="311">
        <v>5.5</v>
      </c>
      <c r="L86" s="115">
        <v>0</v>
      </c>
      <c r="M86" s="204">
        <f t="shared" si="10"/>
        <v>5.5</v>
      </c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>
      <c r="A87" s="7"/>
      <c r="B87" s="7"/>
      <c r="C87" s="7"/>
      <c r="D87" s="7"/>
      <c r="E87" s="105" t="s">
        <v>447</v>
      </c>
      <c r="F87" s="493" t="s">
        <v>144</v>
      </c>
      <c r="G87" s="494" t="s">
        <v>144</v>
      </c>
      <c r="H87" s="201" t="s">
        <v>144</v>
      </c>
      <c r="I87" s="2"/>
      <c r="J87" s="105" t="s">
        <v>313</v>
      </c>
      <c r="K87" s="314" t="s">
        <v>144</v>
      </c>
      <c r="L87" s="123" t="s">
        <v>144</v>
      </c>
      <c r="M87" s="203" t="s">
        <v>144</v>
      </c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>
      <c r="A88" s="7"/>
      <c r="B88" s="7"/>
      <c r="C88" s="7"/>
      <c r="D88" s="7"/>
      <c r="E88" s="105" t="s">
        <v>408</v>
      </c>
      <c r="F88" s="493">
        <v>5</v>
      </c>
      <c r="G88" s="494">
        <v>0</v>
      </c>
      <c r="H88" s="201">
        <f t="shared" si="9"/>
        <v>5</v>
      </c>
      <c r="I88" s="2"/>
      <c r="J88" s="105" t="s">
        <v>315</v>
      </c>
      <c r="K88" s="311">
        <v>6</v>
      </c>
      <c r="L88" s="115">
        <v>0</v>
      </c>
      <c r="M88" s="204">
        <f t="shared" si="10"/>
        <v>6</v>
      </c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>
      <c r="A89" s="7"/>
      <c r="B89" s="7"/>
      <c r="C89" s="7"/>
      <c r="D89" s="7"/>
      <c r="E89" s="105" t="s">
        <v>180</v>
      </c>
      <c r="F89" s="493">
        <v>7</v>
      </c>
      <c r="G89" s="494">
        <v>3</v>
      </c>
      <c r="H89" s="201">
        <f t="shared" si="9"/>
        <v>10</v>
      </c>
      <c r="I89" s="2"/>
      <c r="J89" s="109" t="s">
        <v>302</v>
      </c>
      <c r="K89" s="311">
        <v>5</v>
      </c>
      <c r="L89" s="115">
        <v>-0.5</v>
      </c>
      <c r="M89" s="204">
        <f t="shared" si="10"/>
        <v>4.5</v>
      </c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>
      <c r="A90" s="7"/>
      <c r="B90" s="7"/>
      <c r="C90" s="7"/>
      <c r="D90" s="7"/>
      <c r="E90" s="105" t="s">
        <v>181</v>
      </c>
      <c r="F90" s="493" t="s">
        <v>144</v>
      </c>
      <c r="G90" s="494" t="s">
        <v>144</v>
      </c>
      <c r="H90" s="201" t="s">
        <v>144</v>
      </c>
      <c r="I90" s="2"/>
      <c r="J90" s="105" t="s">
        <v>528</v>
      </c>
      <c r="K90" s="311">
        <v>5</v>
      </c>
      <c r="L90" s="115">
        <v>-0.5</v>
      </c>
      <c r="M90" s="204">
        <f t="shared" si="10"/>
        <v>4.5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>
      <c r="A91" s="7"/>
      <c r="B91" s="7"/>
      <c r="C91" s="7"/>
      <c r="D91" s="7"/>
      <c r="E91" s="109" t="s">
        <v>409</v>
      </c>
      <c r="F91" s="493" t="s">
        <v>144</v>
      </c>
      <c r="G91" s="494" t="s">
        <v>144</v>
      </c>
      <c r="H91" s="201" t="s">
        <v>144</v>
      </c>
      <c r="I91" s="2"/>
      <c r="J91" s="109" t="s">
        <v>317</v>
      </c>
      <c r="K91" s="311">
        <v>7</v>
      </c>
      <c r="L91" s="115">
        <v>0</v>
      </c>
      <c r="M91" s="204">
        <f t="shared" si="10"/>
        <v>7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75">
      <c r="A92" s="7"/>
      <c r="B92" s="7"/>
      <c r="C92" s="7"/>
      <c r="D92" s="7"/>
      <c r="E92" s="102" t="s">
        <v>182</v>
      </c>
      <c r="F92" s="487">
        <v>5</v>
      </c>
      <c r="G92" s="488">
        <v>0</v>
      </c>
      <c r="H92" s="472">
        <f t="shared" si="9"/>
        <v>5</v>
      </c>
      <c r="I92" s="2"/>
      <c r="J92" s="105" t="s">
        <v>318</v>
      </c>
      <c r="K92" s="314" t="s">
        <v>144</v>
      </c>
      <c r="L92" s="123" t="s">
        <v>144</v>
      </c>
      <c r="M92" s="203" t="s">
        <v>144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>
      <c r="A93" s="7"/>
      <c r="B93" s="7"/>
      <c r="C93" s="7"/>
      <c r="D93" s="7"/>
      <c r="E93" s="105" t="s">
        <v>185</v>
      </c>
      <c r="F93" s="493">
        <v>6</v>
      </c>
      <c r="G93" s="494">
        <v>0</v>
      </c>
      <c r="H93" s="201">
        <f t="shared" si="9"/>
        <v>6</v>
      </c>
      <c r="I93" s="2"/>
      <c r="J93" s="105" t="s">
        <v>562</v>
      </c>
      <c r="K93" s="311">
        <v>6</v>
      </c>
      <c r="L93" s="115">
        <v>-0.5</v>
      </c>
      <c r="M93" s="204">
        <f t="shared" si="10"/>
        <v>5.5</v>
      </c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>
      <c r="A94" s="2"/>
      <c r="B94" s="2"/>
      <c r="C94" s="2"/>
      <c r="D94" s="2"/>
      <c r="E94" s="105" t="s">
        <v>524</v>
      </c>
      <c r="F94" s="495">
        <v>5.5</v>
      </c>
      <c r="G94" s="496">
        <v>0</v>
      </c>
      <c r="H94" s="201">
        <f t="shared" si="9"/>
        <v>5.5</v>
      </c>
      <c r="I94" s="2"/>
      <c r="J94" s="109" t="s">
        <v>460</v>
      </c>
      <c r="K94" s="311">
        <v>5</v>
      </c>
      <c r="L94" s="115">
        <v>-0.5</v>
      </c>
      <c r="M94" s="204">
        <f t="shared" si="10"/>
        <v>4.5</v>
      </c>
      <c r="N94" s="7"/>
      <c r="O94" s="7"/>
      <c r="P94" s="7"/>
      <c r="Q94" s="7"/>
      <c r="R94" s="2"/>
      <c r="S94" s="2"/>
      <c r="T94" s="7"/>
      <c r="U94" s="7"/>
      <c r="V94" s="7"/>
      <c r="W94" s="7"/>
      <c r="X94" s="7"/>
      <c r="Y94" s="7"/>
      <c r="Z94" s="7"/>
    </row>
    <row r="95" spans="1:26" ht="12.75">
      <c r="A95" s="2"/>
      <c r="B95" s="2"/>
      <c r="C95" s="2"/>
      <c r="D95" s="2"/>
      <c r="E95" s="105" t="s">
        <v>183</v>
      </c>
      <c r="F95" s="495" t="s">
        <v>144</v>
      </c>
      <c r="G95" s="496" t="s">
        <v>144</v>
      </c>
      <c r="H95" s="201" t="s">
        <v>144</v>
      </c>
      <c r="I95" s="2"/>
      <c r="J95" s="105" t="s">
        <v>319</v>
      </c>
      <c r="K95" s="313" t="s">
        <v>144</v>
      </c>
      <c r="L95" s="114" t="s">
        <v>144</v>
      </c>
      <c r="M95" s="204" t="s">
        <v>144</v>
      </c>
      <c r="N95" s="7"/>
      <c r="O95" s="7"/>
      <c r="P95" s="7"/>
      <c r="Q95" s="7"/>
      <c r="R95" s="2"/>
      <c r="S95" s="2"/>
      <c r="T95" s="7"/>
      <c r="U95" s="7"/>
      <c r="V95" s="7"/>
      <c r="W95" s="7"/>
      <c r="X95" s="7"/>
      <c r="Y95" s="7"/>
      <c r="Z95" s="7"/>
    </row>
    <row r="96" spans="1:26" ht="12.75" customHeight="1" thickBot="1">
      <c r="A96" s="79"/>
      <c r="B96" s="79"/>
      <c r="C96" s="79"/>
      <c r="D96" s="79"/>
      <c r="E96" s="106" t="s">
        <v>410</v>
      </c>
      <c r="F96" s="497">
        <v>5.5</v>
      </c>
      <c r="G96" s="498">
        <v>0</v>
      </c>
      <c r="H96" s="201">
        <f t="shared" si="9"/>
        <v>5.5</v>
      </c>
      <c r="I96" s="79"/>
      <c r="J96" s="106" t="s">
        <v>563</v>
      </c>
      <c r="K96" s="316" t="s">
        <v>144</v>
      </c>
      <c r="L96" s="116" t="s">
        <v>144</v>
      </c>
      <c r="M96" s="204" t="s">
        <v>144</v>
      </c>
      <c r="N96" s="7"/>
      <c r="O96" s="7"/>
      <c r="P96" s="7"/>
      <c r="Q96" s="7"/>
      <c r="R96" s="2"/>
      <c r="S96" s="2"/>
      <c r="T96" s="7"/>
      <c r="U96" s="7"/>
      <c r="V96" s="7"/>
      <c r="W96" s="7"/>
      <c r="X96" s="7"/>
      <c r="Y96" s="7"/>
      <c r="Z96" s="7"/>
    </row>
    <row r="97" spans="1:26" ht="12.75" customHeight="1" thickBot="1">
      <c r="A97" s="86"/>
      <c r="B97" s="86"/>
      <c r="C97" s="86"/>
      <c r="D97" s="86"/>
      <c r="E97" s="103" t="s">
        <v>186</v>
      </c>
      <c r="F97" s="483">
        <v>1.5</v>
      </c>
      <c r="G97" s="489">
        <v>0</v>
      </c>
      <c r="H97" s="391">
        <f t="shared" si="9"/>
        <v>1.5</v>
      </c>
      <c r="I97" s="81"/>
      <c r="J97" s="103" t="s">
        <v>321</v>
      </c>
      <c r="K97" s="307">
        <v>1</v>
      </c>
      <c r="L97" s="112">
        <v>0</v>
      </c>
      <c r="M97" s="445">
        <f t="shared" si="10"/>
        <v>1</v>
      </c>
      <c r="N97" s="7"/>
      <c r="O97" s="7"/>
      <c r="P97" s="7"/>
      <c r="Q97" s="7"/>
      <c r="R97" s="2"/>
      <c r="S97" s="2"/>
      <c r="T97" s="7"/>
      <c r="U97" s="7"/>
      <c r="V97" s="7"/>
      <c r="W97" s="7"/>
      <c r="X97" s="7"/>
      <c r="Y97" s="7"/>
      <c r="Z97" s="7"/>
    </row>
    <row r="98" spans="1:26" ht="12.75" customHeight="1" thickBot="1">
      <c r="A98" s="86"/>
      <c r="B98" s="86"/>
      <c r="C98" s="86"/>
      <c r="D98" s="86"/>
      <c r="E98" s="389" t="s">
        <v>357</v>
      </c>
      <c r="F98" s="390">
        <f>16.5/3</f>
        <v>5.5</v>
      </c>
      <c r="G98" s="391">
        <v>0</v>
      </c>
      <c r="H98" s="205">
        <f>G98</f>
        <v>0</v>
      </c>
      <c r="I98" s="81"/>
      <c r="J98" s="389" t="s">
        <v>357</v>
      </c>
      <c r="K98" s="390">
        <f>18.5/3</f>
        <v>6.166666666666667</v>
      </c>
      <c r="L98" s="391">
        <v>0</v>
      </c>
      <c r="M98" s="205">
        <f>L98</f>
        <v>0</v>
      </c>
      <c r="N98" s="7"/>
      <c r="O98" s="7"/>
      <c r="P98" s="7"/>
      <c r="Q98" s="7"/>
      <c r="R98" s="2"/>
      <c r="S98" s="2"/>
      <c r="T98" s="7"/>
      <c r="U98" s="7"/>
      <c r="V98" s="7"/>
      <c r="W98" s="7"/>
      <c r="X98" s="7"/>
      <c r="Y98" s="7"/>
      <c r="Z98" s="7"/>
    </row>
    <row r="99" spans="1:26" ht="12.75">
      <c r="A99" s="82"/>
      <c r="B99" s="82"/>
      <c r="C99" s="82"/>
      <c r="D99" s="80"/>
      <c r="E99" s="72"/>
      <c r="F99" s="60"/>
      <c r="G99" s="60"/>
      <c r="H99" s="222"/>
      <c r="I99" s="81"/>
      <c r="J99" s="72"/>
      <c r="K99" s="60"/>
      <c r="L99" s="60"/>
      <c r="M99" s="222"/>
      <c r="N99" s="7"/>
      <c r="O99" s="7"/>
      <c r="P99" s="7"/>
      <c r="Q99" s="7"/>
      <c r="R99" s="2"/>
      <c r="S99" s="2"/>
      <c r="T99" s="7"/>
      <c r="U99" s="7"/>
      <c r="V99" s="7"/>
      <c r="W99" s="7"/>
      <c r="X99" s="7"/>
      <c r="Y99" s="7"/>
      <c r="Z99" s="7"/>
    </row>
    <row r="100" spans="1:26" ht="13.5" customHeight="1">
      <c r="A100" s="78"/>
      <c r="B100" s="78"/>
      <c r="C100" s="78"/>
      <c r="D100" s="9"/>
      <c r="E100" s="74"/>
      <c r="F100" s="185">
        <f>F73+F74+F75+F92+F77+F78+F79+F80+F81+F86+F83+F97</f>
        <v>66.5</v>
      </c>
      <c r="G100" s="185">
        <f>G72+G73+G74+G75+G92+G77+G78+G79+G80+G81+G86+G83+G97+G98</f>
        <v>6.5</v>
      </c>
      <c r="H100" s="227">
        <f>F100+G100</f>
        <v>73</v>
      </c>
      <c r="I100" s="77"/>
      <c r="J100" s="74"/>
      <c r="K100" s="191">
        <f>K73+K74+K75+K76+K77+K78+K79+K80+K81+K82+K83+K97</f>
        <v>70</v>
      </c>
      <c r="L100" s="191">
        <f>L72+L73+L74+L75+L76+L77+L78+L79+L80+L81+L82+L83+L97+L98</f>
        <v>3.5</v>
      </c>
      <c r="M100" s="228">
        <f>K100+L100</f>
        <v>73.5</v>
      </c>
      <c r="N100" s="7"/>
      <c r="O100" s="7"/>
      <c r="P100" s="7"/>
      <c r="Q100" s="7"/>
      <c r="R100" s="2"/>
      <c r="S100" s="2"/>
      <c r="T100" s="7"/>
      <c r="U100" s="7"/>
      <c r="V100" s="7"/>
      <c r="W100" s="7"/>
      <c r="X100" s="7"/>
      <c r="Y100" s="7"/>
      <c r="Z100" s="7"/>
    </row>
    <row r="101" spans="1:26" ht="12.75" customHeight="1" thickBot="1">
      <c r="A101" s="61"/>
      <c r="B101" s="61"/>
      <c r="C101" s="61"/>
      <c r="D101" s="64"/>
      <c r="E101" s="75"/>
      <c r="F101" s="76"/>
      <c r="G101" s="76"/>
      <c r="H101" s="29"/>
      <c r="I101" s="18"/>
      <c r="J101" s="75"/>
      <c r="K101" s="76"/>
      <c r="L101" s="76"/>
      <c r="M101" s="29"/>
      <c r="N101" s="7"/>
      <c r="O101" s="7"/>
      <c r="P101" s="7"/>
      <c r="Q101" s="7"/>
      <c r="R101" s="2"/>
      <c r="S101" s="2"/>
      <c r="T101" s="7"/>
      <c r="U101" s="7"/>
      <c r="V101" s="7"/>
      <c r="W101" s="7"/>
      <c r="X101" s="7"/>
      <c r="Y101" s="7"/>
      <c r="Z101" s="7"/>
    </row>
    <row r="102" spans="1:26" ht="18.75" thickBot="1">
      <c r="A102" s="61"/>
      <c r="B102" s="61"/>
      <c r="C102" s="61"/>
      <c r="D102" s="64"/>
      <c r="E102" s="184"/>
      <c r="F102" s="183"/>
      <c r="G102" s="183"/>
      <c r="H102" s="296">
        <v>2</v>
      </c>
      <c r="I102" s="83"/>
      <c r="J102" s="340"/>
      <c r="K102" s="190"/>
      <c r="L102" s="190"/>
      <c r="M102" s="295">
        <v>2</v>
      </c>
      <c r="N102" s="7"/>
      <c r="O102" s="7"/>
      <c r="P102" s="7"/>
      <c r="Q102" s="7"/>
      <c r="R102" s="2"/>
      <c r="S102" s="2"/>
      <c r="T102" s="7"/>
      <c r="U102" s="7"/>
      <c r="V102" s="7"/>
      <c r="W102" s="7"/>
      <c r="X102" s="7"/>
      <c r="Y102" s="7"/>
      <c r="Z102" s="7"/>
    </row>
    <row r="103" spans="1:26" ht="12.75">
      <c r="A103" s="61"/>
      <c r="B103" s="61"/>
      <c r="C103" s="61"/>
      <c r="D103" s="64"/>
      <c r="E103" s="61"/>
      <c r="F103" s="61"/>
      <c r="G103" s="61"/>
      <c r="H103" s="18"/>
      <c r="I103" s="18"/>
      <c r="J103" s="61"/>
      <c r="K103" s="61"/>
      <c r="L103" s="61"/>
      <c r="M103" s="64"/>
      <c r="N103" s="7"/>
      <c r="O103" s="7"/>
      <c r="P103" s="7"/>
      <c r="Q103" s="7"/>
      <c r="R103" s="2"/>
      <c r="S103" s="2"/>
      <c r="T103" s="7"/>
      <c r="U103" s="7"/>
      <c r="V103" s="7"/>
      <c r="W103" s="7"/>
      <c r="X103" s="7"/>
      <c r="Y103" s="7"/>
      <c r="Z103" s="7"/>
    </row>
    <row r="104" spans="1:26" ht="14.25">
      <c r="A104" s="61"/>
      <c r="B104" s="61"/>
      <c r="C104" s="61"/>
      <c r="D104" s="64"/>
      <c r="E104" s="61"/>
      <c r="F104" s="61"/>
      <c r="G104" s="61"/>
      <c r="H104" s="18"/>
      <c r="I104" s="18"/>
      <c r="J104" s="61"/>
      <c r="K104" s="61"/>
      <c r="L104" s="61"/>
      <c r="M104" s="64"/>
      <c r="N104" s="61"/>
      <c r="O104" s="61"/>
      <c r="P104" s="61"/>
      <c r="Q104" s="64"/>
      <c r="R104" s="2"/>
      <c r="S104" s="2"/>
      <c r="T104" s="7"/>
      <c r="U104" s="79"/>
      <c r="V104" s="79"/>
      <c r="W104" s="7"/>
      <c r="X104" s="7"/>
      <c r="Y104" s="7"/>
      <c r="Z104" s="7"/>
    </row>
    <row r="105" spans="1:26" ht="12.75">
      <c r="A105" s="61"/>
      <c r="B105" s="61"/>
      <c r="C105" s="61"/>
      <c r="D105" s="64"/>
      <c r="E105" s="61"/>
      <c r="F105" s="61"/>
      <c r="G105" s="61"/>
      <c r="H105" s="18"/>
      <c r="I105" s="18"/>
      <c r="J105" s="61"/>
      <c r="K105" s="61"/>
      <c r="L105" s="61"/>
      <c r="M105" s="64"/>
      <c r="N105" s="61"/>
      <c r="O105" s="61"/>
      <c r="P105" s="61"/>
      <c r="Q105" s="64"/>
      <c r="R105" s="2"/>
      <c r="S105" s="2"/>
      <c r="T105" s="7"/>
      <c r="U105" s="86"/>
      <c r="V105" s="86"/>
      <c r="W105" s="7"/>
      <c r="X105" s="7"/>
      <c r="Y105" s="7"/>
      <c r="Z105" s="7"/>
    </row>
    <row r="106" spans="1:26" ht="12.75">
      <c r="A106" s="61"/>
      <c r="B106" s="61"/>
      <c r="C106" s="61"/>
      <c r="D106" s="64"/>
      <c r="E106" s="61"/>
      <c r="F106" s="61"/>
      <c r="G106" s="61"/>
      <c r="H106" s="18"/>
      <c r="I106" s="18"/>
      <c r="J106" s="61"/>
      <c r="K106" s="61"/>
      <c r="L106" s="61"/>
      <c r="M106" s="64"/>
      <c r="N106" s="61"/>
      <c r="O106" s="61"/>
      <c r="P106" s="61"/>
      <c r="Q106" s="64"/>
      <c r="R106" s="2"/>
      <c r="S106" s="2"/>
      <c r="T106" s="7"/>
      <c r="U106" s="82"/>
      <c r="V106" s="80"/>
      <c r="W106" s="7"/>
      <c r="X106" s="7"/>
      <c r="Y106" s="7"/>
      <c r="Z106" s="7"/>
    </row>
    <row r="107" spans="1:26" ht="12.75">
      <c r="A107" s="61"/>
      <c r="B107" s="61"/>
      <c r="C107" s="61"/>
      <c r="D107" s="64"/>
      <c r="E107" s="61"/>
      <c r="F107" s="61"/>
      <c r="G107" s="61"/>
      <c r="H107" s="18"/>
      <c r="I107" s="18"/>
      <c r="J107" s="61"/>
      <c r="K107" s="61"/>
      <c r="L107" s="61"/>
      <c r="M107" s="64"/>
      <c r="N107" s="61"/>
      <c r="O107" s="61"/>
      <c r="P107" s="61"/>
      <c r="Q107" s="64"/>
      <c r="R107" s="2"/>
      <c r="S107" s="2"/>
      <c r="T107" s="7"/>
      <c r="U107" s="78"/>
      <c r="V107" s="9"/>
      <c r="W107" s="7"/>
      <c r="X107" s="7"/>
      <c r="Y107" s="7"/>
      <c r="Z107" s="7"/>
    </row>
    <row r="108" spans="1:26" ht="12.75">
      <c r="A108" s="61"/>
      <c r="B108" s="61"/>
      <c r="C108" s="61"/>
      <c r="D108" s="64"/>
      <c r="E108" s="61"/>
      <c r="F108" s="61"/>
      <c r="G108" s="61"/>
      <c r="H108" s="18"/>
      <c r="I108" s="18"/>
      <c r="J108" s="61"/>
      <c r="K108" s="61"/>
      <c r="L108" s="61"/>
      <c r="M108" s="64"/>
      <c r="N108" s="61"/>
      <c r="O108" s="61"/>
      <c r="P108" s="61"/>
      <c r="Q108" s="64"/>
      <c r="R108" s="2"/>
      <c r="S108" s="2"/>
      <c r="T108" s="7"/>
      <c r="U108" s="61"/>
      <c r="V108" s="64"/>
      <c r="W108" s="7"/>
      <c r="X108" s="7"/>
      <c r="Y108" s="7"/>
      <c r="Z108" s="7"/>
    </row>
    <row r="109" spans="1:26" ht="12.75">
      <c r="A109" s="61"/>
      <c r="B109" s="61"/>
      <c r="C109" s="61"/>
      <c r="D109" s="64"/>
      <c r="E109" s="61"/>
      <c r="F109" s="61"/>
      <c r="G109" s="61"/>
      <c r="H109" s="18"/>
      <c r="I109" s="18"/>
      <c r="J109" s="61"/>
      <c r="K109" s="61"/>
      <c r="L109" s="61"/>
      <c r="M109" s="64"/>
      <c r="N109" s="61"/>
      <c r="O109" s="61"/>
      <c r="P109" s="61"/>
      <c r="Q109" s="64"/>
      <c r="R109" s="2"/>
      <c r="S109" s="2"/>
      <c r="T109" s="7"/>
      <c r="U109" s="61"/>
      <c r="V109" s="64"/>
      <c r="W109" s="7"/>
      <c r="X109" s="7"/>
      <c r="Y109" s="7"/>
      <c r="Z109" s="7"/>
    </row>
    <row r="110" spans="1:26" ht="12.75">
      <c r="A110" s="61"/>
      <c r="B110" s="61"/>
      <c r="C110" s="61"/>
      <c r="D110" s="64"/>
      <c r="E110" s="61"/>
      <c r="F110" s="61"/>
      <c r="G110" s="61"/>
      <c r="H110" s="18"/>
      <c r="I110" s="18"/>
      <c r="J110" s="61"/>
      <c r="K110" s="61"/>
      <c r="L110" s="61"/>
      <c r="M110" s="64"/>
      <c r="N110" s="61"/>
      <c r="O110" s="61"/>
      <c r="P110" s="61"/>
      <c r="Q110" s="64"/>
      <c r="R110" s="2"/>
      <c r="S110" s="2"/>
      <c r="T110" s="7"/>
      <c r="U110" s="61"/>
      <c r="V110" s="64"/>
      <c r="W110" s="2"/>
      <c r="X110" s="61"/>
      <c r="Y110" s="18"/>
      <c r="Z110" s="7"/>
    </row>
    <row r="111" spans="1:26" ht="12.75">
      <c r="A111" s="61"/>
      <c r="B111" s="61"/>
      <c r="C111" s="61"/>
      <c r="D111" s="64"/>
      <c r="E111" s="61"/>
      <c r="F111" s="61"/>
      <c r="G111" s="61"/>
      <c r="H111" s="18"/>
      <c r="I111" s="18"/>
      <c r="J111" s="61"/>
      <c r="K111" s="61"/>
      <c r="L111" s="61"/>
      <c r="M111" s="64"/>
      <c r="N111" s="61"/>
      <c r="O111" s="61"/>
      <c r="P111" s="61"/>
      <c r="Q111" s="64"/>
      <c r="R111" s="2"/>
      <c r="S111" s="2"/>
      <c r="T111" s="7"/>
      <c r="U111" s="61"/>
      <c r="V111" s="64"/>
      <c r="W111" s="2"/>
      <c r="X111" s="61"/>
      <c r="Y111" s="18"/>
      <c r="Z111" s="7"/>
    </row>
    <row r="112" spans="1:26" ht="12.75">
      <c r="A112" s="6"/>
      <c r="B112" s="6"/>
      <c r="C112" s="6"/>
      <c r="D112" s="63"/>
      <c r="E112" s="60"/>
      <c r="F112" s="60"/>
      <c r="G112" s="60"/>
      <c r="H112" s="6"/>
      <c r="I112" s="6"/>
      <c r="J112" s="6"/>
      <c r="K112" s="6"/>
      <c r="L112" s="6"/>
      <c r="M112" s="63"/>
      <c r="N112" s="6"/>
      <c r="O112" s="6"/>
      <c r="P112" s="6"/>
      <c r="Q112" s="63"/>
      <c r="R112" s="2"/>
      <c r="S112" s="2"/>
      <c r="T112" s="7"/>
      <c r="U112" s="61"/>
      <c r="V112" s="64"/>
      <c r="W112" s="2"/>
      <c r="X112" s="61"/>
      <c r="Y112" s="18"/>
      <c r="Z112" s="7"/>
    </row>
    <row r="113" spans="1:26" s="16" customFormat="1" ht="12.75">
      <c r="A113" s="62"/>
      <c r="B113" s="62"/>
      <c r="C113" s="62"/>
      <c r="D113" s="63"/>
      <c r="E113" s="60"/>
      <c r="F113" s="60"/>
      <c r="G113" s="60"/>
      <c r="H113" s="6"/>
      <c r="I113" s="6"/>
      <c r="J113" s="60"/>
      <c r="K113" s="60"/>
      <c r="L113" s="60"/>
      <c r="M113" s="63"/>
      <c r="N113" s="60"/>
      <c r="O113" s="60"/>
      <c r="P113" s="60"/>
      <c r="Q113" s="63"/>
      <c r="R113" s="2"/>
      <c r="S113" s="2"/>
      <c r="T113" s="7"/>
      <c r="U113" s="61"/>
      <c r="V113" s="64"/>
      <c r="W113" s="2"/>
      <c r="X113" s="61"/>
      <c r="Y113" s="18"/>
      <c r="Z113" s="7"/>
    </row>
    <row r="114" spans="1:26" s="16" customFormat="1" ht="12.75">
      <c r="A114" s="60"/>
      <c r="B114" s="60"/>
      <c r="C114" s="60"/>
      <c r="D114" s="63"/>
      <c r="E114" s="60"/>
      <c r="F114" s="60"/>
      <c r="G114" s="60"/>
      <c r="H114" s="6"/>
      <c r="I114" s="6"/>
      <c r="J114" s="60"/>
      <c r="K114" s="60"/>
      <c r="L114" s="60"/>
      <c r="M114" s="63"/>
      <c r="N114" s="60"/>
      <c r="O114" s="60"/>
      <c r="P114" s="60"/>
      <c r="Q114" s="63"/>
      <c r="R114" s="2"/>
      <c r="S114" s="2"/>
      <c r="T114" s="7"/>
      <c r="U114" s="61"/>
      <c r="V114" s="64"/>
      <c r="W114" s="2"/>
      <c r="X114" s="61"/>
      <c r="Y114" s="18"/>
      <c r="Z114" s="7"/>
    </row>
    <row r="115" spans="1:26" s="16" customFormat="1" ht="12.75">
      <c r="A115" s="60"/>
      <c r="B115" s="60"/>
      <c r="C115" s="60"/>
      <c r="D115" s="6"/>
      <c r="E115" s="60"/>
      <c r="F115" s="60"/>
      <c r="G115" s="60"/>
      <c r="H115" s="6"/>
      <c r="I115" s="6"/>
      <c r="J115" s="60"/>
      <c r="K115" s="60"/>
      <c r="L115" s="60"/>
      <c r="M115" s="63"/>
      <c r="N115" s="61"/>
      <c r="O115" s="61"/>
      <c r="P115" s="61"/>
      <c r="Q115" s="64"/>
      <c r="R115" s="2"/>
      <c r="S115" s="2"/>
      <c r="T115" s="7"/>
      <c r="U115" s="61"/>
      <c r="V115" s="64"/>
      <c r="W115" s="2"/>
      <c r="X115" s="61"/>
      <c r="Y115" s="18"/>
      <c r="Z115" s="7"/>
    </row>
    <row r="116" spans="1:26" s="16" customFormat="1" ht="12.75">
      <c r="A116" s="61"/>
      <c r="B116" s="61"/>
      <c r="C116" s="61"/>
      <c r="D116" s="18"/>
      <c r="E116" s="60"/>
      <c r="F116" s="60"/>
      <c r="G116" s="60"/>
      <c r="H116" s="6"/>
      <c r="I116" s="6"/>
      <c r="J116" s="60"/>
      <c r="K116" s="60"/>
      <c r="L116" s="60"/>
      <c r="M116" s="63"/>
      <c r="N116" s="61"/>
      <c r="O116" s="61"/>
      <c r="P116" s="61"/>
      <c r="Q116" s="64"/>
      <c r="R116" s="2"/>
      <c r="S116" s="2"/>
      <c r="T116" s="7"/>
      <c r="U116" s="61"/>
      <c r="V116" s="64"/>
      <c r="W116" s="2"/>
      <c r="X116" s="61"/>
      <c r="Y116" s="18"/>
      <c r="Z116" s="7"/>
    </row>
    <row r="117" spans="1:26" s="16" customFormat="1" ht="12.75">
      <c r="A117" s="60"/>
      <c r="B117" s="60"/>
      <c r="C117" s="60"/>
      <c r="D117" s="6"/>
      <c r="E117" s="60"/>
      <c r="F117" s="60"/>
      <c r="G117" s="60"/>
      <c r="H117" s="6"/>
      <c r="I117" s="6"/>
      <c r="J117" s="60"/>
      <c r="K117" s="60"/>
      <c r="L117" s="60"/>
      <c r="M117" s="6"/>
      <c r="N117" s="60"/>
      <c r="O117" s="60"/>
      <c r="P117" s="60"/>
      <c r="Q117" s="6"/>
      <c r="R117" s="2"/>
      <c r="S117" s="2"/>
      <c r="T117" s="7"/>
      <c r="U117" s="61"/>
      <c r="V117" s="64"/>
      <c r="W117" s="2"/>
      <c r="X117" s="61"/>
      <c r="Y117" s="18"/>
      <c r="Z117" s="7"/>
    </row>
    <row r="118" spans="1:26" s="16" customFormat="1" ht="12.75">
      <c r="A118" s="60"/>
      <c r="B118" s="60"/>
      <c r="C118" s="60"/>
      <c r="D118" s="6"/>
      <c r="E118" s="60"/>
      <c r="F118" s="60"/>
      <c r="G118" s="60"/>
      <c r="H118" s="6"/>
      <c r="I118" s="6"/>
      <c r="J118" s="60"/>
      <c r="K118" s="60"/>
      <c r="L118" s="60"/>
      <c r="M118" s="6"/>
      <c r="N118" s="60"/>
      <c r="O118" s="60"/>
      <c r="P118" s="60"/>
      <c r="Q118" s="6"/>
      <c r="R118" s="2"/>
      <c r="S118" s="2"/>
      <c r="T118" s="7"/>
      <c r="U118" s="61"/>
      <c r="V118" s="64"/>
      <c r="W118" s="2"/>
      <c r="X118" s="61"/>
      <c r="Y118" s="18"/>
      <c r="Z118" s="7"/>
    </row>
    <row r="119" spans="1:26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</sheetData>
  <sheetProtection/>
  <mergeCells count="14">
    <mergeCell ref="A1:Q1"/>
    <mergeCell ref="A2:Q2"/>
    <mergeCell ref="J37:M37"/>
    <mergeCell ref="N37:Q37"/>
    <mergeCell ref="N3:Q3"/>
    <mergeCell ref="J3:M3"/>
    <mergeCell ref="A3:D3"/>
    <mergeCell ref="A36:Q36"/>
    <mergeCell ref="E37:H37"/>
    <mergeCell ref="E3:H3"/>
    <mergeCell ref="E71:H71"/>
    <mergeCell ref="A37:D37"/>
    <mergeCell ref="E70:M70"/>
    <mergeCell ref="J71:M7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53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6.7109375" style="0" customWidth="1"/>
    <col min="2" max="3" width="4.8515625" style="0" customWidth="1"/>
    <col min="4" max="4" width="5.57421875" style="0" customWidth="1"/>
    <col min="5" max="5" width="16.7109375" style="0" customWidth="1"/>
    <col min="6" max="7" width="4.8515625" style="0" customWidth="1"/>
    <col min="8" max="8" width="5.57421875" style="0" customWidth="1"/>
    <col min="9" max="9" width="1.1484375" style="0" customWidth="1"/>
    <col min="10" max="10" width="16.7109375" style="0" bestFit="1" customWidth="1"/>
    <col min="11" max="12" width="4.8515625" style="0" customWidth="1"/>
    <col min="13" max="13" width="5.57421875" style="0" customWidth="1"/>
    <col min="14" max="14" width="16.7109375" style="0" customWidth="1"/>
    <col min="15" max="16" width="4.8515625" style="0" customWidth="1"/>
    <col min="17" max="17" width="5.57421875" style="0" customWidth="1"/>
    <col min="23" max="26" width="9.140625" style="16" customWidth="1"/>
  </cols>
  <sheetData>
    <row r="1" spans="1:26" ht="15" thickBot="1">
      <c r="A1" s="848" t="s">
        <v>120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50"/>
      <c r="R1" s="7"/>
      <c r="S1" s="7"/>
      <c r="T1" s="7"/>
      <c r="U1" s="7"/>
      <c r="V1" s="7"/>
      <c r="W1" s="7"/>
      <c r="X1" s="7"/>
      <c r="Y1" s="7"/>
      <c r="Z1" s="7"/>
    </row>
    <row r="2" spans="1:26" ht="15" thickBot="1">
      <c r="A2" s="848" t="s">
        <v>38</v>
      </c>
      <c r="B2" s="849"/>
      <c r="C2" s="849"/>
      <c r="D2" s="849"/>
      <c r="E2" s="849"/>
      <c r="F2" s="849"/>
      <c r="G2" s="849"/>
      <c r="H2" s="849"/>
      <c r="I2" s="869"/>
      <c r="J2" s="849"/>
      <c r="K2" s="849"/>
      <c r="L2" s="849"/>
      <c r="M2" s="849"/>
      <c r="N2" s="849"/>
      <c r="O2" s="849"/>
      <c r="P2" s="849"/>
      <c r="Q2" s="850"/>
      <c r="R2" s="7"/>
      <c r="S2" s="7"/>
      <c r="T2" s="7"/>
      <c r="U2" s="7"/>
      <c r="V2" s="7"/>
      <c r="W2" s="7"/>
      <c r="X2" s="7"/>
      <c r="Y2" s="7"/>
      <c r="Z2" s="7"/>
    </row>
    <row r="3" spans="1:26" ht="15" customHeight="1" thickBot="1">
      <c r="A3" s="888" t="s">
        <v>65</v>
      </c>
      <c r="B3" s="889"/>
      <c r="C3" s="890"/>
      <c r="D3" s="891"/>
      <c r="E3" s="905" t="s">
        <v>89</v>
      </c>
      <c r="F3" s="906"/>
      <c r="G3" s="906"/>
      <c r="H3" s="907"/>
      <c r="I3" s="243"/>
      <c r="J3" s="898" t="s">
        <v>73</v>
      </c>
      <c r="K3" s="899"/>
      <c r="L3" s="900"/>
      <c r="M3" s="901"/>
      <c r="N3" s="892" t="s">
        <v>84</v>
      </c>
      <c r="O3" s="893"/>
      <c r="P3" s="893"/>
      <c r="Q3" s="894"/>
      <c r="R3" s="7"/>
      <c r="S3" s="7"/>
      <c r="T3" s="7"/>
      <c r="U3" s="7"/>
      <c r="V3" s="7"/>
      <c r="W3" s="7"/>
      <c r="X3" s="7"/>
      <c r="Y3" s="7"/>
      <c r="Z3" s="7"/>
    </row>
    <row r="4" spans="1:26" ht="13.5" thickBot="1">
      <c r="A4" s="519" t="s">
        <v>3</v>
      </c>
      <c r="B4" s="520" t="s">
        <v>78</v>
      </c>
      <c r="C4" s="521">
        <v>2</v>
      </c>
      <c r="D4" s="522" t="s">
        <v>13</v>
      </c>
      <c r="E4" s="530" t="s">
        <v>3</v>
      </c>
      <c r="F4" s="531" t="s">
        <v>78</v>
      </c>
      <c r="G4" s="532">
        <v>0</v>
      </c>
      <c r="H4" s="533" t="s">
        <v>13</v>
      </c>
      <c r="I4" s="264"/>
      <c r="J4" s="568" t="s">
        <v>3</v>
      </c>
      <c r="K4" s="569" t="s">
        <v>78</v>
      </c>
      <c r="L4" s="570">
        <v>2</v>
      </c>
      <c r="M4" s="571" t="s">
        <v>13</v>
      </c>
      <c r="N4" s="560" t="s">
        <v>3</v>
      </c>
      <c r="O4" s="561" t="s">
        <v>78</v>
      </c>
      <c r="P4" s="561">
        <v>0</v>
      </c>
      <c r="Q4" s="562" t="s">
        <v>13</v>
      </c>
      <c r="R4" s="7"/>
      <c r="S4" s="7"/>
      <c r="T4" s="7"/>
      <c r="U4" s="7"/>
      <c r="V4" s="7"/>
      <c r="W4" s="7"/>
      <c r="X4" s="7"/>
      <c r="Y4" s="7"/>
      <c r="Z4" s="7"/>
    </row>
    <row r="5" spans="1:26" ht="12.75">
      <c r="A5" s="101" t="s">
        <v>555</v>
      </c>
      <c r="B5" s="305">
        <v>6</v>
      </c>
      <c r="C5" s="110">
        <v>-1</v>
      </c>
      <c r="D5" s="198">
        <f>B5+C5</f>
        <v>5</v>
      </c>
      <c r="E5" s="344" t="s">
        <v>187</v>
      </c>
      <c r="F5" s="306">
        <v>6</v>
      </c>
      <c r="G5" s="110">
        <v>1</v>
      </c>
      <c r="H5" s="198">
        <f>F5+G5</f>
        <v>7</v>
      </c>
      <c r="I5" s="264"/>
      <c r="J5" s="101" t="s">
        <v>254</v>
      </c>
      <c r="K5" s="306">
        <v>6</v>
      </c>
      <c r="L5" s="469">
        <v>-3</v>
      </c>
      <c r="M5" s="470">
        <f>K5+L5</f>
        <v>3</v>
      </c>
      <c r="N5" s="101" t="s">
        <v>166</v>
      </c>
      <c r="O5" s="485">
        <v>6</v>
      </c>
      <c r="P5" s="486">
        <v>-2</v>
      </c>
      <c r="Q5" s="470">
        <f>O5+P5</f>
        <v>4</v>
      </c>
      <c r="R5" s="7"/>
      <c r="S5" s="7"/>
      <c r="T5" s="7"/>
      <c r="U5" s="7"/>
      <c r="V5" s="7"/>
      <c r="W5" s="7"/>
      <c r="X5" s="7"/>
      <c r="Y5" s="7"/>
      <c r="Z5" s="7"/>
    </row>
    <row r="6" spans="1:26" ht="12.75">
      <c r="A6" s="102" t="s">
        <v>126</v>
      </c>
      <c r="B6" s="309">
        <v>5.5</v>
      </c>
      <c r="C6" s="111">
        <v>-0.5</v>
      </c>
      <c r="D6" s="199">
        <f aca="true" t="shared" si="0" ref="D6:D29">B6+C6</f>
        <v>5</v>
      </c>
      <c r="E6" s="301" t="s">
        <v>204</v>
      </c>
      <c r="F6" s="309">
        <v>6</v>
      </c>
      <c r="G6" s="111">
        <v>0</v>
      </c>
      <c r="H6" s="199">
        <f aca="true" t="shared" si="1" ref="H6:H29">F6+G6</f>
        <v>6</v>
      </c>
      <c r="I6" s="264"/>
      <c r="J6" s="102" t="s">
        <v>391</v>
      </c>
      <c r="K6" s="309">
        <v>5.5</v>
      </c>
      <c r="L6" s="471">
        <v>0</v>
      </c>
      <c r="M6" s="472">
        <f aca="true" t="shared" si="2" ref="M6:M29">K6+L6</f>
        <v>5.5</v>
      </c>
      <c r="N6" s="102" t="s">
        <v>167</v>
      </c>
      <c r="O6" s="487">
        <v>6</v>
      </c>
      <c r="P6" s="488">
        <v>3</v>
      </c>
      <c r="Q6" s="472">
        <f aca="true" t="shared" si="3" ref="Q6:Q29">O6+P6</f>
        <v>9</v>
      </c>
      <c r="R6" s="7"/>
      <c r="S6" s="7"/>
      <c r="T6" s="7"/>
      <c r="U6" s="7"/>
      <c r="V6" s="7"/>
      <c r="W6" s="7"/>
      <c r="X6" s="7"/>
      <c r="Y6" s="7"/>
      <c r="Z6" s="7"/>
    </row>
    <row r="7" spans="1:26" ht="12.75">
      <c r="A7" s="102" t="s">
        <v>125</v>
      </c>
      <c r="B7" s="309">
        <v>5.5</v>
      </c>
      <c r="C7" s="111">
        <v>0</v>
      </c>
      <c r="D7" s="199">
        <f t="shared" si="0"/>
        <v>5.5</v>
      </c>
      <c r="E7" s="301" t="s">
        <v>189</v>
      </c>
      <c r="F7" s="309">
        <v>5.5</v>
      </c>
      <c r="G7" s="111">
        <v>0</v>
      </c>
      <c r="H7" s="199">
        <f t="shared" si="1"/>
        <v>5.5</v>
      </c>
      <c r="I7" s="264"/>
      <c r="J7" s="102" t="s">
        <v>390</v>
      </c>
      <c r="K7" s="309">
        <v>6</v>
      </c>
      <c r="L7" s="471">
        <v>0</v>
      </c>
      <c r="M7" s="472">
        <f t="shared" si="2"/>
        <v>6</v>
      </c>
      <c r="N7" s="102" t="s">
        <v>410</v>
      </c>
      <c r="O7" s="487">
        <v>7</v>
      </c>
      <c r="P7" s="488">
        <v>0</v>
      </c>
      <c r="Q7" s="472">
        <f t="shared" si="3"/>
        <v>7</v>
      </c>
      <c r="R7" s="7"/>
      <c r="S7" s="7"/>
      <c r="T7" s="7"/>
      <c r="U7" s="7"/>
      <c r="V7" s="7"/>
      <c r="W7" s="7"/>
      <c r="X7" s="7"/>
      <c r="Y7" s="7"/>
      <c r="Z7" s="7"/>
    </row>
    <row r="8" spans="1:26" ht="12.75">
      <c r="A8" s="102" t="s">
        <v>496</v>
      </c>
      <c r="B8" s="309" t="s">
        <v>350</v>
      </c>
      <c r="C8" s="111" t="s">
        <v>350</v>
      </c>
      <c r="D8" s="199" t="s">
        <v>350</v>
      </c>
      <c r="E8" s="301" t="s">
        <v>190</v>
      </c>
      <c r="F8" s="309">
        <v>6</v>
      </c>
      <c r="G8" s="111">
        <v>0</v>
      </c>
      <c r="H8" s="199">
        <f t="shared" si="1"/>
        <v>6</v>
      </c>
      <c r="I8" s="264"/>
      <c r="J8" s="102" t="s">
        <v>488</v>
      </c>
      <c r="K8" s="309">
        <v>6</v>
      </c>
      <c r="L8" s="471">
        <v>0</v>
      </c>
      <c r="M8" s="472">
        <f t="shared" si="2"/>
        <v>6</v>
      </c>
      <c r="N8" s="102" t="s">
        <v>182</v>
      </c>
      <c r="O8" s="487">
        <v>4.5</v>
      </c>
      <c r="P8" s="488">
        <v>0</v>
      </c>
      <c r="Q8" s="472">
        <f t="shared" si="3"/>
        <v>4.5</v>
      </c>
      <c r="R8" s="7"/>
      <c r="S8" s="7"/>
      <c r="T8" s="7"/>
      <c r="U8" s="7"/>
      <c r="V8" s="7"/>
      <c r="W8" s="7"/>
      <c r="X8" s="7"/>
      <c r="Y8" s="7"/>
      <c r="Z8" s="7"/>
    </row>
    <row r="9" spans="1:26" ht="12.75">
      <c r="A9" s="102" t="s">
        <v>443</v>
      </c>
      <c r="B9" s="309">
        <v>5.5</v>
      </c>
      <c r="C9" s="111">
        <v>-0.5</v>
      </c>
      <c r="D9" s="199">
        <f t="shared" si="0"/>
        <v>5</v>
      </c>
      <c r="E9" s="301" t="s">
        <v>191</v>
      </c>
      <c r="F9" s="309">
        <v>6</v>
      </c>
      <c r="G9" s="111">
        <v>0</v>
      </c>
      <c r="H9" s="199">
        <f t="shared" si="1"/>
        <v>6</v>
      </c>
      <c r="I9" s="264"/>
      <c r="J9" s="102" t="s">
        <v>258</v>
      </c>
      <c r="K9" s="309">
        <v>6</v>
      </c>
      <c r="L9" s="471">
        <v>0</v>
      </c>
      <c r="M9" s="472">
        <f t="shared" si="2"/>
        <v>6</v>
      </c>
      <c r="N9" s="102" t="s">
        <v>170</v>
      </c>
      <c r="O9" s="487">
        <v>7</v>
      </c>
      <c r="P9" s="488">
        <v>3</v>
      </c>
      <c r="Q9" s="472">
        <f t="shared" si="3"/>
        <v>10</v>
      </c>
      <c r="R9" s="7"/>
      <c r="S9" s="7"/>
      <c r="T9" s="7"/>
      <c r="U9" s="7"/>
      <c r="V9" s="7"/>
      <c r="W9" s="7"/>
      <c r="X9" s="7"/>
      <c r="Y9" s="7"/>
      <c r="Z9" s="7"/>
    </row>
    <row r="10" spans="1:26" ht="12.75">
      <c r="A10" s="102" t="s">
        <v>128</v>
      </c>
      <c r="B10" s="309">
        <v>7</v>
      </c>
      <c r="C10" s="111">
        <v>0</v>
      </c>
      <c r="D10" s="199">
        <f t="shared" si="0"/>
        <v>7</v>
      </c>
      <c r="E10" s="301" t="s">
        <v>192</v>
      </c>
      <c r="F10" s="309">
        <v>5.5</v>
      </c>
      <c r="G10" s="111">
        <v>0</v>
      </c>
      <c r="H10" s="199">
        <f t="shared" si="1"/>
        <v>5.5</v>
      </c>
      <c r="I10" s="264"/>
      <c r="J10" s="102" t="s">
        <v>259</v>
      </c>
      <c r="K10" s="309">
        <v>6</v>
      </c>
      <c r="L10" s="471">
        <v>-0.5</v>
      </c>
      <c r="M10" s="472">
        <f t="shared" si="2"/>
        <v>5.5</v>
      </c>
      <c r="N10" s="102" t="s">
        <v>171</v>
      </c>
      <c r="O10" s="487">
        <v>6</v>
      </c>
      <c r="P10" s="488">
        <v>1</v>
      </c>
      <c r="Q10" s="472">
        <f t="shared" si="3"/>
        <v>7</v>
      </c>
      <c r="R10" s="7"/>
      <c r="S10" s="7"/>
      <c r="T10" s="7"/>
      <c r="U10" s="7"/>
      <c r="V10" s="7"/>
      <c r="W10" s="7"/>
      <c r="X10" s="7"/>
      <c r="Y10" s="7"/>
      <c r="Z10" s="7"/>
    </row>
    <row r="11" spans="1:26" ht="12.75">
      <c r="A11" s="102" t="s">
        <v>444</v>
      </c>
      <c r="B11" s="309">
        <v>7</v>
      </c>
      <c r="C11" s="111">
        <v>1</v>
      </c>
      <c r="D11" s="199">
        <f t="shared" si="0"/>
        <v>8</v>
      </c>
      <c r="E11" s="301" t="s">
        <v>419</v>
      </c>
      <c r="F11" s="309">
        <v>6</v>
      </c>
      <c r="G11" s="111">
        <v>0</v>
      </c>
      <c r="H11" s="199">
        <f t="shared" si="1"/>
        <v>6</v>
      </c>
      <c r="I11" s="264"/>
      <c r="J11" s="102" t="s">
        <v>260</v>
      </c>
      <c r="K11" s="309">
        <v>5.5</v>
      </c>
      <c r="L11" s="471">
        <v>0</v>
      </c>
      <c r="M11" s="472">
        <f t="shared" si="2"/>
        <v>5.5</v>
      </c>
      <c r="N11" s="102" t="s">
        <v>446</v>
      </c>
      <c r="O11" s="487">
        <v>6.5</v>
      </c>
      <c r="P11" s="488">
        <v>0</v>
      </c>
      <c r="Q11" s="472">
        <f t="shared" si="3"/>
        <v>6.5</v>
      </c>
      <c r="R11" s="7"/>
      <c r="S11" s="7"/>
      <c r="T11" s="7"/>
      <c r="U11" s="7"/>
      <c r="V11" s="7"/>
      <c r="W11" s="7"/>
      <c r="X11" s="7"/>
      <c r="Y11" s="7"/>
      <c r="Z11" s="7"/>
    </row>
    <row r="12" spans="1:26" ht="12.75">
      <c r="A12" s="102" t="s">
        <v>130</v>
      </c>
      <c r="B12" s="309">
        <v>6.5</v>
      </c>
      <c r="C12" s="111">
        <v>0</v>
      </c>
      <c r="D12" s="199">
        <f t="shared" si="0"/>
        <v>6.5</v>
      </c>
      <c r="E12" s="301" t="s">
        <v>193</v>
      </c>
      <c r="F12" s="309">
        <v>6.5</v>
      </c>
      <c r="G12" s="111">
        <v>0</v>
      </c>
      <c r="H12" s="199">
        <f t="shared" si="1"/>
        <v>6.5</v>
      </c>
      <c r="I12" s="264"/>
      <c r="J12" s="102" t="s">
        <v>393</v>
      </c>
      <c r="K12" s="309">
        <v>6.5</v>
      </c>
      <c r="L12" s="471">
        <v>1</v>
      </c>
      <c r="M12" s="472">
        <f t="shared" si="2"/>
        <v>7.5</v>
      </c>
      <c r="N12" s="102" t="s">
        <v>406</v>
      </c>
      <c r="O12" s="487">
        <v>6</v>
      </c>
      <c r="P12" s="488">
        <v>0</v>
      </c>
      <c r="Q12" s="472">
        <f t="shared" si="3"/>
        <v>6</v>
      </c>
      <c r="R12" s="7"/>
      <c r="S12" s="7"/>
      <c r="T12" s="7"/>
      <c r="U12" s="7"/>
      <c r="V12" s="7"/>
      <c r="W12" s="7"/>
      <c r="X12" s="7"/>
      <c r="Y12" s="7"/>
      <c r="Z12" s="7"/>
    </row>
    <row r="13" spans="1:26" ht="12.75">
      <c r="A13" s="102" t="s">
        <v>131</v>
      </c>
      <c r="B13" s="309">
        <v>6.5</v>
      </c>
      <c r="C13" s="111">
        <v>0</v>
      </c>
      <c r="D13" s="199">
        <f t="shared" si="0"/>
        <v>6.5</v>
      </c>
      <c r="E13" s="301" t="s">
        <v>195</v>
      </c>
      <c r="F13" s="309">
        <v>7</v>
      </c>
      <c r="G13" s="111">
        <v>3</v>
      </c>
      <c r="H13" s="199">
        <f t="shared" si="1"/>
        <v>10</v>
      </c>
      <c r="I13" s="264"/>
      <c r="J13" s="102" t="s">
        <v>262</v>
      </c>
      <c r="K13" s="309">
        <v>6.5</v>
      </c>
      <c r="L13" s="471">
        <v>1</v>
      </c>
      <c r="M13" s="472">
        <f t="shared" si="2"/>
        <v>7.5</v>
      </c>
      <c r="N13" s="102" t="s">
        <v>407</v>
      </c>
      <c r="O13" s="487">
        <v>7.5</v>
      </c>
      <c r="P13" s="488">
        <v>4</v>
      </c>
      <c r="Q13" s="472">
        <f t="shared" si="3"/>
        <v>11.5</v>
      </c>
      <c r="R13" s="7"/>
      <c r="S13" s="7"/>
      <c r="T13" s="7"/>
      <c r="U13" s="7"/>
      <c r="V13" s="7"/>
      <c r="W13" s="7"/>
      <c r="X13" s="7"/>
      <c r="Y13" s="7"/>
      <c r="Z13" s="7"/>
    </row>
    <row r="14" spans="1:26" ht="12.75">
      <c r="A14" s="102" t="s">
        <v>134</v>
      </c>
      <c r="B14" s="309" t="s">
        <v>351</v>
      </c>
      <c r="C14" s="111" t="s">
        <v>351</v>
      </c>
      <c r="D14" s="199" t="s">
        <v>351</v>
      </c>
      <c r="E14" s="301" t="s">
        <v>196</v>
      </c>
      <c r="F14" s="309">
        <v>7.5</v>
      </c>
      <c r="G14" s="111">
        <v>4</v>
      </c>
      <c r="H14" s="199">
        <f t="shared" si="1"/>
        <v>11.5</v>
      </c>
      <c r="I14" s="264"/>
      <c r="J14" s="102" t="s">
        <v>266</v>
      </c>
      <c r="K14" s="309">
        <v>6.5</v>
      </c>
      <c r="L14" s="471">
        <v>3</v>
      </c>
      <c r="M14" s="472">
        <f t="shared" si="2"/>
        <v>9.5</v>
      </c>
      <c r="N14" s="102" t="s">
        <v>176</v>
      </c>
      <c r="O14" s="487">
        <v>7</v>
      </c>
      <c r="P14" s="488">
        <v>3</v>
      </c>
      <c r="Q14" s="472">
        <f t="shared" si="3"/>
        <v>10</v>
      </c>
      <c r="R14" s="7"/>
      <c r="S14" s="7"/>
      <c r="T14" s="7"/>
      <c r="U14" s="7"/>
      <c r="V14" s="7"/>
      <c r="W14" s="7"/>
      <c r="X14" s="7"/>
      <c r="Y14" s="7"/>
      <c r="Z14" s="7"/>
    </row>
    <row r="15" spans="1:26" ht="13.5" thickBot="1">
      <c r="A15" s="103" t="s">
        <v>158</v>
      </c>
      <c r="B15" s="307">
        <v>5.5</v>
      </c>
      <c r="C15" s="112">
        <v>0</v>
      </c>
      <c r="D15" s="200">
        <f t="shared" si="0"/>
        <v>5.5</v>
      </c>
      <c r="E15" s="343" t="s">
        <v>197</v>
      </c>
      <c r="F15" s="307">
        <v>7.5</v>
      </c>
      <c r="G15" s="112">
        <v>4.5</v>
      </c>
      <c r="H15" s="200">
        <f t="shared" si="1"/>
        <v>12</v>
      </c>
      <c r="I15" s="264"/>
      <c r="J15" s="103" t="s">
        <v>264</v>
      </c>
      <c r="K15" s="307">
        <v>7</v>
      </c>
      <c r="L15" s="473">
        <v>1</v>
      </c>
      <c r="M15" s="474">
        <f t="shared" si="2"/>
        <v>8</v>
      </c>
      <c r="N15" s="103" t="s">
        <v>583</v>
      </c>
      <c r="O15" s="483">
        <v>7</v>
      </c>
      <c r="P15" s="489">
        <v>3</v>
      </c>
      <c r="Q15" s="490">
        <f t="shared" si="3"/>
        <v>10</v>
      </c>
      <c r="R15" s="7"/>
      <c r="S15" s="7"/>
      <c r="T15" s="7"/>
      <c r="U15" s="7"/>
      <c r="V15" s="7"/>
      <c r="W15" s="7"/>
      <c r="X15" s="7"/>
      <c r="Y15" s="7"/>
      <c r="Z15" s="7"/>
    </row>
    <row r="16" spans="1:26" ht="13.5" thickBot="1">
      <c r="A16" s="85"/>
      <c r="B16" s="444"/>
      <c r="C16" s="108"/>
      <c r="D16" s="201"/>
      <c r="E16" s="85"/>
      <c r="F16" s="444"/>
      <c r="G16" s="108"/>
      <c r="H16" s="201"/>
      <c r="I16" s="266"/>
      <c r="J16" s="85"/>
      <c r="K16" s="444"/>
      <c r="L16" s="113"/>
      <c r="M16" s="201"/>
      <c r="N16" s="85"/>
      <c r="O16" s="444"/>
      <c r="P16" s="113"/>
      <c r="Q16" s="201"/>
      <c r="R16" s="7"/>
      <c r="S16" s="7"/>
      <c r="T16" s="7"/>
      <c r="U16" s="7"/>
      <c r="V16" s="7"/>
      <c r="W16" s="7"/>
      <c r="X16" s="7"/>
      <c r="Y16" s="7"/>
      <c r="Z16" s="7"/>
    </row>
    <row r="17" spans="1:26" ht="12.75">
      <c r="A17" s="104" t="s">
        <v>123</v>
      </c>
      <c r="B17" s="310">
        <v>7.5</v>
      </c>
      <c r="C17" s="120">
        <v>1</v>
      </c>
      <c r="D17" s="202">
        <f t="shared" si="0"/>
        <v>8.5</v>
      </c>
      <c r="E17" s="302" t="s">
        <v>198</v>
      </c>
      <c r="F17" s="310" t="s">
        <v>144</v>
      </c>
      <c r="G17" s="120" t="s">
        <v>144</v>
      </c>
      <c r="H17" s="202" t="s">
        <v>144</v>
      </c>
      <c r="I17" s="266"/>
      <c r="J17" s="302" t="s">
        <v>265</v>
      </c>
      <c r="K17" s="556" t="s">
        <v>144</v>
      </c>
      <c r="L17" s="572" t="s">
        <v>144</v>
      </c>
      <c r="M17" s="565" t="s">
        <v>144</v>
      </c>
      <c r="N17" s="302" t="s">
        <v>175</v>
      </c>
      <c r="O17" s="563" t="s">
        <v>144</v>
      </c>
      <c r="P17" s="564" t="s">
        <v>144</v>
      </c>
      <c r="Q17" s="565" t="s">
        <v>144</v>
      </c>
      <c r="R17" s="7"/>
      <c r="S17" s="7"/>
      <c r="T17" s="7"/>
      <c r="U17" s="7"/>
      <c r="V17" s="7"/>
      <c r="W17" s="7"/>
      <c r="X17" s="7"/>
      <c r="Y17" s="7"/>
      <c r="Z17" s="7"/>
    </row>
    <row r="18" spans="1:26" ht="12.75">
      <c r="A18" s="102" t="s">
        <v>353</v>
      </c>
      <c r="B18" s="309">
        <v>6</v>
      </c>
      <c r="C18" s="111">
        <v>0</v>
      </c>
      <c r="D18" s="199">
        <f t="shared" si="0"/>
        <v>6</v>
      </c>
      <c r="E18" s="109" t="s">
        <v>418</v>
      </c>
      <c r="F18" s="311" t="s">
        <v>144</v>
      </c>
      <c r="G18" s="115" t="s">
        <v>144</v>
      </c>
      <c r="H18" s="204" t="s">
        <v>144</v>
      </c>
      <c r="I18" s="266"/>
      <c r="J18" s="109" t="s">
        <v>560</v>
      </c>
      <c r="K18" s="311">
        <v>6</v>
      </c>
      <c r="L18" s="477">
        <v>0</v>
      </c>
      <c r="M18" s="201">
        <f t="shared" si="2"/>
        <v>6</v>
      </c>
      <c r="N18" s="109" t="s">
        <v>349</v>
      </c>
      <c r="O18" s="493">
        <v>7</v>
      </c>
      <c r="P18" s="494">
        <v>0</v>
      </c>
      <c r="Q18" s="201">
        <f t="shared" si="3"/>
        <v>7</v>
      </c>
      <c r="R18" s="7"/>
      <c r="S18" s="7"/>
      <c r="T18" s="7"/>
      <c r="U18" s="7"/>
      <c r="V18" s="7"/>
      <c r="W18" s="7"/>
      <c r="X18" s="7"/>
      <c r="Y18" s="7"/>
      <c r="Z18" s="7"/>
    </row>
    <row r="19" spans="1:26" ht="12.75">
      <c r="A19" s="109" t="s">
        <v>132</v>
      </c>
      <c r="B19" s="311">
        <v>6.5</v>
      </c>
      <c r="C19" s="115">
        <v>3</v>
      </c>
      <c r="D19" s="204">
        <f t="shared" si="0"/>
        <v>9.5</v>
      </c>
      <c r="E19" s="109" t="s">
        <v>200</v>
      </c>
      <c r="F19" s="311" t="s">
        <v>144</v>
      </c>
      <c r="G19" s="115" t="s">
        <v>144</v>
      </c>
      <c r="H19" s="204" t="s">
        <v>144</v>
      </c>
      <c r="I19" s="266"/>
      <c r="J19" s="109" t="s">
        <v>267</v>
      </c>
      <c r="K19" s="311" t="s">
        <v>144</v>
      </c>
      <c r="L19" s="477" t="s">
        <v>144</v>
      </c>
      <c r="M19" s="201" t="s">
        <v>144</v>
      </c>
      <c r="N19" s="109" t="s">
        <v>177</v>
      </c>
      <c r="O19" s="493">
        <v>6.5</v>
      </c>
      <c r="P19" s="494">
        <v>3</v>
      </c>
      <c r="Q19" s="201">
        <f t="shared" si="3"/>
        <v>9.5</v>
      </c>
      <c r="R19" s="7"/>
      <c r="S19" s="7"/>
      <c r="T19" s="7"/>
      <c r="U19" s="7"/>
      <c r="V19" s="7"/>
      <c r="W19" s="7"/>
      <c r="X19" s="7"/>
      <c r="Y19" s="7"/>
      <c r="Z19" s="7"/>
    </row>
    <row r="20" spans="1:26" ht="12.75">
      <c r="A20" s="109" t="s">
        <v>546</v>
      </c>
      <c r="B20" s="311" t="s">
        <v>144</v>
      </c>
      <c r="C20" s="115" t="s">
        <v>144</v>
      </c>
      <c r="D20" s="204" t="s">
        <v>144</v>
      </c>
      <c r="E20" s="109" t="s">
        <v>199</v>
      </c>
      <c r="F20" s="311" t="s">
        <v>144</v>
      </c>
      <c r="G20" s="115" t="s">
        <v>144</v>
      </c>
      <c r="H20" s="204" t="s">
        <v>144</v>
      </c>
      <c r="I20" s="266"/>
      <c r="J20" s="109" t="s">
        <v>268</v>
      </c>
      <c r="K20" s="311">
        <v>5.5</v>
      </c>
      <c r="L20" s="477">
        <v>0</v>
      </c>
      <c r="M20" s="201">
        <f t="shared" si="2"/>
        <v>5.5</v>
      </c>
      <c r="N20" s="109" t="s">
        <v>172</v>
      </c>
      <c r="O20" s="493">
        <v>6</v>
      </c>
      <c r="P20" s="494">
        <v>3</v>
      </c>
      <c r="Q20" s="201">
        <f t="shared" si="3"/>
        <v>9</v>
      </c>
      <c r="R20" s="7"/>
      <c r="S20" s="7"/>
      <c r="T20" s="7"/>
      <c r="U20" s="7"/>
      <c r="V20" s="7"/>
      <c r="W20" s="7"/>
      <c r="X20" s="7"/>
      <c r="Y20" s="7"/>
      <c r="Z20" s="7"/>
    </row>
    <row r="21" spans="1:26" ht="12.75">
      <c r="A21" s="109" t="s">
        <v>415</v>
      </c>
      <c r="B21" s="311">
        <v>5</v>
      </c>
      <c r="C21" s="115">
        <v>0</v>
      </c>
      <c r="D21" s="204">
        <f t="shared" si="0"/>
        <v>5</v>
      </c>
      <c r="E21" s="109" t="s">
        <v>525</v>
      </c>
      <c r="F21" s="311">
        <v>6.5</v>
      </c>
      <c r="G21" s="115">
        <v>0</v>
      </c>
      <c r="H21" s="204">
        <f t="shared" si="1"/>
        <v>6.5</v>
      </c>
      <c r="I21" s="266"/>
      <c r="J21" s="109" t="s">
        <v>392</v>
      </c>
      <c r="K21" s="311">
        <v>6.5</v>
      </c>
      <c r="L21" s="477">
        <v>0</v>
      </c>
      <c r="M21" s="201">
        <f t="shared" si="2"/>
        <v>6.5</v>
      </c>
      <c r="N21" s="109" t="s">
        <v>409</v>
      </c>
      <c r="O21" s="493">
        <v>6</v>
      </c>
      <c r="P21" s="494">
        <v>0</v>
      </c>
      <c r="Q21" s="201">
        <f t="shared" si="3"/>
        <v>6</v>
      </c>
      <c r="R21" s="7"/>
      <c r="S21" s="7"/>
      <c r="T21" s="7"/>
      <c r="U21" s="7"/>
      <c r="V21" s="7"/>
      <c r="W21" s="7"/>
      <c r="X21" s="7"/>
      <c r="Y21" s="7"/>
      <c r="Z21" s="7"/>
    </row>
    <row r="22" spans="1:26" ht="12.75">
      <c r="A22" s="109" t="s">
        <v>136</v>
      </c>
      <c r="B22" s="311">
        <v>6</v>
      </c>
      <c r="C22" s="115">
        <v>0</v>
      </c>
      <c r="D22" s="204">
        <f t="shared" si="0"/>
        <v>6</v>
      </c>
      <c r="E22" s="109" t="s">
        <v>202</v>
      </c>
      <c r="F22" s="311" t="s">
        <v>356</v>
      </c>
      <c r="G22" s="115" t="s">
        <v>356</v>
      </c>
      <c r="H22" s="204" t="s">
        <v>356</v>
      </c>
      <c r="I22" s="266"/>
      <c r="J22" s="109" t="s">
        <v>469</v>
      </c>
      <c r="K22" s="311">
        <v>6</v>
      </c>
      <c r="L22" s="477">
        <v>0</v>
      </c>
      <c r="M22" s="201">
        <f t="shared" si="2"/>
        <v>6</v>
      </c>
      <c r="N22" s="109" t="s">
        <v>408</v>
      </c>
      <c r="O22" s="493">
        <v>5</v>
      </c>
      <c r="P22" s="494">
        <v>-0.5</v>
      </c>
      <c r="Q22" s="201">
        <f t="shared" si="3"/>
        <v>4.5</v>
      </c>
      <c r="R22" s="7"/>
      <c r="S22" s="7"/>
      <c r="T22" s="7"/>
      <c r="U22" s="7"/>
      <c r="V22" s="7"/>
      <c r="W22" s="7"/>
      <c r="X22" s="7"/>
      <c r="Y22" s="7"/>
      <c r="Z22" s="7"/>
    </row>
    <row r="23" spans="1:26" ht="12.75">
      <c r="A23" s="102" t="s">
        <v>140</v>
      </c>
      <c r="B23" s="309">
        <v>5</v>
      </c>
      <c r="C23" s="111">
        <v>-1.5</v>
      </c>
      <c r="D23" s="199">
        <f t="shared" si="0"/>
        <v>3.5</v>
      </c>
      <c r="E23" s="109" t="s">
        <v>194</v>
      </c>
      <c r="F23" s="311" t="s">
        <v>144</v>
      </c>
      <c r="G23" s="115" t="s">
        <v>144</v>
      </c>
      <c r="H23" s="204" t="s">
        <v>144</v>
      </c>
      <c r="I23" s="266"/>
      <c r="J23" s="109" t="s">
        <v>261</v>
      </c>
      <c r="K23" s="311">
        <v>6</v>
      </c>
      <c r="L23" s="477">
        <v>-0.5</v>
      </c>
      <c r="M23" s="201">
        <f t="shared" si="2"/>
        <v>5.5</v>
      </c>
      <c r="N23" s="109" t="s">
        <v>180</v>
      </c>
      <c r="O23" s="493" t="s">
        <v>144</v>
      </c>
      <c r="P23" s="494" t="s">
        <v>144</v>
      </c>
      <c r="Q23" s="201" t="s">
        <v>144</v>
      </c>
      <c r="R23" s="7"/>
      <c r="S23" s="7"/>
      <c r="T23" s="7"/>
      <c r="U23" s="7"/>
      <c r="V23" s="7"/>
      <c r="W23" s="7"/>
      <c r="X23" s="7"/>
      <c r="Y23" s="7"/>
      <c r="Z23" s="7"/>
    </row>
    <row r="24" spans="1:26" ht="12.75">
      <c r="A24" s="109" t="s">
        <v>416</v>
      </c>
      <c r="B24" s="311">
        <v>5</v>
      </c>
      <c r="C24" s="115">
        <v>-0.5</v>
      </c>
      <c r="D24" s="204">
        <f t="shared" si="0"/>
        <v>4.5</v>
      </c>
      <c r="E24" s="109" t="s">
        <v>498</v>
      </c>
      <c r="F24" s="311">
        <v>5</v>
      </c>
      <c r="G24" s="115">
        <v>0</v>
      </c>
      <c r="H24" s="204">
        <f t="shared" si="1"/>
        <v>5</v>
      </c>
      <c r="I24" s="266"/>
      <c r="J24" s="109" t="s">
        <v>539</v>
      </c>
      <c r="K24" s="311" t="s">
        <v>144</v>
      </c>
      <c r="L24" s="477" t="s">
        <v>144</v>
      </c>
      <c r="M24" s="201" t="s">
        <v>144</v>
      </c>
      <c r="N24" s="109" t="s">
        <v>181</v>
      </c>
      <c r="O24" s="493" t="s">
        <v>144</v>
      </c>
      <c r="P24" s="494" t="s">
        <v>144</v>
      </c>
      <c r="Q24" s="201" t="s">
        <v>144</v>
      </c>
      <c r="R24" s="7"/>
      <c r="S24" s="7"/>
      <c r="T24" s="7"/>
      <c r="U24" s="7"/>
      <c r="V24" s="7"/>
      <c r="W24" s="7"/>
      <c r="X24" s="7"/>
      <c r="Y24" s="7"/>
      <c r="Z24" s="7"/>
    </row>
    <row r="25" spans="1:26" ht="12.75">
      <c r="A25" s="109" t="s">
        <v>523</v>
      </c>
      <c r="B25" s="311">
        <v>5.5</v>
      </c>
      <c r="C25" s="115">
        <v>0</v>
      </c>
      <c r="D25" s="204">
        <f t="shared" si="0"/>
        <v>5.5</v>
      </c>
      <c r="E25" s="109" t="s">
        <v>203</v>
      </c>
      <c r="F25" s="311">
        <v>5</v>
      </c>
      <c r="G25" s="115">
        <v>0</v>
      </c>
      <c r="H25" s="204">
        <f t="shared" si="1"/>
        <v>5</v>
      </c>
      <c r="I25" s="266"/>
      <c r="J25" s="109" t="s">
        <v>272</v>
      </c>
      <c r="K25" s="311">
        <v>7</v>
      </c>
      <c r="L25" s="477">
        <v>0</v>
      </c>
      <c r="M25" s="201">
        <f t="shared" si="2"/>
        <v>7</v>
      </c>
      <c r="N25" s="109" t="s">
        <v>584</v>
      </c>
      <c r="O25" s="493" t="s">
        <v>144</v>
      </c>
      <c r="P25" s="494" t="s">
        <v>144</v>
      </c>
      <c r="Q25" s="201" t="s">
        <v>144</v>
      </c>
      <c r="R25" s="7"/>
      <c r="S25" s="7"/>
      <c r="T25" s="7"/>
      <c r="U25" s="7"/>
      <c r="V25" s="7"/>
      <c r="W25" s="7"/>
      <c r="X25" s="7"/>
      <c r="Y25" s="7"/>
      <c r="Z25" s="7"/>
    </row>
    <row r="26" spans="1:26" ht="12.75">
      <c r="A26" s="109" t="s">
        <v>142</v>
      </c>
      <c r="B26" s="311" t="s">
        <v>144</v>
      </c>
      <c r="C26" s="115" t="s">
        <v>144</v>
      </c>
      <c r="D26" s="204" t="s">
        <v>144</v>
      </c>
      <c r="E26" s="109" t="s">
        <v>205</v>
      </c>
      <c r="F26" s="311">
        <v>7</v>
      </c>
      <c r="G26" s="115">
        <v>3</v>
      </c>
      <c r="H26" s="204">
        <f t="shared" si="1"/>
        <v>10</v>
      </c>
      <c r="I26" s="266"/>
      <c r="J26" s="290" t="s">
        <v>274</v>
      </c>
      <c r="K26" s="479">
        <v>6</v>
      </c>
      <c r="L26" s="480">
        <v>0</v>
      </c>
      <c r="M26" s="201">
        <f t="shared" si="2"/>
        <v>6</v>
      </c>
      <c r="N26" s="109" t="s">
        <v>185</v>
      </c>
      <c r="O26" s="493">
        <v>6</v>
      </c>
      <c r="P26" s="494">
        <v>-0.5</v>
      </c>
      <c r="Q26" s="201">
        <f t="shared" si="3"/>
        <v>5.5</v>
      </c>
      <c r="R26" s="7"/>
      <c r="S26" s="7"/>
      <c r="T26" s="7"/>
      <c r="U26" s="7"/>
      <c r="V26" s="7"/>
      <c r="W26" s="7"/>
      <c r="X26" s="7"/>
      <c r="Y26" s="7"/>
      <c r="Z26" s="7"/>
    </row>
    <row r="27" spans="1:26" ht="12.75">
      <c r="A27" s="109" t="s">
        <v>142</v>
      </c>
      <c r="B27" s="311" t="s">
        <v>144</v>
      </c>
      <c r="C27" s="115" t="s">
        <v>144</v>
      </c>
      <c r="D27" s="204" t="s">
        <v>144</v>
      </c>
      <c r="E27" s="109" t="s">
        <v>188</v>
      </c>
      <c r="F27" s="311" t="s">
        <v>144</v>
      </c>
      <c r="G27" s="115" t="s">
        <v>144</v>
      </c>
      <c r="H27" s="204" t="s">
        <v>144</v>
      </c>
      <c r="I27" s="266"/>
      <c r="J27" s="109" t="s">
        <v>142</v>
      </c>
      <c r="K27" s="311" t="s">
        <v>144</v>
      </c>
      <c r="L27" s="477" t="s">
        <v>144</v>
      </c>
      <c r="M27" s="201" t="s">
        <v>144</v>
      </c>
      <c r="N27" s="109" t="s">
        <v>524</v>
      </c>
      <c r="O27" s="493">
        <v>7</v>
      </c>
      <c r="P27" s="494">
        <v>0</v>
      </c>
      <c r="Q27" s="201">
        <f t="shared" si="3"/>
        <v>7</v>
      </c>
      <c r="R27" s="7"/>
      <c r="S27" s="7"/>
      <c r="T27" s="7"/>
      <c r="U27" s="7"/>
      <c r="V27" s="7"/>
      <c r="W27" s="7"/>
      <c r="X27" s="7"/>
      <c r="Y27" s="7"/>
      <c r="Z27" s="7"/>
    </row>
    <row r="28" spans="1:26" ht="12.75" customHeight="1" thickBot="1">
      <c r="A28" s="85" t="s">
        <v>142</v>
      </c>
      <c r="B28" s="312" t="s">
        <v>144</v>
      </c>
      <c r="C28" s="121" t="s">
        <v>144</v>
      </c>
      <c r="D28" s="204" t="s">
        <v>144</v>
      </c>
      <c r="E28" s="85" t="s">
        <v>421</v>
      </c>
      <c r="F28" s="312">
        <v>5</v>
      </c>
      <c r="G28" s="121">
        <v>0</v>
      </c>
      <c r="H28" s="204">
        <f t="shared" si="1"/>
        <v>5</v>
      </c>
      <c r="I28" s="266"/>
      <c r="J28" s="85" t="s">
        <v>142</v>
      </c>
      <c r="K28" s="545" t="s">
        <v>144</v>
      </c>
      <c r="L28" s="546" t="s">
        <v>144</v>
      </c>
      <c r="M28" s="201" t="s">
        <v>144</v>
      </c>
      <c r="N28" s="85" t="s">
        <v>183</v>
      </c>
      <c r="O28" s="497" t="s">
        <v>144</v>
      </c>
      <c r="P28" s="498" t="s">
        <v>144</v>
      </c>
      <c r="Q28" s="201" t="s">
        <v>144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ht="12.75" customHeight="1" thickBot="1">
      <c r="A29" s="103" t="s">
        <v>143</v>
      </c>
      <c r="B29" s="307">
        <v>1.5</v>
      </c>
      <c r="C29" s="117">
        <v>0</v>
      </c>
      <c r="D29" s="205">
        <f t="shared" si="0"/>
        <v>1.5</v>
      </c>
      <c r="E29" s="103" t="s">
        <v>500</v>
      </c>
      <c r="F29" s="307">
        <v>1</v>
      </c>
      <c r="G29" s="112">
        <v>0</v>
      </c>
      <c r="H29" s="445">
        <f t="shared" si="1"/>
        <v>1</v>
      </c>
      <c r="I29" s="264"/>
      <c r="J29" s="103" t="s">
        <v>275</v>
      </c>
      <c r="K29" s="483">
        <v>-1</v>
      </c>
      <c r="L29" s="484">
        <v>0</v>
      </c>
      <c r="M29" s="205">
        <f t="shared" si="2"/>
        <v>-1</v>
      </c>
      <c r="N29" s="103" t="s">
        <v>186</v>
      </c>
      <c r="O29" s="483">
        <v>0</v>
      </c>
      <c r="P29" s="489">
        <v>0</v>
      </c>
      <c r="Q29" s="391">
        <f t="shared" si="3"/>
        <v>0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12.75" customHeight="1" thickBot="1">
      <c r="A30" s="389" t="s">
        <v>357</v>
      </c>
      <c r="B30" s="390">
        <f>16/3</f>
        <v>5.333333333333333</v>
      </c>
      <c r="C30" s="391">
        <v>0</v>
      </c>
      <c r="D30" s="205">
        <v>0</v>
      </c>
      <c r="E30" s="389" t="s">
        <v>357</v>
      </c>
      <c r="F30" s="390">
        <f>17.5/3</f>
        <v>5.833333333333333</v>
      </c>
      <c r="G30" s="391">
        <v>0</v>
      </c>
      <c r="H30" s="205">
        <v>0</v>
      </c>
      <c r="I30" s="392"/>
      <c r="J30" s="389" t="s">
        <v>357</v>
      </c>
      <c r="K30" s="390">
        <f>17.5/3</f>
        <v>5.833333333333333</v>
      </c>
      <c r="L30" s="391">
        <v>0</v>
      </c>
      <c r="M30" s="205">
        <v>0</v>
      </c>
      <c r="N30" s="389" t="s">
        <v>357</v>
      </c>
      <c r="O30" s="390">
        <f>17.5/3</f>
        <v>5.833333333333333</v>
      </c>
      <c r="P30" s="391">
        <v>0</v>
      </c>
      <c r="Q30" s="205">
        <v>0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ht="12.75">
      <c r="A31" s="119"/>
      <c r="B31" s="118"/>
      <c r="C31" s="118"/>
      <c r="D31" s="206"/>
      <c r="E31" s="119"/>
      <c r="F31" s="118"/>
      <c r="G31" s="118"/>
      <c r="H31" s="206"/>
      <c r="I31" s="274"/>
      <c r="J31" s="119"/>
      <c r="K31" s="118"/>
      <c r="L31" s="118"/>
      <c r="M31" s="206"/>
      <c r="N31" s="119"/>
      <c r="O31" s="118"/>
      <c r="P31" s="118"/>
      <c r="Q31" s="206"/>
      <c r="R31" s="7"/>
      <c r="S31" s="7"/>
      <c r="T31" s="7"/>
      <c r="U31" s="7"/>
      <c r="V31" s="7"/>
      <c r="W31" s="7"/>
      <c r="X31" s="7"/>
      <c r="Y31" s="7"/>
      <c r="Z31" s="7"/>
    </row>
    <row r="32" spans="1:26" ht="13.5" customHeight="1">
      <c r="A32" s="157"/>
      <c r="B32" s="523">
        <f>B5+B6+B7+B23+B9+B10+B11+B12+B13+B18+B15+B29</f>
        <v>67.5</v>
      </c>
      <c r="C32" s="523">
        <f>C4+C5+C6+C7+C23+C9+C10+C11+C12+C13+C18+C15+C29+C30</f>
        <v>-0.5</v>
      </c>
      <c r="D32" s="524">
        <f>B32+C32</f>
        <v>67</v>
      </c>
      <c r="E32" s="157"/>
      <c r="F32" s="534">
        <f>F5+F6+F7+F8+F9+F10+F11+F12+F13+F14+F15+F29</f>
        <v>70.5</v>
      </c>
      <c r="G32" s="534">
        <f>G4+G5+G6+G7+G8+G9+G10+G11+G12+G13+G14+G15+G29+G30</f>
        <v>12.5</v>
      </c>
      <c r="H32" s="535">
        <f>F32+G32</f>
        <v>83</v>
      </c>
      <c r="I32" s="275"/>
      <c r="J32" s="157"/>
      <c r="K32" s="573">
        <f>K5+K6+K7+K8+K9+K10+K11+K12+K13+K14+K15+K29</f>
        <v>66.5</v>
      </c>
      <c r="L32" s="574">
        <f>L4+L5+L6+L7+L8+L9+L10+L11+L12+L13+L14+L15+L29+L30</f>
        <v>4.5</v>
      </c>
      <c r="M32" s="575">
        <f>K32+L32</f>
        <v>71</v>
      </c>
      <c r="N32" s="157"/>
      <c r="O32" s="566">
        <f>O5+O6+O7+O8+O9+O10+O11+O12+O13+O14+O15+O29</f>
        <v>70.5</v>
      </c>
      <c r="P32" s="566">
        <f>P4+P5+P6+P7+P8+P9+P10+P11+P12+P13+P14+P15+P29+P30</f>
        <v>15</v>
      </c>
      <c r="Q32" s="567">
        <f>O32+P32</f>
        <v>85.5</v>
      </c>
      <c r="R32" s="7"/>
      <c r="S32" s="7"/>
      <c r="T32" s="7"/>
      <c r="U32" s="7"/>
      <c r="V32" s="7"/>
      <c r="W32" s="7"/>
      <c r="X32" s="7"/>
      <c r="Y32" s="7"/>
      <c r="Z32" s="7"/>
    </row>
    <row r="33" spans="1:26" ht="12.75" customHeight="1" thickBot="1">
      <c r="A33" s="75"/>
      <c r="B33" s="76"/>
      <c r="C33" s="76"/>
      <c r="D33" s="29"/>
      <c r="E33" s="75"/>
      <c r="F33" s="76"/>
      <c r="G33" s="76"/>
      <c r="H33" s="29"/>
      <c r="I33" s="276"/>
      <c r="J33" s="75"/>
      <c r="K33" s="76"/>
      <c r="L33" s="76"/>
      <c r="M33" s="29"/>
      <c r="N33" s="75"/>
      <c r="O33" s="76"/>
      <c r="P33" s="76"/>
      <c r="Q33" s="29"/>
      <c r="R33" s="7"/>
      <c r="S33" s="7"/>
      <c r="T33" s="7"/>
      <c r="U33" s="7"/>
      <c r="V33" s="7"/>
      <c r="W33" s="7"/>
      <c r="X33" s="7"/>
      <c r="Y33" s="7"/>
      <c r="Z33" s="7"/>
    </row>
    <row r="34" spans="1:26" ht="18.75" thickBot="1">
      <c r="A34" s="166"/>
      <c r="B34" s="167"/>
      <c r="C34" s="167"/>
      <c r="D34" s="293">
        <v>1</v>
      </c>
      <c r="E34" s="368"/>
      <c r="F34" s="367"/>
      <c r="G34" s="367"/>
      <c r="H34" s="366">
        <v>4</v>
      </c>
      <c r="I34" s="277"/>
      <c r="J34" s="195"/>
      <c r="K34" s="196"/>
      <c r="L34" s="196"/>
      <c r="M34" s="297">
        <v>2</v>
      </c>
      <c r="N34" s="184"/>
      <c r="O34" s="183"/>
      <c r="P34" s="183"/>
      <c r="Q34" s="296">
        <v>4</v>
      </c>
      <c r="R34" s="7"/>
      <c r="S34" s="7"/>
      <c r="T34" s="7"/>
      <c r="U34" s="7"/>
      <c r="V34" s="7"/>
      <c r="W34" s="7"/>
      <c r="X34" s="7"/>
      <c r="Y34" s="7"/>
      <c r="Z34" s="7"/>
    </row>
    <row r="35" spans="1:26" ht="6" customHeight="1" thickBot="1">
      <c r="A35" s="273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9"/>
      <c r="R35" s="7"/>
      <c r="S35" s="7"/>
      <c r="T35" s="7"/>
      <c r="U35" s="7"/>
      <c r="V35" s="84"/>
      <c r="W35" s="7"/>
      <c r="X35" s="7"/>
      <c r="Y35" s="7"/>
      <c r="Z35" s="7"/>
    </row>
    <row r="36" spans="1:26" ht="15" thickBot="1">
      <c r="A36" s="848" t="s">
        <v>39</v>
      </c>
      <c r="B36" s="849"/>
      <c r="C36" s="849"/>
      <c r="D36" s="849"/>
      <c r="E36" s="849"/>
      <c r="F36" s="849"/>
      <c r="G36" s="849"/>
      <c r="H36" s="849"/>
      <c r="I36" s="869"/>
      <c r="J36" s="849"/>
      <c r="K36" s="849"/>
      <c r="L36" s="849"/>
      <c r="M36" s="849"/>
      <c r="N36" s="849"/>
      <c r="O36" s="849"/>
      <c r="P36" s="849"/>
      <c r="Q36" s="850"/>
      <c r="R36" s="7"/>
      <c r="S36" s="7"/>
      <c r="T36" s="7"/>
      <c r="U36" s="7"/>
      <c r="V36" s="22"/>
      <c r="W36" s="7"/>
      <c r="X36" s="7"/>
      <c r="Y36" s="7"/>
      <c r="Z36" s="7"/>
    </row>
    <row r="37" spans="1:26" ht="15" customHeight="1" thickBot="1">
      <c r="A37" s="902" t="s">
        <v>86</v>
      </c>
      <c r="B37" s="903"/>
      <c r="C37" s="903"/>
      <c r="D37" s="904"/>
      <c r="E37" s="881" t="s">
        <v>577</v>
      </c>
      <c r="F37" s="882"/>
      <c r="G37" s="883"/>
      <c r="H37" s="884"/>
      <c r="I37" s="255"/>
      <c r="J37" s="908" t="s">
        <v>85</v>
      </c>
      <c r="K37" s="909"/>
      <c r="L37" s="909"/>
      <c r="M37" s="910"/>
      <c r="N37" s="911" t="s">
        <v>83</v>
      </c>
      <c r="O37" s="912"/>
      <c r="P37" s="913"/>
      <c r="Q37" s="914"/>
      <c r="R37" s="7"/>
      <c r="S37" s="7"/>
      <c r="T37" s="7"/>
      <c r="U37" s="7"/>
      <c r="V37" s="7"/>
      <c r="W37" s="208"/>
      <c r="X37" s="208"/>
      <c r="Y37" s="208"/>
      <c r="Z37" s="208"/>
    </row>
    <row r="38" spans="1:26" ht="13.5" thickBot="1">
      <c r="A38" s="536" t="s">
        <v>3</v>
      </c>
      <c r="B38" s="537" t="s">
        <v>78</v>
      </c>
      <c r="C38" s="538">
        <v>1.5</v>
      </c>
      <c r="D38" s="539" t="s">
        <v>13</v>
      </c>
      <c r="E38" s="440" t="s">
        <v>3</v>
      </c>
      <c r="F38" s="441" t="s">
        <v>78</v>
      </c>
      <c r="G38" s="442">
        <v>0</v>
      </c>
      <c r="H38" s="443" t="s">
        <v>13</v>
      </c>
      <c r="I38" s="255"/>
      <c r="J38" s="525" t="s">
        <v>3</v>
      </c>
      <c r="K38" s="526" t="s">
        <v>78</v>
      </c>
      <c r="L38" s="526">
        <v>2</v>
      </c>
      <c r="M38" s="527" t="s">
        <v>13</v>
      </c>
      <c r="N38" s="552" t="s">
        <v>3</v>
      </c>
      <c r="O38" s="553" t="s">
        <v>78</v>
      </c>
      <c r="P38" s="554">
        <v>0</v>
      </c>
      <c r="Q38" s="555" t="s">
        <v>13</v>
      </c>
      <c r="R38" s="7"/>
      <c r="S38" s="7"/>
      <c r="T38" s="7"/>
      <c r="U38" s="7"/>
      <c r="V38" s="7"/>
      <c r="W38" s="209"/>
      <c r="X38" s="209"/>
      <c r="Y38" s="209"/>
      <c r="Z38" s="209"/>
    </row>
    <row r="39" spans="1:26" ht="12.75">
      <c r="A39" s="101" t="s">
        <v>383</v>
      </c>
      <c r="B39" s="306">
        <v>6</v>
      </c>
      <c r="C39" s="110">
        <v>-1</v>
      </c>
      <c r="D39" s="198">
        <f>B39+C39</f>
        <v>5</v>
      </c>
      <c r="E39" s="101" t="s">
        <v>276</v>
      </c>
      <c r="F39" s="305">
        <v>6</v>
      </c>
      <c r="G39" s="110">
        <v>-2</v>
      </c>
      <c r="H39" s="198">
        <f>F39+G39</f>
        <v>4</v>
      </c>
      <c r="I39" s="255"/>
      <c r="J39" s="101" t="s">
        <v>231</v>
      </c>
      <c r="K39" s="485">
        <v>6.5</v>
      </c>
      <c r="L39" s="486">
        <v>1</v>
      </c>
      <c r="M39" s="470">
        <f>K39+L39</f>
        <v>7.5</v>
      </c>
      <c r="N39" s="101" t="s">
        <v>298</v>
      </c>
      <c r="O39" s="305">
        <v>6.5</v>
      </c>
      <c r="P39" s="110">
        <v>-1</v>
      </c>
      <c r="Q39" s="198">
        <f>O39+P39</f>
        <v>5.5</v>
      </c>
      <c r="R39" s="7"/>
      <c r="S39" s="7"/>
      <c r="T39" s="7"/>
      <c r="U39" s="7"/>
      <c r="V39" s="7"/>
      <c r="W39" s="210"/>
      <c r="X39" s="210"/>
      <c r="Y39" s="210"/>
      <c r="Z39" s="210"/>
    </row>
    <row r="40" spans="1:26" ht="12.75">
      <c r="A40" s="102" t="s">
        <v>384</v>
      </c>
      <c r="B40" s="309">
        <v>6.5</v>
      </c>
      <c r="C40" s="111">
        <v>0</v>
      </c>
      <c r="D40" s="199">
        <f aca="true" t="shared" si="4" ref="D40:D63">B40+C40</f>
        <v>6.5</v>
      </c>
      <c r="E40" s="102" t="s">
        <v>294</v>
      </c>
      <c r="F40" s="309">
        <v>5</v>
      </c>
      <c r="G40" s="111">
        <v>0</v>
      </c>
      <c r="H40" s="199">
        <f aca="true" t="shared" si="5" ref="H40:H63">F40+G40</f>
        <v>5</v>
      </c>
      <c r="I40" s="255"/>
      <c r="J40" s="102" t="s">
        <v>250</v>
      </c>
      <c r="K40" s="487">
        <v>5.5</v>
      </c>
      <c r="L40" s="488">
        <v>-0.5</v>
      </c>
      <c r="M40" s="472">
        <f aca="true" t="shared" si="6" ref="M40:M63">K40+L40</f>
        <v>5</v>
      </c>
      <c r="N40" s="301" t="s">
        <v>463</v>
      </c>
      <c r="O40" s="348">
        <v>5.5</v>
      </c>
      <c r="P40" s="349">
        <v>-0.5</v>
      </c>
      <c r="Q40" s="358">
        <f aca="true" t="shared" si="7" ref="Q40:Q63">O40+P40</f>
        <v>5</v>
      </c>
      <c r="R40" s="7"/>
      <c r="S40" s="7"/>
      <c r="T40" s="7"/>
      <c r="U40" s="7"/>
      <c r="V40" s="7"/>
      <c r="W40" s="210"/>
      <c r="X40" s="210"/>
      <c r="Y40" s="210"/>
      <c r="Z40" s="210"/>
    </row>
    <row r="41" spans="1:26" ht="12.75">
      <c r="A41" s="102" t="s">
        <v>228</v>
      </c>
      <c r="B41" s="309">
        <v>6.5</v>
      </c>
      <c r="C41" s="111">
        <v>0</v>
      </c>
      <c r="D41" s="199">
        <f t="shared" si="4"/>
        <v>6.5</v>
      </c>
      <c r="E41" s="102" t="s">
        <v>295</v>
      </c>
      <c r="F41" s="309">
        <v>6</v>
      </c>
      <c r="G41" s="111">
        <v>0</v>
      </c>
      <c r="H41" s="199">
        <f t="shared" si="5"/>
        <v>6</v>
      </c>
      <c r="I41" s="255"/>
      <c r="J41" s="102" t="s">
        <v>526</v>
      </c>
      <c r="K41" s="487" t="s">
        <v>350</v>
      </c>
      <c r="L41" s="488" t="s">
        <v>350</v>
      </c>
      <c r="M41" s="472" t="s">
        <v>350</v>
      </c>
      <c r="N41" s="102" t="s">
        <v>300</v>
      </c>
      <c r="O41" s="309" t="s">
        <v>350</v>
      </c>
      <c r="P41" s="111" t="s">
        <v>350</v>
      </c>
      <c r="Q41" s="199" t="s">
        <v>350</v>
      </c>
      <c r="R41" s="7"/>
      <c r="S41" s="7"/>
      <c r="T41" s="7"/>
      <c r="U41" s="7"/>
      <c r="V41" s="7"/>
      <c r="W41" s="210"/>
      <c r="X41" s="210"/>
      <c r="Y41" s="210"/>
      <c r="Z41" s="210"/>
    </row>
    <row r="42" spans="1:26" ht="12.75">
      <c r="A42" s="291" t="s">
        <v>229</v>
      </c>
      <c r="B42" s="465">
        <v>5.5</v>
      </c>
      <c r="C42" s="466">
        <v>0</v>
      </c>
      <c r="D42" s="467">
        <f t="shared" si="4"/>
        <v>5.5</v>
      </c>
      <c r="E42" s="102" t="s">
        <v>301</v>
      </c>
      <c r="F42" s="309">
        <v>6</v>
      </c>
      <c r="G42" s="111">
        <v>0</v>
      </c>
      <c r="H42" s="199">
        <f t="shared" si="5"/>
        <v>6</v>
      </c>
      <c r="I42" s="255"/>
      <c r="J42" s="102" t="s">
        <v>233</v>
      </c>
      <c r="K42" s="487">
        <v>6.5</v>
      </c>
      <c r="L42" s="488">
        <v>0</v>
      </c>
      <c r="M42" s="472">
        <f t="shared" si="6"/>
        <v>6.5</v>
      </c>
      <c r="N42" s="102" t="s">
        <v>299</v>
      </c>
      <c r="O42" s="309">
        <v>6</v>
      </c>
      <c r="P42" s="111">
        <v>0</v>
      </c>
      <c r="Q42" s="199">
        <f t="shared" si="7"/>
        <v>6</v>
      </c>
      <c r="R42" s="7"/>
      <c r="S42" s="7"/>
      <c r="T42" s="7"/>
      <c r="U42" s="7"/>
      <c r="V42" s="7"/>
      <c r="W42" s="210"/>
      <c r="X42" s="210"/>
      <c r="Y42" s="210"/>
      <c r="Z42" s="210"/>
    </row>
    <row r="43" spans="1:26" ht="12.75">
      <c r="A43" s="102" t="s">
        <v>224</v>
      </c>
      <c r="B43" s="309">
        <v>7</v>
      </c>
      <c r="C43" s="111">
        <v>-0.5</v>
      </c>
      <c r="D43" s="199">
        <f t="shared" si="4"/>
        <v>6.5</v>
      </c>
      <c r="E43" s="102" t="s">
        <v>492</v>
      </c>
      <c r="F43" s="309">
        <v>6.5</v>
      </c>
      <c r="G43" s="111">
        <v>0</v>
      </c>
      <c r="H43" s="199">
        <f t="shared" si="5"/>
        <v>6.5</v>
      </c>
      <c r="I43" s="255"/>
      <c r="J43" s="102" t="s">
        <v>248</v>
      </c>
      <c r="K43" s="487">
        <v>5</v>
      </c>
      <c r="L43" s="488">
        <v>-0.5</v>
      </c>
      <c r="M43" s="472">
        <f t="shared" si="6"/>
        <v>4.5</v>
      </c>
      <c r="N43" s="102" t="s">
        <v>314</v>
      </c>
      <c r="O43" s="309">
        <v>6</v>
      </c>
      <c r="P43" s="111">
        <v>0</v>
      </c>
      <c r="Q43" s="199">
        <f t="shared" si="7"/>
        <v>6</v>
      </c>
      <c r="R43" s="7"/>
      <c r="S43" s="7"/>
      <c r="T43" s="7"/>
      <c r="U43" s="7"/>
      <c r="V43" s="7"/>
      <c r="W43" s="210"/>
      <c r="X43" s="210"/>
      <c r="Y43" s="210"/>
      <c r="Z43" s="210"/>
    </row>
    <row r="44" spans="1:26" ht="12.75">
      <c r="A44" s="102" t="s">
        <v>211</v>
      </c>
      <c r="B44" s="309">
        <v>7</v>
      </c>
      <c r="C44" s="111">
        <v>3</v>
      </c>
      <c r="D44" s="199">
        <f t="shared" si="4"/>
        <v>10</v>
      </c>
      <c r="E44" s="102" t="s">
        <v>291</v>
      </c>
      <c r="F44" s="309">
        <v>4.5</v>
      </c>
      <c r="G44" s="111">
        <v>0</v>
      </c>
      <c r="H44" s="199">
        <f t="shared" si="5"/>
        <v>4.5</v>
      </c>
      <c r="I44" s="255"/>
      <c r="J44" s="102" t="s">
        <v>236</v>
      </c>
      <c r="K44" s="487">
        <v>6</v>
      </c>
      <c r="L44" s="488">
        <v>0</v>
      </c>
      <c r="M44" s="472">
        <f t="shared" si="6"/>
        <v>6</v>
      </c>
      <c r="N44" s="102" t="s">
        <v>303</v>
      </c>
      <c r="O44" s="309">
        <v>6</v>
      </c>
      <c r="P44" s="111">
        <v>0</v>
      </c>
      <c r="Q44" s="199">
        <f t="shared" si="7"/>
        <v>6</v>
      </c>
      <c r="R44" s="7"/>
      <c r="S44" s="7"/>
      <c r="T44" s="7"/>
      <c r="U44" s="7"/>
      <c r="V44" s="7"/>
      <c r="W44" s="210"/>
      <c r="X44" s="210"/>
      <c r="Y44" s="210"/>
      <c r="Z44" s="210"/>
    </row>
    <row r="45" spans="1:26" ht="12.75">
      <c r="A45" s="102" t="s">
        <v>450</v>
      </c>
      <c r="B45" s="309">
        <v>5.5</v>
      </c>
      <c r="C45" s="111">
        <v>0</v>
      </c>
      <c r="D45" s="199">
        <f t="shared" si="4"/>
        <v>5.5</v>
      </c>
      <c r="E45" s="102" t="s">
        <v>290</v>
      </c>
      <c r="F45" s="309">
        <v>6.5</v>
      </c>
      <c r="G45" s="111">
        <v>0</v>
      </c>
      <c r="H45" s="199">
        <f t="shared" si="5"/>
        <v>6.5</v>
      </c>
      <c r="I45" s="255"/>
      <c r="J45" s="102" t="s">
        <v>237</v>
      </c>
      <c r="K45" s="487">
        <v>6.5</v>
      </c>
      <c r="L45" s="488">
        <v>-0.5</v>
      </c>
      <c r="M45" s="472">
        <f t="shared" si="6"/>
        <v>6</v>
      </c>
      <c r="N45" s="102" t="s">
        <v>304</v>
      </c>
      <c r="O45" s="309">
        <v>6.5</v>
      </c>
      <c r="P45" s="111">
        <v>1</v>
      </c>
      <c r="Q45" s="199">
        <f t="shared" si="7"/>
        <v>7.5</v>
      </c>
      <c r="R45" s="7"/>
      <c r="S45" s="7"/>
      <c r="T45" s="7"/>
      <c r="U45" s="7"/>
      <c r="V45" s="7"/>
      <c r="W45" s="210"/>
      <c r="X45" s="210"/>
      <c r="Y45" s="210"/>
      <c r="Z45" s="210"/>
    </row>
    <row r="46" spans="1:26" ht="12.75">
      <c r="A46" s="102" t="s">
        <v>508</v>
      </c>
      <c r="B46" s="309">
        <v>5</v>
      </c>
      <c r="C46" s="111">
        <v>-1.5</v>
      </c>
      <c r="D46" s="199">
        <f t="shared" si="4"/>
        <v>3.5</v>
      </c>
      <c r="E46" s="102" t="s">
        <v>282</v>
      </c>
      <c r="F46" s="309">
        <v>5</v>
      </c>
      <c r="G46" s="111">
        <v>-0.5</v>
      </c>
      <c r="H46" s="199">
        <f t="shared" si="5"/>
        <v>4.5</v>
      </c>
      <c r="I46" s="255"/>
      <c r="J46" s="102" t="s">
        <v>238</v>
      </c>
      <c r="K46" s="487">
        <v>6.5</v>
      </c>
      <c r="L46" s="488">
        <v>3</v>
      </c>
      <c r="M46" s="472">
        <f t="shared" si="6"/>
        <v>9.5</v>
      </c>
      <c r="N46" s="102" t="s">
        <v>305</v>
      </c>
      <c r="O46" s="309">
        <v>5</v>
      </c>
      <c r="P46" s="111">
        <v>-1.5</v>
      </c>
      <c r="Q46" s="199">
        <f t="shared" si="7"/>
        <v>3.5</v>
      </c>
      <c r="R46" s="7"/>
      <c r="S46" s="7"/>
      <c r="T46" s="7"/>
      <c r="U46" s="7"/>
      <c r="V46" s="7"/>
      <c r="W46" s="210"/>
      <c r="X46" s="210"/>
      <c r="Y46" s="210"/>
      <c r="Z46" s="210"/>
    </row>
    <row r="47" spans="1:26" ht="12.75">
      <c r="A47" s="102" t="s">
        <v>215</v>
      </c>
      <c r="B47" s="309">
        <v>5</v>
      </c>
      <c r="C47" s="111">
        <v>0</v>
      </c>
      <c r="D47" s="199">
        <f t="shared" si="4"/>
        <v>5</v>
      </c>
      <c r="E47" s="102" t="s">
        <v>292</v>
      </c>
      <c r="F47" s="309">
        <v>5</v>
      </c>
      <c r="G47" s="111">
        <v>0</v>
      </c>
      <c r="H47" s="199">
        <f t="shared" si="5"/>
        <v>5</v>
      </c>
      <c r="I47" s="255"/>
      <c r="J47" s="102" t="s">
        <v>400</v>
      </c>
      <c r="K47" s="487" t="s">
        <v>350</v>
      </c>
      <c r="L47" s="488" t="s">
        <v>350</v>
      </c>
      <c r="M47" s="472" t="s">
        <v>350</v>
      </c>
      <c r="N47" s="102" t="s">
        <v>306</v>
      </c>
      <c r="O47" s="309">
        <v>5.5</v>
      </c>
      <c r="P47" s="111">
        <v>0</v>
      </c>
      <c r="Q47" s="199">
        <f t="shared" si="7"/>
        <v>5.5</v>
      </c>
      <c r="R47" s="7"/>
      <c r="S47" s="7"/>
      <c r="T47" s="7"/>
      <c r="U47" s="7"/>
      <c r="V47" s="7"/>
      <c r="W47" s="210"/>
      <c r="X47" s="210"/>
      <c r="Y47" s="210"/>
      <c r="Z47" s="210"/>
    </row>
    <row r="48" spans="1:26" ht="12.75">
      <c r="A48" s="102" t="s">
        <v>220</v>
      </c>
      <c r="B48" s="309">
        <v>8</v>
      </c>
      <c r="C48" s="111">
        <v>7.5</v>
      </c>
      <c r="D48" s="199">
        <f t="shared" si="4"/>
        <v>15.5</v>
      </c>
      <c r="E48" s="102" t="s">
        <v>288</v>
      </c>
      <c r="F48" s="309">
        <v>6</v>
      </c>
      <c r="G48" s="111">
        <v>0</v>
      </c>
      <c r="H48" s="199">
        <f t="shared" si="5"/>
        <v>6</v>
      </c>
      <c r="I48" s="255"/>
      <c r="J48" s="102" t="s">
        <v>457</v>
      </c>
      <c r="K48" s="487">
        <v>7</v>
      </c>
      <c r="L48" s="488">
        <v>3</v>
      </c>
      <c r="M48" s="472">
        <f t="shared" si="6"/>
        <v>10</v>
      </c>
      <c r="N48" s="102" t="s">
        <v>307</v>
      </c>
      <c r="O48" s="309">
        <v>6.5</v>
      </c>
      <c r="P48" s="111">
        <v>3</v>
      </c>
      <c r="Q48" s="199">
        <f t="shared" si="7"/>
        <v>9.5</v>
      </c>
      <c r="R48" s="7"/>
      <c r="S48" s="7"/>
      <c r="T48" s="7"/>
      <c r="U48" s="7"/>
      <c r="V48" s="7"/>
      <c r="W48" s="210"/>
      <c r="X48" s="210"/>
      <c r="Y48" s="210"/>
      <c r="Z48" s="210"/>
    </row>
    <row r="49" spans="1:26" ht="12.75" customHeight="1" thickBot="1">
      <c r="A49" s="103" t="s">
        <v>557</v>
      </c>
      <c r="B49" s="307">
        <v>4.5</v>
      </c>
      <c r="C49" s="112">
        <v>0</v>
      </c>
      <c r="D49" s="200">
        <f t="shared" si="4"/>
        <v>4.5</v>
      </c>
      <c r="E49" s="103" t="s">
        <v>285</v>
      </c>
      <c r="F49" s="307">
        <v>5</v>
      </c>
      <c r="G49" s="112">
        <v>0</v>
      </c>
      <c r="H49" s="200">
        <f t="shared" si="5"/>
        <v>5</v>
      </c>
      <c r="I49" s="255"/>
      <c r="J49" s="103" t="s">
        <v>241</v>
      </c>
      <c r="K49" s="483">
        <v>6.5</v>
      </c>
      <c r="L49" s="489">
        <v>0</v>
      </c>
      <c r="M49" s="474">
        <f t="shared" si="6"/>
        <v>6.5</v>
      </c>
      <c r="N49" s="103" t="s">
        <v>581</v>
      </c>
      <c r="O49" s="307">
        <v>6.5</v>
      </c>
      <c r="P49" s="112">
        <v>3</v>
      </c>
      <c r="Q49" s="200">
        <f t="shared" si="7"/>
        <v>9.5</v>
      </c>
      <c r="R49" s="7"/>
      <c r="S49" s="7"/>
      <c r="T49" s="7"/>
      <c r="U49" s="7"/>
      <c r="V49" s="7"/>
      <c r="W49" s="210"/>
      <c r="X49" s="210"/>
      <c r="Y49" s="210"/>
      <c r="Z49" s="210"/>
    </row>
    <row r="50" spans="1:26" ht="13.5" thickBot="1">
      <c r="A50" s="85"/>
      <c r="B50" s="444"/>
      <c r="C50" s="108"/>
      <c r="D50" s="201"/>
      <c r="E50" s="85"/>
      <c r="F50" s="444"/>
      <c r="G50" s="108"/>
      <c r="H50" s="201"/>
      <c r="I50" s="255"/>
      <c r="J50" s="85"/>
      <c r="K50" s="444"/>
      <c r="L50" s="113"/>
      <c r="M50" s="201"/>
      <c r="N50" s="85"/>
      <c r="O50" s="444"/>
      <c r="P50" s="108"/>
      <c r="Q50" s="201"/>
      <c r="R50" s="7"/>
      <c r="S50" s="7"/>
      <c r="T50" s="7"/>
      <c r="U50" s="7"/>
      <c r="V50" s="7"/>
      <c r="W50" s="210"/>
      <c r="X50" s="210"/>
      <c r="Y50" s="210"/>
      <c r="Z50" s="210"/>
    </row>
    <row r="51" spans="1:26" ht="12.75">
      <c r="A51" s="104" t="s">
        <v>387</v>
      </c>
      <c r="B51" s="310" t="s">
        <v>144</v>
      </c>
      <c r="C51" s="120" t="s">
        <v>144</v>
      </c>
      <c r="D51" s="468" t="s">
        <v>144</v>
      </c>
      <c r="E51" s="104" t="s">
        <v>286</v>
      </c>
      <c r="F51" s="310" t="s">
        <v>144</v>
      </c>
      <c r="G51" s="120" t="s">
        <v>144</v>
      </c>
      <c r="H51" s="202" t="s">
        <v>144</v>
      </c>
      <c r="I51" s="255"/>
      <c r="J51" s="104" t="s">
        <v>242</v>
      </c>
      <c r="K51" s="491" t="s">
        <v>144</v>
      </c>
      <c r="L51" s="492" t="s">
        <v>144</v>
      </c>
      <c r="M51" s="476" t="s">
        <v>144</v>
      </c>
      <c r="N51" s="302" t="s">
        <v>403</v>
      </c>
      <c r="O51" s="556">
        <v>6</v>
      </c>
      <c r="P51" s="557">
        <v>-1</v>
      </c>
      <c r="Q51" s="468">
        <f t="shared" si="7"/>
        <v>5</v>
      </c>
      <c r="R51" s="7"/>
      <c r="S51" s="7"/>
      <c r="T51" s="7"/>
      <c r="U51" s="7"/>
      <c r="V51" s="7"/>
      <c r="W51" s="210"/>
      <c r="X51" s="210"/>
      <c r="Y51" s="210"/>
      <c r="Z51" s="210"/>
    </row>
    <row r="52" spans="1:26" ht="12.75">
      <c r="A52" s="109" t="s">
        <v>216</v>
      </c>
      <c r="B52" s="311">
        <v>7</v>
      </c>
      <c r="C52" s="115">
        <v>3</v>
      </c>
      <c r="D52" s="204">
        <f t="shared" si="4"/>
        <v>10</v>
      </c>
      <c r="E52" s="109" t="s">
        <v>287</v>
      </c>
      <c r="F52" s="311" t="s">
        <v>144</v>
      </c>
      <c r="G52" s="115" t="s">
        <v>144</v>
      </c>
      <c r="H52" s="204" t="s">
        <v>144</v>
      </c>
      <c r="I52" s="255"/>
      <c r="J52" s="102" t="s">
        <v>240</v>
      </c>
      <c r="K52" s="487">
        <v>5.5</v>
      </c>
      <c r="L52" s="488">
        <v>0</v>
      </c>
      <c r="M52" s="472">
        <f t="shared" si="6"/>
        <v>5.5</v>
      </c>
      <c r="N52" s="109" t="s">
        <v>310</v>
      </c>
      <c r="O52" s="311">
        <v>5.5</v>
      </c>
      <c r="P52" s="115">
        <v>0</v>
      </c>
      <c r="Q52" s="204">
        <f t="shared" si="7"/>
        <v>5.5</v>
      </c>
      <c r="R52" s="7"/>
      <c r="S52" s="7"/>
      <c r="T52" s="7"/>
      <c r="U52" s="7"/>
      <c r="V52" s="7"/>
      <c r="W52" s="210"/>
      <c r="X52" s="210"/>
      <c r="Y52" s="210"/>
      <c r="Z52" s="210"/>
    </row>
    <row r="53" spans="1:26" ht="12.75">
      <c r="A53" s="109" t="s">
        <v>221</v>
      </c>
      <c r="B53" s="311">
        <v>6</v>
      </c>
      <c r="C53" s="115">
        <v>0</v>
      </c>
      <c r="D53" s="204">
        <f t="shared" si="4"/>
        <v>6</v>
      </c>
      <c r="E53" s="109" t="s">
        <v>529</v>
      </c>
      <c r="F53" s="311">
        <v>5.5</v>
      </c>
      <c r="G53" s="115">
        <v>0</v>
      </c>
      <c r="H53" s="204">
        <f t="shared" si="5"/>
        <v>5.5</v>
      </c>
      <c r="I53" s="255"/>
      <c r="J53" s="109" t="s">
        <v>239</v>
      </c>
      <c r="K53" s="493">
        <v>7</v>
      </c>
      <c r="L53" s="494">
        <v>3</v>
      </c>
      <c r="M53" s="201">
        <f t="shared" si="6"/>
        <v>10</v>
      </c>
      <c r="N53" s="109" t="s">
        <v>311</v>
      </c>
      <c r="O53" s="311">
        <v>5</v>
      </c>
      <c r="P53" s="115">
        <v>0</v>
      </c>
      <c r="Q53" s="204">
        <f t="shared" si="7"/>
        <v>5</v>
      </c>
      <c r="R53" s="7"/>
      <c r="S53" s="7"/>
      <c r="T53" s="7"/>
      <c r="U53" s="7"/>
      <c r="V53" s="7"/>
      <c r="W53" s="210"/>
      <c r="X53" s="210"/>
      <c r="Y53" s="210"/>
      <c r="Z53" s="210"/>
    </row>
    <row r="54" spans="1:26" ht="12.75">
      <c r="A54" s="109" t="s">
        <v>217</v>
      </c>
      <c r="B54" s="311">
        <v>5.5</v>
      </c>
      <c r="C54" s="115">
        <v>0</v>
      </c>
      <c r="D54" s="204">
        <f t="shared" si="4"/>
        <v>5.5</v>
      </c>
      <c r="E54" s="109" t="s">
        <v>578</v>
      </c>
      <c r="F54" s="311" t="s">
        <v>144</v>
      </c>
      <c r="G54" s="115" t="s">
        <v>144</v>
      </c>
      <c r="H54" s="204" t="s">
        <v>144</v>
      </c>
      <c r="I54" s="255"/>
      <c r="J54" s="109" t="s">
        <v>458</v>
      </c>
      <c r="K54" s="493" t="s">
        <v>356</v>
      </c>
      <c r="L54" s="494" t="s">
        <v>356</v>
      </c>
      <c r="M54" s="201" t="s">
        <v>356</v>
      </c>
      <c r="N54" s="109" t="s">
        <v>582</v>
      </c>
      <c r="O54" s="311" t="s">
        <v>144</v>
      </c>
      <c r="P54" s="115" t="s">
        <v>144</v>
      </c>
      <c r="Q54" s="204" t="s">
        <v>144</v>
      </c>
      <c r="R54" s="7"/>
      <c r="S54" s="7"/>
      <c r="T54" s="7"/>
      <c r="U54" s="7"/>
      <c r="V54" s="7"/>
      <c r="W54" s="210"/>
      <c r="X54" s="210"/>
      <c r="Y54" s="210"/>
      <c r="Z54" s="210"/>
    </row>
    <row r="55" spans="1:26" ht="12.75">
      <c r="A55" s="109" t="s">
        <v>530</v>
      </c>
      <c r="B55" s="311" t="s">
        <v>144</v>
      </c>
      <c r="C55" s="115" t="s">
        <v>144</v>
      </c>
      <c r="D55" s="204" t="s">
        <v>144</v>
      </c>
      <c r="E55" s="109" t="s">
        <v>284</v>
      </c>
      <c r="F55" s="311" t="s">
        <v>144</v>
      </c>
      <c r="G55" s="115" t="s">
        <v>144</v>
      </c>
      <c r="H55" s="204" t="s">
        <v>144</v>
      </c>
      <c r="I55" s="255"/>
      <c r="J55" s="109" t="s">
        <v>247</v>
      </c>
      <c r="K55" s="493">
        <v>6</v>
      </c>
      <c r="L55" s="494">
        <v>0</v>
      </c>
      <c r="M55" s="201">
        <f t="shared" si="6"/>
        <v>6</v>
      </c>
      <c r="N55" s="109" t="s">
        <v>315</v>
      </c>
      <c r="O55" s="311">
        <v>6</v>
      </c>
      <c r="P55" s="115">
        <v>0</v>
      </c>
      <c r="Q55" s="204">
        <f t="shared" si="7"/>
        <v>6</v>
      </c>
      <c r="R55" s="7"/>
      <c r="S55" s="7"/>
      <c r="T55" s="7"/>
      <c r="U55" s="7"/>
      <c r="V55" s="7"/>
      <c r="W55" s="210"/>
      <c r="X55" s="210"/>
      <c r="Y55" s="210"/>
      <c r="Z55" s="210"/>
    </row>
    <row r="56" spans="1:26" ht="12.75">
      <c r="A56" s="109" t="s">
        <v>503</v>
      </c>
      <c r="B56" s="311" t="s">
        <v>144</v>
      </c>
      <c r="C56" s="115" t="s">
        <v>144</v>
      </c>
      <c r="D56" s="204" t="s">
        <v>144</v>
      </c>
      <c r="E56" s="109" t="s">
        <v>281</v>
      </c>
      <c r="F56" s="311">
        <v>6</v>
      </c>
      <c r="G56" s="115">
        <v>0</v>
      </c>
      <c r="H56" s="204">
        <f t="shared" si="5"/>
        <v>6</v>
      </c>
      <c r="I56" s="255"/>
      <c r="J56" s="109" t="s">
        <v>235</v>
      </c>
      <c r="K56" s="493">
        <v>6</v>
      </c>
      <c r="L56" s="494">
        <v>0</v>
      </c>
      <c r="M56" s="201">
        <f t="shared" si="6"/>
        <v>6</v>
      </c>
      <c r="N56" s="109" t="s">
        <v>302</v>
      </c>
      <c r="O56" s="311">
        <v>5</v>
      </c>
      <c r="P56" s="115">
        <v>0</v>
      </c>
      <c r="Q56" s="204">
        <f t="shared" si="7"/>
        <v>5</v>
      </c>
      <c r="R56" s="7"/>
      <c r="S56" s="7"/>
      <c r="T56" s="7"/>
      <c r="U56" s="7"/>
      <c r="V56" s="7"/>
      <c r="W56" s="210"/>
      <c r="X56" s="210"/>
      <c r="Y56" s="210"/>
      <c r="Z56" s="210"/>
    </row>
    <row r="57" spans="1:26" ht="12.75">
      <c r="A57" s="109" t="s">
        <v>214</v>
      </c>
      <c r="B57" s="311">
        <v>7</v>
      </c>
      <c r="C57" s="115">
        <v>3</v>
      </c>
      <c r="D57" s="204">
        <f t="shared" si="4"/>
        <v>10</v>
      </c>
      <c r="E57" s="109" t="s">
        <v>561</v>
      </c>
      <c r="F57" s="311">
        <v>5</v>
      </c>
      <c r="G57" s="115">
        <v>0</v>
      </c>
      <c r="H57" s="204">
        <f t="shared" si="5"/>
        <v>5</v>
      </c>
      <c r="I57" s="255"/>
      <c r="J57" s="109" t="s">
        <v>249</v>
      </c>
      <c r="K57" s="493">
        <v>5.5</v>
      </c>
      <c r="L57" s="494">
        <v>-0.5</v>
      </c>
      <c r="M57" s="201">
        <f t="shared" si="6"/>
        <v>5</v>
      </c>
      <c r="N57" s="109" t="s">
        <v>462</v>
      </c>
      <c r="O57" s="311">
        <v>5.5</v>
      </c>
      <c r="P57" s="115">
        <v>-0.5</v>
      </c>
      <c r="Q57" s="204">
        <f t="shared" si="7"/>
        <v>5</v>
      </c>
      <c r="R57" s="7"/>
      <c r="S57" s="7"/>
      <c r="T57" s="7"/>
      <c r="U57" s="7"/>
      <c r="V57" s="7"/>
      <c r="W57" s="210"/>
      <c r="X57" s="210"/>
      <c r="Y57" s="210"/>
      <c r="Z57" s="210"/>
    </row>
    <row r="58" spans="1:26" ht="12.75">
      <c r="A58" s="109" t="s">
        <v>212</v>
      </c>
      <c r="B58" s="311">
        <v>6</v>
      </c>
      <c r="C58" s="115">
        <v>0</v>
      </c>
      <c r="D58" s="204">
        <f t="shared" si="4"/>
        <v>6</v>
      </c>
      <c r="E58" s="109" t="s">
        <v>466</v>
      </c>
      <c r="F58" s="311" t="s">
        <v>144</v>
      </c>
      <c r="G58" s="115" t="s">
        <v>144</v>
      </c>
      <c r="H58" s="204" t="s">
        <v>144</v>
      </c>
      <c r="I58" s="255"/>
      <c r="J58" s="109" t="s">
        <v>544</v>
      </c>
      <c r="K58" s="493">
        <v>5.5</v>
      </c>
      <c r="L58" s="494">
        <v>-0.5</v>
      </c>
      <c r="M58" s="201">
        <f t="shared" si="6"/>
        <v>5</v>
      </c>
      <c r="N58" s="109" t="s">
        <v>317</v>
      </c>
      <c r="O58" s="311" t="s">
        <v>144</v>
      </c>
      <c r="P58" s="115" t="s">
        <v>144</v>
      </c>
      <c r="Q58" s="204" t="s">
        <v>144</v>
      </c>
      <c r="R58" s="7"/>
      <c r="S58" s="7"/>
      <c r="T58" s="7"/>
      <c r="U58" s="7"/>
      <c r="V58" s="7"/>
      <c r="W58" s="210"/>
      <c r="X58" s="210"/>
      <c r="Y58" s="210"/>
      <c r="Z58" s="210"/>
    </row>
    <row r="59" spans="1:26" ht="12.75">
      <c r="A59" s="109" t="s">
        <v>556</v>
      </c>
      <c r="B59" s="311" t="s">
        <v>144</v>
      </c>
      <c r="C59" s="115" t="s">
        <v>144</v>
      </c>
      <c r="D59" s="204" t="s">
        <v>144</v>
      </c>
      <c r="E59" s="109" t="s">
        <v>579</v>
      </c>
      <c r="F59" s="311">
        <v>6</v>
      </c>
      <c r="G59" s="115">
        <v>0</v>
      </c>
      <c r="H59" s="204">
        <f t="shared" si="5"/>
        <v>6</v>
      </c>
      <c r="I59" s="255"/>
      <c r="J59" s="102" t="s">
        <v>234</v>
      </c>
      <c r="K59" s="487">
        <v>5.5</v>
      </c>
      <c r="L59" s="488">
        <v>-0.5</v>
      </c>
      <c r="M59" s="472">
        <f t="shared" si="6"/>
        <v>5</v>
      </c>
      <c r="N59" s="109" t="s">
        <v>318</v>
      </c>
      <c r="O59" s="311" t="s">
        <v>144</v>
      </c>
      <c r="P59" s="115" t="s">
        <v>144</v>
      </c>
      <c r="Q59" s="204" t="s">
        <v>144</v>
      </c>
      <c r="R59" s="7"/>
      <c r="S59" s="7"/>
      <c r="T59" s="7"/>
      <c r="U59" s="7"/>
      <c r="V59" s="7"/>
      <c r="W59" s="210"/>
      <c r="X59" s="210"/>
      <c r="Y59" s="210"/>
      <c r="Z59" s="210"/>
    </row>
    <row r="60" spans="1:26" ht="12.75">
      <c r="A60" s="109" t="s">
        <v>209</v>
      </c>
      <c r="B60" s="311">
        <v>6</v>
      </c>
      <c r="C60" s="115">
        <v>0</v>
      </c>
      <c r="D60" s="204">
        <f t="shared" si="4"/>
        <v>6</v>
      </c>
      <c r="E60" s="109" t="s">
        <v>509</v>
      </c>
      <c r="F60" s="311">
        <v>6</v>
      </c>
      <c r="G60" s="115">
        <v>0</v>
      </c>
      <c r="H60" s="204">
        <f t="shared" si="5"/>
        <v>6</v>
      </c>
      <c r="I60" s="255"/>
      <c r="J60" s="109" t="s">
        <v>251</v>
      </c>
      <c r="K60" s="493">
        <v>6</v>
      </c>
      <c r="L60" s="494">
        <v>-0.5</v>
      </c>
      <c r="M60" s="201">
        <f t="shared" si="6"/>
        <v>5.5</v>
      </c>
      <c r="N60" s="109" t="s">
        <v>405</v>
      </c>
      <c r="O60" s="311" t="s">
        <v>144</v>
      </c>
      <c r="P60" s="115" t="s">
        <v>144</v>
      </c>
      <c r="Q60" s="204" t="s">
        <v>144</v>
      </c>
      <c r="R60" s="7"/>
      <c r="S60" s="7"/>
      <c r="T60" s="7"/>
      <c r="U60" s="7"/>
      <c r="V60" s="7"/>
      <c r="W60" s="210"/>
      <c r="X60" s="210"/>
      <c r="Y60" s="210"/>
      <c r="Z60" s="210"/>
    </row>
    <row r="61" spans="1:26" ht="12.75">
      <c r="A61" s="109" t="s">
        <v>226</v>
      </c>
      <c r="B61" s="311">
        <v>5</v>
      </c>
      <c r="C61" s="115">
        <v>0</v>
      </c>
      <c r="D61" s="204">
        <f t="shared" si="4"/>
        <v>5</v>
      </c>
      <c r="E61" s="109" t="s">
        <v>580</v>
      </c>
      <c r="F61" s="311">
        <v>5.5</v>
      </c>
      <c r="G61" s="115">
        <v>0</v>
      </c>
      <c r="H61" s="204">
        <f t="shared" si="5"/>
        <v>5.5</v>
      </c>
      <c r="I61" s="255"/>
      <c r="J61" s="109" t="s">
        <v>142</v>
      </c>
      <c r="K61" s="493" t="s">
        <v>144</v>
      </c>
      <c r="L61" s="494" t="s">
        <v>144</v>
      </c>
      <c r="M61" s="201" t="s">
        <v>144</v>
      </c>
      <c r="N61" s="102" t="s">
        <v>460</v>
      </c>
      <c r="O61" s="309">
        <v>5</v>
      </c>
      <c r="P61" s="111">
        <v>0</v>
      </c>
      <c r="Q61" s="199">
        <f t="shared" si="7"/>
        <v>5</v>
      </c>
      <c r="R61" s="7"/>
      <c r="S61" s="7"/>
      <c r="T61" s="7"/>
      <c r="U61" s="7"/>
      <c r="V61" s="7"/>
      <c r="W61" s="210"/>
      <c r="X61" s="210"/>
      <c r="Y61" s="210"/>
      <c r="Z61" s="210"/>
    </row>
    <row r="62" spans="1:26" ht="12.75" customHeight="1" thickBot="1">
      <c r="A62" s="85" t="s">
        <v>559</v>
      </c>
      <c r="B62" s="312" t="s">
        <v>144</v>
      </c>
      <c r="C62" s="121" t="s">
        <v>144</v>
      </c>
      <c r="D62" s="204" t="s">
        <v>144</v>
      </c>
      <c r="E62" s="85" t="s">
        <v>359</v>
      </c>
      <c r="F62" s="312" t="s">
        <v>144</v>
      </c>
      <c r="G62" s="121" t="s">
        <v>144</v>
      </c>
      <c r="H62" s="204" t="s">
        <v>144</v>
      </c>
      <c r="I62" s="255"/>
      <c r="J62" s="85" t="s">
        <v>142</v>
      </c>
      <c r="K62" s="497" t="s">
        <v>144</v>
      </c>
      <c r="L62" s="498" t="s">
        <v>144</v>
      </c>
      <c r="M62" s="201" t="s">
        <v>144</v>
      </c>
      <c r="N62" s="85" t="s">
        <v>319</v>
      </c>
      <c r="O62" s="312">
        <v>6</v>
      </c>
      <c r="P62" s="121">
        <v>0</v>
      </c>
      <c r="Q62" s="204">
        <f t="shared" si="7"/>
        <v>6</v>
      </c>
      <c r="R62" s="7"/>
      <c r="S62" s="7"/>
      <c r="T62" s="7"/>
      <c r="U62" s="7"/>
      <c r="V62" s="7"/>
      <c r="W62" s="210"/>
      <c r="X62" s="210"/>
      <c r="Y62" s="210"/>
      <c r="Z62" s="210"/>
    </row>
    <row r="63" spans="1:26" ht="12.75" customHeight="1" thickBot="1">
      <c r="A63" s="103" t="s">
        <v>452</v>
      </c>
      <c r="B63" s="307">
        <v>0</v>
      </c>
      <c r="C63" s="112">
        <v>0</v>
      </c>
      <c r="D63" s="445">
        <f t="shared" si="4"/>
        <v>0</v>
      </c>
      <c r="E63" s="103" t="s">
        <v>297</v>
      </c>
      <c r="F63" s="307">
        <v>0</v>
      </c>
      <c r="G63" s="112">
        <v>0</v>
      </c>
      <c r="H63" s="445">
        <f t="shared" si="5"/>
        <v>0</v>
      </c>
      <c r="I63" s="255"/>
      <c r="J63" s="102" t="s">
        <v>253</v>
      </c>
      <c r="K63" s="483">
        <v>-1</v>
      </c>
      <c r="L63" s="489">
        <v>0</v>
      </c>
      <c r="M63" s="470">
        <f t="shared" si="6"/>
        <v>-1</v>
      </c>
      <c r="N63" s="103" t="s">
        <v>321</v>
      </c>
      <c r="O63" s="307">
        <v>-1</v>
      </c>
      <c r="P63" s="112">
        <v>0</v>
      </c>
      <c r="Q63" s="445">
        <f t="shared" si="7"/>
        <v>-1</v>
      </c>
      <c r="R63" s="7"/>
      <c r="S63" s="7"/>
      <c r="T63" s="7"/>
      <c r="U63" s="7"/>
      <c r="V63" s="7"/>
      <c r="W63" s="210"/>
      <c r="X63" s="210"/>
      <c r="Y63" s="210"/>
      <c r="Z63" s="210"/>
    </row>
    <row r="64" spans="1:26" ht="12.75" customHeight="1" thickBot="1">
      <c r="A64" s="389" t="s">
        <v>357</v>
      </c>
      <c r="B64" s="390">
        <f>18.5/3</f>
        <v>6.166666666666667</v>
      </c>
      <c r="C64" s="391">
        <v>0</v>
      </c>
      <c r="D64" s="205">
        <v>0</v>
      </c>
      <c r="E64" s="389" t="s">
        <v>357</v>
      </c>
      <c r="F64" s="390">
        <f>17/3</f>
        <v>5.666666666666667</v>
      </c>
      <c r="G64" s="391">
        <v>0</v>
      </c>
      <c r="H64" s="205">
        <v>0</v>
      </c>
      <c r="I64" s="392"/>
      <c r="J64" s="389" t="s">
        <v>357</v>
      </c>
      <c r="K64" s="390">
        <f>17.5/3</f>
        <v>5.833333333333333</v>
      </c>
      <c r="L64" s="391">
        <v>0</v>
      </c>
      <c r="M64" s="205">
        <v>0</v>
      </c>
      <c r="N64" s="389" t="s">
        <v>357</v>
      </c>
      <c r="O64" s="390">
        <f>16.5/3</f>
        <v>5.5</v>
      </c>
      <c r="P64" s="391">
        <v>0</v>
      </c>
      <c r="Q64" s="205">
        <v>0</v>
      </c>
      <c r="R64" s="7"/>
      <c r="S64" s="7"/>
      <c r="T64" s="7"/>
      <c r="U64" s="7"/>
      <c r="V64" s="7"/>
      <c r="W64" s="210"/>
      <c r="X64" s="210"/>
      <c r="Y64" s="210"/>
      <c r="Z64" s="210"/>
    </row>
    <row r="65" spans="1:26" ht="12.75">
      <c r="A65" s="119"/>
      <c r="B65" s="118"/>
      <c r="C65" s="118"/>
      <c r="D65" s="206"/>
      <c r="E65" s="119"/>
      <c r="F65" s="118"/>
      <c r="G65" s="118"/>
      <c r="H65" s="206"/>
      <c r="I65" s="255"/>
      <c r="J65" s="119"/>
      <c r="K65" s="118"/>
      <c r="L65" s="118"/>
      <c r="M65" s="206"/>
      <c r="N65" s="119"/>
      <c r="O65" s="118"/>
      <c r="P65" s="118"/>
      <c r="Q65" s="206"/>
      <c r="R65" s="7"/>
      <c r="S65" s="7"/>
      <c r="T65" s="7"/>
      <c r="U65" s="7"/>
      <c r="V65" s="7"/>
      <c r="W65" s="210"/>
      <c r="X65" s="210"/>
      <c r="Y65" s="210"/>
      <c r="Z65" s="211"/>
    </row>
    <row r="66" spans="1:26" ht="13.5" customHeight="1">
      <c r="A66" s="157"/>
      <c r="B66" s="540">
        <f>B39+B40+B41+B42+B43+B44+B45+B46+B47+B48+B49+B63</f>
        <v>66.5</v>
      </c>
      <c r="C66" s="540">
        <f>C38+C39+C40+C41+C42+C43+C44+C45+C46+C47+C48+C49+C63+C64</f>
        <v>9</v>
      </c>
      <c r="D66" s="541">
        <f>B66+C66</f>
        <v>75.5</v>
      </c>
      <c r="E66" s="157"/>
      <c r="F66" s="550">
        <f>F39+F40+F41+F42+F43+F44+F45+F46+F47+F48+F49+F63</f>
        <v>61.5</v>
      </c>
      <c r="G66" s="550">
        <f>G38+G39+G40+G41+G42+G43+G44+G45+G46+G47+G48+G49+G63+G64</f>
        <v>-2.5</v>
      </c>
      <c r="H66" s="551">
        <f>F66+G66</f>
        <v>59</v>
      </c>
      <c r="I66" s="255"/>
      <c r="J66" s="157"/>
      <c r="K66" s="528">
        <f>K39+K40+K59+K42+K43+K44+K45+K46+K52+K48+K49+K63</f>
        <v>66</v>
      </c>
      <c r="L66" s="528">
        <f>L38+L39+L40+L59+L42+L43+L44+L45+L46+L52+L48+L49+L63+L64</f>
        <v>7</v>
      </c>
      <c r="M66" s="529">
        <f>K66+L66</f>
        <v>73</v>
      </c>
      <c r="N66" s="157"/>
      <c r="O66" s="558">
        <f>O39+O40+O61+O42+O43+O44+O45+O46+O47+O48+O49+O63</f>
        <v>64</v>
      </c>
      <c r="P66" s="558">
        <f>P38+P39+P40+P61+P42+P43+P44+P45+P46+P47+P48+P49+P63+P64</f>
        <v>4</v>
      </c>
      <c r="Q66" s="559">
        <f>O66+P66</f>
        <v>68</v>
      </c>
      <c r="R66" s="7"/>
      <c r="S66" s="7"/>
      <c r="T66" s="7"/>
      <c r="U66" s="7"/>
      <c r="V66" s="7"/>
      <c r="W66" s="211"/>
      <c r="X66" s="212"/>
      <c r="Y66" s="212"/>
      <c r="Z66" s="212"/>
    </row>
    <row r="67" spans="1:26" ht="12.75" customHeight="1" thickBot="1">
      <c r="A67" s="75"/>
      <c r="B67" s="76"/>
      <c r="C67" s="76"/>
      <c r="D67" s="29"/>
      <c r="E67" s="75"/>
      <c r="F67" s="76"/>
      <c r="G67" s="76"/>
      <c r="H67" s="29"/>
      <c r="I67" s="255"/>
      <c r="J67" s="75"/>
      <c r="K67" s="76"/>
      <c r="L67" s="76"/>
      <c r="M67" s="29"/>
      <c r="N67" s="75"/>
      <c r="O67" s="76"/>
      <c r="P67" s="76"/>
      <c r="Q67" s="29"/>
      <c r="R67" s="7"/>
      <c r="S67" s="7"/>
      <c r="T67" s="7"/>
      <c r="U67" s="7"/>
      <c r="V67" s="7"/>
      <c r="W67" s="211"/>
      <c r="X67" s="211"/>
      <c r="Y67" s="211"/>
      <c r="Z67" s="211"/>
    </row>
    <row r="68" spans="1:26" ht="18.75" thickBot="1">
      <c r="A68" s="173"/>
      <c r="B68" s="172"/>
      <c r="C68" s="172"/>
      <c r="D68" s="292">
        <v>2</v>
      </c>
      <c r="E68" s="164"/>
      <c r="F68" s="165"/>
      <c r="G68" s="165"/>
      <c r="H68" s="300">
        <v>0</v>
      </c>
      <c r="I68" s="248"/>
      <c r="J68" s="341"/>
      <c r="K68" s="279"/>
      <c r="L68" s="279"/>
      <c r="M68" s="299">
        <v>2</v>
      </c>
      <c r="N68" s="340"/>
      <c r="O68" s="190"/>
      <c r="P68" s="190"/>
      <c r="Q68" s="295">
        <v>1</v>
      </c>
      <c r="R68" s="7"/>
      <c r="S68" s="7"/>
      <c r="T68" s="7"/>
      <c r="U68" s="7"/>
      <c r="V68" s="7"/>
      <c r="W68" s="213"/>
      <c r="X68" s="213"/>
      <c r="Y68" s="213"/>
      <c r="Z68" s="214"/>
    </row>
    <row r="69" spans="1:26" ht="6" customHeight="1" thickBot="1">
      <c r="A69" s="7"/>
      <c r="B69" s="7"/>
      <c r="C69" s="7"/>
      <c r="D69" s="7"/>
      <c r="E69" s="257"/>
      <c r="F69" s="258"/>
      <c r="G69" s="258"/>
      <c r="H69" s="258"/>
      <c r="I69" s="255"/>
      <c r="J69" s="258"/>
      <c r="K69" s="258"/>
      <c r="L69" s="258"/>
      <c r="M69" s="278"/>
      <c r="N69" s="7"/>
      <c r="O69" s="7"/>
      <c r="P69" s="7"/>
      <c r="Q69" s="7"/>
      <c r="R69" s="7"/>
      <c r="S69" s="49"/>
      <c r="T69" s="49"/>
      <c r="U69" s="49"/>
      <c r="V69" s="49"/>
      <c r="W69" s="49"/>
      <c r="X69" s="49"/>
      <c r="Y69" s="49"/>
      <c r="Z69" s="49"/>
    </row>
    <row r="70" spans="1:26" ht="15" thickBot="1">
      <c r="A70" s="7"/>
      <c r="B70" s="7"/>
      <c r="C70" s="7"/>
      <c r="D70" s="7"/>
      <c r="E70" s="848" t="s">
        <v>64</v>
      </c>
      <c r="F70" s="849"/>
      <c r="G70" s="849"/>
      <c r="H70" s="849"/>
      <c r="I70" s="849"/>
      <c r="J70" s="849"/>
      <c r="K70" s="849"/>
      <c r="L70" s="849"/>
      <c r="M70" s="850"/>
      <c r="N70" s="7"/>
      <c r="O70" s="7"/>
      <c r="P70" s="7"/>
      <c r="Q70" s="7"/>
      <c r="R70" s="7"/>
      <c r="S70" s="49"/>
      <c r="T70" s="49"/>
      <c r="U70" s="49"/>
      <c r="V70" s="49"/>
      <c r="W70" s="49"/>
      <c r="X70" s="49"/>
      <c r="Y70" s="49"/>
      <c r="Z70" s="49"/>
    </row>
    <row r="71" spans="1:26" ht="15" customHeight="1" thickBot="1">
      <c r="A71" s="7"/>
      <c r="B71" s="7"/>
      <c r="C71" s="7"/>
      <c r="D71" s="7"/>
      <c r="E71" s="885" t="s">
        <v>346</v>
      </c>
      <c r="F71" s="886"/>
      <c r="G71" s="886"/>
      <c r="H71" s="887"/>
      <c r="I71" s="35"/>
      <c r="J71" s="895" t="s">
        <v>90</v>
      </c>
      <c r="K71" s="896"/>
      <c r="L71" s="896"/>
      <c r="M71" s="897"/>
      <c r="N71" s="7"/>
      <c r="O71" s="7"/>
      <c r="P71" s="7"/>
      <c r="Q71" s="7"/>
      <c r="R71" s="7"/>
      <c r="S71" s="49"/>
      <c r="T71" s="49"/>
      <c r="U71" s="49"/>
      <c r="V71" s="49"/>
      <c r="W71" s="7"/>
      <c r="X71" s="7"/>
      <c r="Y71" s="7"/>
      <c r="Z71" s="7"/>
    </row>
    <row r="72" spans="1:26" ht="13.5" thickBot="1">
      <c r="A72" s="7"/>
      <c r="B72" s="7"/>
      <c r="C72" s="7"/>
      <c r="D72" s="7"/>
      <c r="E72" s="576" t="s">
        <v>3</v>
      </c>
      <c r="F72" s="577" t="s">
        <v>78</v>
      </c>
      <c r="G72" s="578">
        <v>2</v>
      </c>
      <c r="H72" s="579" t="s">
        <v>13</v>
      </c>
      <c r="I72" s="2"/>
      <c r="J72" s="542" t="s">
        <v>3</v>
      </c>
      <c r="K72" s="543" t="s">
        <v>78</v>
      </c>
      <c r="L72" s="543">
        <v>-0.5</v>
      </c>
      <c r="M72" s="544" t="s">
        <v>13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>
      <c r="A73" s="7"/>
      <c r="B73" s="7"/>
      <c r="C73" s="7"/>
      <c r="D73" s="7"/>
      <c r="E73" s="101" t="s">
        <v>145</v>
      </c>
      <c r="F73" s="306" t="s">
        <v>350</v>
      </c>
      <c r="G73" s="110" t="s">
        <v>350</v>
      </c>
      <c r="H73" s="198" t="s">
        <v>350</v>
      </c>
      <c r="I73" s="2"/>
      <c r="J73" s="101" t="s">
        <v>333</v>
      </c>
      <c r="K73" s="306">
        <v>6</v>
      </c>
      <c r="L73" s="469">
        <v>-1</v>
      </c>
      <c r="M73" s="470">
        <f>K73+L73</f>
        <v>5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>
      <c r="A74" s="7"/>
      <c r="B74" s="7"/>
      <c r="C74" s="7"/>
      <c r="D74" s="7"/>
      <c r="E74" s="102" t="s">
        <v>148</v>
      </c>
      <c r="F74" s="309">
        <v>4.5</v>
      </c>
      <c r="G74" s="111">
        <v>0</v>
      </c>
      <c r="H74" s="199">
        <f>F74+G74</f>
        <v>4.5</v>
      </c>
      <c r="I74" s="2"/>
      <c r="J74" s="102" t="s">
        <v>323</v>
      </c>
      <c r="K74" s="309">
        <v>7</v>
      </c>
      <c r="L74" s="471">
        <v>1</v>
      </c>
      <c r="M74" s="472">
        <f aca="true" t="shared" si="8" ref="M74:M97">K74+L74</f>
        <v>8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>
      <c r="A75" s="7"/>
      <c r="B75" s="7"/>
      <c r="C75" s="7"/>
      <c r="D75" s="7"/>
      <c r="E75" s="102" t="s">
        <v>147</v>
      </c>
      <c r="F75" s="309">
        <v>5.5</v>
      </c>
      <c r="G75" s="111">
        <v>0</v>
      </c>
      <c r="H75" s="199">
        <f aca="true" t="shared" si="9" ref="H75:H96">F75+G75</f>
        <v>5.5</v>
      </c>
      <c r="I75" s="2"/>
      <c r="J75" s="102" t="s">
        <v>324</v>
      </c>
      <c r="K75" s="309">
        <v>6</v>
      </c>
      <c r="L75" s="471">
        <v>0</v>
      </c>
      <c r="M75" s="472">
        <f t="shared" si="8"/>
        <v>6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>
      <c r="A76" s="7"/>
      <c r="B76" s="7"/>
      <c r="C76" s="7"/>
      <c r="D76" s="7"/>
      <c r="E76" s="102" t="s">
        <v>424</v>
      </c>
      <c r="F76" s="309">
        <v>5.5</v>
      </c>
      <c r="G76" s="111">
        <v>-0.5</v>
      </c>
      <c r="H76" s="199">
        <f t="shared" si="9"/>
        <v>5</v>
      </c>
      <c r="I76" s="2"/>
      <c r="J76" s="102" t="s">
        <v>465</v>
      </c>
      <c r="K76" s="309">
        <v>5</v>
      </c>
      <c r="L76" s="471">
        <v>0</v>
      </c>
      <c r="M76" s="472">
        <f t="shared" si="8"/>
        <v>5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>
      <c r="A77" s="7"/>
      <c r="B77" s="7"/>
      <c r="C77" s="7"/>
      <c r="D77" s="7"/>
      <c r="E77" s="102" t="s">
        <v>149</v>
      </c>
      <c r="F77" s="309">
        <v>6.5</v>
      </c>
      <c r="G77" s="111">
        <v>3</v>
      </c>
      <c r="H77" s="199">
        <f t="shared" si="9"/>
        <v>9.5</v>
      </c>
      <c r="I77" s="2"/>
      <c r="J77" s="102" t="s">
        <v>326</v>
      </c>
      <c r="K77" s="309">
        <v>5</v>
      </c>
      <c r="L77" s="471">
        <v>0</v>
      </c>
      <c r="M77" s="472">
        <f t="shared" si="8"/>
        <v>5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>
      <c r="A78" s="7"/>
      <c r="B78" s="7"/>
      <c r="C78" s="7"/>
      <c r="D78" s="7"/>
      <c r="E78" s="102" t="s">
        <v>397</v>
      </c>
      <c r="F78" s="309" t="s">
        <v>351</v>
      </c>
      <c r="G78" s="111" t="s">
        <v>351</v>
      </c>
      <c r="H78" s="199" t="s">
        <v>351</v>
      </c>
      <c r="I78" s="2"/>
      <c r="J78" s="102" t="s">
        <v>327</v>
      </c>
      <c r="K78" s="309">
        <v>6</v>
      </c>
      <c r="L78" s="471">
        <v>0</v>
      </c>
      <c r="M78" s="472">
        <f t="shared" si="8"/>
        <v>6</v>
      </c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>
      <c r="A79" s="7"/>
      <c r="B79" s="7"/>
      <c r="C79" s="7"/>
      <c r="D79" s="7"/>
      <c r="E79" s="102" t="s">
        <v>150</v>
      </c>
      <c r="F79" s="309">
        <v>6</v>
      </c>
      <c r="G79" s="111">
        <v>0</v>
      </c>
      <c r="H79" s="199">
        <f t="shared" si="9"/>
        <v>6</v>
      </c>
      <c r="I79" s="2"/>
      <c r="J79" s="102" t="s">
        <v>412</v>
      </c>
      <c r="K79" s="309" t="s">
        <v>350</v>
      </c>
      <c r="L79" s="471" t="s">
        <v>350</v>
      </c>
      <c r="M79" s="472" t="s">
        <v>350</v>
      </c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>
      <c r="A80" s="7"/>
      <c r="B80" s="7"/>
      <c r="C80" s="7"/>
      <c r="D80" s="7"/>
      <c r="E80" s="102" t="s">
        <v>152</v>
      </c>
      <c r="F80" s="309">
        <v>6.5</v>
      </c>
      <c r="G80" s="111">
        <v>1</v>
      </c>
      <c r="H80" s="199">
        <f t="shared" si="9"/>
        <v>7.5</v>
      </c>
      <c r="I80" s="2"/>
      <c r="J80" s="102" t="s">
        <v>337</v>
      </c>
      <c r="K80" s="309">
        <v>6.5</v>
      </c>
      <c r="L80" s="471">
        <v>2.5</v>
      </c>
      <c r="M80" s="472">
        <f t="shared" si="8"/>
        <v>9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>
      <c r="A81" s="7"/>
      <c r="B81" s="7"/>
      <c r="C81" s="7"/>
      <c r="D81" s="7"/>
      <c r="E81" s="102" t="s">
        <v>395</v>
      </c>
      <c r="F81" s="309">
        <v>5.5</v>
      </c>
      <c r="G81" s="111">
        <v>0</v>
      </c>
      <c r="H81" s="199">
        <f t="shared" si="9"/>
        <v>5.5</v>
      </c>
      <c r="I81" s="2"/>
      <c r="J81" s="102" t="s">
        <v>411</v>
      </c>
      <c r="K81" s="309">
        <v>6.5</v>
      </c>
      <c r="L81" s="471">
        <v>-0.5</v>
      </c>
      <c r="M81" s="472">
        <f t="shared" si="8"/>
        <v>6</v>
      </c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>
      <c r="A82" s="7"/>
      <c r="B82" s="7"/>
      <c r="C82" s="7"/>
      <c r="D82" s="7"/>
      <c r="E82" s="102" t="s">
        <v>154</v>
      </c>
      <c r="F82" s="309">
        <v>7</v>
      </c>
      <c r="G82" s="111">
        <v>3</v>
      </c>
      <c r="H82" s="199">
        <f t="shared" si="9"/>
        <v>10</v>
      </c>
      <c r="I82" s="2"/>
      <c r="J82" s="102" t="s">
        <v>331</v>
      </c>
      <c r="K82" s="309">
        <v>5</v>
      </c>
      <c r="L82" s="471">
        <v>0</v>
      </c>
      <c r="M82" s="472">
        <f t="shared" si="8"/>
        <v>5</v>
      </c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 customHeight="1" thickBot="1">
      <c r="A83" s="7"/>
      <c r="B83" s="7"/>
      <c r="C83" s="7"/>
      <c r="D83" s="7"/>
      <c r="E83" s="103" t="s">
        <v>153</v>
      </c>
      <c r="F83" s="307" t="s">
        <v>350</v>
      </c>
      <c r="G83" s="112" t="s">
        <v>350</v>
      </c>
      <c r="H83" s="200" t="s">
        <v>350</v>
      </c>
      <c r="I83" s="2"/>
      <c r="J83" s="103" t="s">
        <v>335</v>
      </c>
      <c r="K83" s="307">
        <v>7.5</v>
      </c>
      <c r="L83" s="473">
        <v>3</v>
      </c>
      <c r="M83" s="474">
        <f t="shared" si="8"/>
        <v>10.5</v>
      </c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3.5" thickBot="1">
      <c r="A84" s="7"/>
      <c r="B84" s="7"/>
      <c r="C84" s="7"/>
      <c r="D84" s="7"/>
      <c r="E84" s="85"/>
      <c r="F84" s="444"/>
      <c r="G84" s="108"/>
      <c r="H84" s="201"/>
      <c r="I84" s="2"/>
      <c r="J84" s="85"/>
      <c r="K84" s="444"/>
      <c r="L84" s="113"/>
      <c r="M84" s="201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>
      <c r="A85" s="7"/>
      <c r="B85" s="7"/>
      <c r="C85" s="7"/>
      <c r="D85" s="7"/>
      <c r="E85" s="101" t="s">
        <v>540</v>
      </c>
      <c r="F85" s="306">
        <v>6.5</v>
      </c>
      <c r="G85" s="110">
        <v>-1</v>
      </c>
      <c r="H85" s="198">
        <f t="shared" si="9"/>
        <v>5.5</v>
      </c>
      <c r="I85" s="2"/>
      <c r="J85" s="104" t="s">
        <v>576</v>
      </c>
      <c r="K85" s="310" t="s">
        <v>144</v>
      </c>
      <c r="L85" s="475" t="s">
        <v>144</v>
      </c>
      <c r="M85" s="476" t="s">
        <v>144</v>
      </c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>
      <c r="A86" s="7"/>
      <c r="B86" s="7"/>
      <c r="C86" s="7"/>
      <c r="D86" s="7"/>
      <c r="E86" s="102" t="s">
        <v>347</v>
      </c>
      <c r="F86" s="309">
        <v>5.5</v>
      </c>
      <c r="G86" s="111">
        <v>0</v>
      </c>
      <c r="H86" s="199">
        <f>F86+G86</f>
        <v>5.5</v>
      </c>
      <c r="I86" s="2"/>
      <c r="J86" s="109" t="s">
        <v>332</v>
      </c>
      <c r="K86" s="311">
        <v>5</v>
      </c>
      <c r="L86" s="477">
        <v>0</v>
      </c>
      <c r="M86" s="201">
        <f t="shared" si="8"/>
        <v>5</v>
      </c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>
      <c r="A87" s="7"/>
      <c r="B87" s="7"/>
      <c r="C87" s="7"/>
      <c r="D87" s="7"/>
      <c r="E87" s="107" t="s">
        <v>157</v>
      </c>
      <c r="F87" s="311">
        <v>5.5</v>
      </c>
      <c r="G87" s="115">
        <v>0</v>
      </c>
      <c r="H87" s="204">
        <f t="shared" si="9"/>
        <v>5.5</v>
      </c>
      <c r="I87" s="2"/>
      <c r="J87" s="109" t="s">
        <v>334</v>
      </c>
      <c r="K87" s="311">
        <v>6</v>
      </c>
      <c r="L87" s="477">
        <v>-0.5</v>
      </c>
      <c r="M87" s="201">
        <f t="shared" si="8"/>
        <v>5.5</v>
      </c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>
      <c r="A88" s="7"/>
      <c r="B88" s="7"/>
      <c r="C88" s="7"/>
      <c r="D88" s="7"/>
      <c r="E88" s="102" t="s">
        <v>162</v>
      </c>
      <c r="F88" s="309">
        <v>5.5</v>
      </c>
      <c r="G88" s="111">
        <v>0</v>
      </c>
      <c r="H88" s="199">
        <f t="shared" si="9"/>
        <v>5.5</v>
      </c>
      <c r="I88" s="2"/>
      <c r="J88" s="102" t="s">
        <v>338</v>
      </c>
      <c r="K88" s="309">
        <v>6</v>
      </c>
      <c r="L88" s="471">
        <v>1</v>
      </c>
      <c r="M88" s="472">
        <f t="shared" si="8"/>
        <v>7</v>
      </c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>
      <c r="A89" s="7"/>
      <c r="B89" s="7"/>
      <c r="C89" s="7"/>
      <c r="D89" s="7"/>
      <c r="E89" s="107" t="s">
        <v>426</v>
      </c>
      <c r="F89" s="311">
        <v>5</v>
      </c>
      <c r="G89" s="115">
        <v>0</v>
      </c>
      <c r="H89" s="204">
        <f>F89+G89</f>
        <v>5</v>
      </c>
      <c r="I89" s="2"/>
      <c r="J89" s="109" t="s">
        <v>336</v>
      </c>
      <c r="K89" s="311">
        <v>5</v>
      </c>
      <c r="L89" s="477">
        <v>0</v>
      </c>
      <c r="M89" s="201">
        <f t="shared" si="8"/>
        <v>5</v>
      </c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>
      <c r="A90" s="7"/>
      <c r="B90" s="7"/>
      <c r="C90" s="7"/>
      <c r="D90" s="7"/>
      <c r="E90" s="107" t="s">
        <v>159</v>
      </c>
      <c r="F90" s="314" t="s">
        <v>144</v>
      </c>
      <c r="G90" s="123" t="s">
        <v>144</v>
      </c>
      <c r="H90" s="203" t="s">
        <v>144</v>
      </c>
      <c r="I90" s="2"/>
      <c r="J90" s="109" t="s">
        <v>486</v>
      </c>
      <c r="K90" s="311" t="s">
        <v>144</v>
      </c>
      <c r="L90" s="477" t="s">
        <v>144</v>
      </c>
      <c r="M90" s="201" t="s">
        <v>144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>
      <c r="A91" s="7"/>
      <c r="B91" s="7"/>
      <c r="C91" s="7"/>
      <c r="D91" s="7"/>
      <c r="E91" s="109" t="s">
        <v>160</v>
      </c>
      <c r="F91" s="311" t="s">
        <v>356</v>
      </c>
      <c r="G91" s="115" t="s">
        <v>356</v>
      </c>
      <c r="H91" s="204" t="s">
        <v>356</v>
      </c>
      <c r="I91" s="2"/>
      <c r="J91" s="109" t="s">
        <v>341</v>
      </c>
      <c r="K91" s="311">
        <v>4.5</v>
      </c>
      <c r="L91" s="477">
        <v>0</v>
      </c>
      <c r="M91" s="201">
        <f t="shared" si="8"/>
        <v>4.5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75">
      <c r="A92" s="7"/>
      <c r="B92" s="7"/>
      <c r="C92" s="7"/>
      <c r="D92" s="7"/>
      <c r="E92" s="107" t="s">
        <v>448</v>
      </c>
      <c r="F92" s="311">
        <v>5.5</v>
      </c>
      <c r="G92" s="115">
        <v>0</v>
      </c>
      <c r="H92" s="204">
        <f>F92+G92</f>
        <v>5.5</v>
      </c>
      <c r="I92" s="2"/>
      <c r="J92" s="109" t="s">
        <v>564</v>
      </c>
      <c r="K92" s="311">
        <v>5.5</v>
      </c>
      <c r="L92" s="477">
        <v>0</v>
      </c>
      <c r="M92" s="201">
        <f t="shared" si="8"/>
        <v>5.5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>
      <c r="A93" s="7"/>
      <c r="B93" s="7"/>
      <c r="C93" s="7"/>
      <c r="D93" s="7"/>
      <c r="E93" s="107" t="s">
        <v>449</v>
      </c>
      <c r="F93" s="311">
        <v>6</v>
      </c>
      <c r="G93" s="115">
        <v>-0.5</v>
      </c>
      <c r="H93" s="204">
        <f>F93+G93</f>
        <v>5.5</v>
      </c>
      <c r="I93" s="2"/>
      <c r="J93" s="109" t="s">
        <v>339</v>
      </c>
      <c r="K93" s="311">
        <v>6.5</v>
      </c>
      <c r="L93" s="477">
        <v>1</v>
      </c>
      <c r="M93" s="201">
        <f t="shared" si="8"/>
        <v>7.5</v>
      </c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>
      <c r="A94" s="2"/>
      <c r="B94" s="2"/>
      <c r="C94" s="2"/>
      <c r="D94" s="2"/>
      <c r="E94" s="107" t="s">
        <v>454</v>
      </c>
      <c r="F94" s="314" t="s">
        <v>144</v>
      </c>
      <c r="G94" s="123" t="s">
        <v>144</v>
      </c>
      <c r="H94" s="203" t="s">
        <v>144</v>
      </c>
      <c r="I94" s="2"/>
      <c r="J94" s="109" t="s">
        <v>142</v>
      </c>
      <c r="K94" s="311" t="s">
        <v>144</v>
      </c>
      <c r="L94" s="477" t="s">
        <v>144</v>
      </c>
      <c r="M94" s="201" t="s">
        <v>144</v>
      </c>
      <c r="N94" s="7"/>
      <c r="O94" s="7"/>
      <c r="P94" s="7"/>
      <c r="Q94" s="7"/>
      <c r="R94" s="7"/>
      <c r="S94" s="2"/>
      <c r="T94" s="7"/>
      <c r="U94" s="7"/>
      <c r="V94" s="7"/>
      <c r="W94" s="7"/>
      <c r="X94" s="7"/>
      <c r="Y94" s="7"/>
      <c r="Z94" s="7"/>
    </row>
    <row r="95" spans="1:26" ht="12.75">
      <c r="A95" s="2"/>
      <c r="B95" s="2"/>
      <c r="C95" s="2"/>
      <c r="D95" s="2"/>
      <c r="E95" s="107" t="s">
        <v>399</v>
      </c>
      <c r="F95" s="311">
        <v>6</v>
      </c>
      <c r="G95" s="115">
        <v>-1.5</v>
      </c>
      <c r="H95" s="204">
        <f t="shared" si="9"/>
        <v>4.5</v>
      </c>
      <c r="I95" s="2"/>
      <c r="J95" s="109" t="s">
        <v>142</v>
      </c>
      <c r="K95" s="311" t="s">
        <v>144</v>
      </c>
      <c r="L95" s="477" t="s">
        <v>144</v>
      </c>
      <c r="M95" s="201" t="s">
        <v>144</v>
      </c>
      <c r="N95" s="7"/>
      <c r="O95" s="7"/>
      <c r="P95" s="7"/>
      <c r="Q95" s="7"/>
      <c r="R95" s="7"/>
      <c r="S95" s="2"/>
      <c r="T95" s="7"/>
      <c r="U95" s="7"/>
      <c r="V95" s="7"/>
      <c r="W95" s="7"/>
      <c r="X95" s="7"/>
      <c r="Y95" s="7"/>
      <c r="Z95" s="7"/>
    </row>
    <row r="96" spans="1:26" ht="12.75" customHeight="1" thickBot="1">
      <c r="A96" s="79"/>
      <c r="B96" s="79"/>
      <c r="C96" s="79"/>
      <c r="D96" s="79"/>
      <c r="E96" s="85" t="s">
        <v>163</v>
      </c>
      <c r="F96" s="312">
        <v>6.5</v>
      </c>
      <c r="G96" s="121">
        <v>1</v>
      </c>
      <c r="H96" s="204">
        <f t="shared" si="9"/>
        <v>7.5</v>
      </c>
      <c r="I96" s="79"/>
      <c r="J96" s="85" t="s">
        <v>142</v>
      </c>
      <c r="K96" s="545" t="s">
        <v>144</v>
      </c>
      <c r="L96" s="546" t="s">
        <v>144</v>
      </c>
      <c r="M96" s="201" t="s">
        <v>144</v>
      </c>
      <c r="N96" s="7"/>
      <c r="O96" s="7"/>
      <c r="P96" s="7"/>
      <c r="Q96" s="7"/>
      <c r="R96" s="7"/>
      <c r="S96" s="2"/>
      <c r="T96" s="7"/>
      <c r="U96" s="7"/>
      <c r="V96" s="7"/>
      <c r="W96" s="7"/>
      <c r="X96" s="7"/>
      <c r="Y96" s="7"/>
      <c r="Z96" s="7"/>
    </row>
    <row r="97" spans="1:26" ht="12.75" customHeight="1" thickBot="1">
      <c r="A97" s="86"/>
      <c r="B97" s="86"/>
      <c r="C97" s="86"/>
      <c r="D97" s="86"/>
      <c r="E97" s="103" t="s">
        <v>165</v>
      </c>
      <c r="F97" s="307">
        <v>-0.5</v>
      </c>
      <c r="G97" s="117">
        <v>0</v>
      </c>
      <c r="H97" s="205">
        <f>F97+G97</f>
        <v>-0.5</v>
      </c>
      <c r="I97" s="81"/>
      <c r="J97" s="103" t="s">
        <v>343</v>
      </c>
      <c r="K97" s="307">
        <v>2</v>
      </c>
      <c r="L97" s="473">
        <v>0</v>
      </c>
      <c r="M97" s="502">
        <f t="shared" si="8"/>
        <v>2</v>
      </c>
      <c r="N97" s="7"/>
      <c r="O97" s="7"/>
      <c r="P97" s="7"/>
      <c r="Q97" s="7"/>
      <c r="R97" s="7"/>
      <c r="S97" s="2"/>
      <c r="T97" s="7"/>
      <c r="U97" s="7"/>
      <c r="V97" s="7"/>
      <c r="W97" s="7"/>
      <c r="X97" s="7"/>
      <c r="Y97" s="7"/>
      <c r="Z97" s="7"/>
    </row>
    <row r="98" spans="1:26" ht="12.75" customHeight="1" thickBot="1">
      <c r="A98" s="86"/>
      <c r="B98" s="86"/>
      <c r="C98" s="86"/>
      <c r="D98" s="86"/>
      <c r="E98" s="389" t="s">
        <v>357</v>
      </c>
      <c r="F98" s="390">
        <f>15.5/3</f>
        <v>5.166666666666667</v>
      </c>
      <c r="G98" s="391">
        <v>0</v>
      </c>
      <c r="H98" s="205">
        <v>0</v>
      </c>
      <c r="I98" s="81"/>
      <c r="J98" s="389" t="s">
        <v>357</v>
      </c>
      <c r="K98" s="390">
        <f>18/3</f>
        <v>6</v>
      </c>
      <c r="L98" s="391">
        <v>0</v>
      </c>
      <c r="M98" s="205">
        <v>0</v>
      </c>
      <c r="N98" s="7"/>
      <c r="O98" s="7"/>
      <c r="P98" s="7"/>
      <c r="Q98" s="7"/>
      <c r="R98" s="7"/>
      <c r="S98" s="2"/>
      <c r="T98" s="7"/>
      <c r="U98" s="7"/>
      <c r="V98" s="7"/>
      <c r="W98" s="7"/>
      <c r="X98" s="7"/>
      <c r="Y98" s="7"/>
      <c r="Z98" s="7"/>
    </row>
    <row r="99" spans="1:26" ht="12.75">
      <c r="A99" s="82"/>
      <c r="B99" s="82"/>
      <c r="C99" s="82"/>
      <c r="D99" s="80"/>
      <c r="E99" s="119"/>
      <c r="F99" s="118"/>
      <c r="G99" s="118"/>
      <c r="H99" s="206"/>
      <c r="I99" s="81"/>
      <c r="J99" s="119"/>
      <c r="K99" s="118"/>
      <c r="L99" s="118"/>
      <c r="M99" s="206"/>
      <c r="N99" s="7"/>
      <c r="O99" s="7"/>
      <c r="P99" s="7"/>
      <c r="Q99" s="7"/>
      <c r="R99" s="7"/>
      <c r="S99" s="2"/>
      <c r="T99" s="7"/>
      <c r="U99" s="7"/>
      <c r="V99" s="7"/>
      <c r="W99" s="7"/>
      <c r="X99" s="7"/>
      <c r="Y99" s="7"/>
      <c r="Z99" s="7"/>
    </row>
    <row r="100" spans="1:26" ht="13.5" customHeight="1">
      <c r="A100" s="78"/>
      <c r="B100" s="78"/>
      <c r="C100" s="78"/>
      <c r="D100" s="9"/>
      <c r="E100" s="157"/>
      <c r="F100" s="580">
        <f>F85+F74+F75+F76+F77+F88+F79+F80+F81+F82+F86+F97</f>
        <v>64</v>
      </c>
      <c r="G100" s="580">
        <f>G72+G85+G74+G75+G76+G77+G88+G79+G80+G81+G82+G86+G97+G98</f>
        <v>7.5</v>
      </c>
      <c r="H100" s="581">
        <f>F100+G100</f>
        <v>71.5</v>
      </c>
      <c r="I100" s="77"/>
      <c r="J100" s="157"/>
      <c r="K100" s="547">
        <f>K73+K74+K75+K76+K77+K78+K88+K80+K81+K82+K83+K97</f>
        <v>68.5</v>
      </c>
      <c r="L100" s="548">
        <f>L72+L73+L74+L75+L76+L77+L78+L88+L80+L81+L82+L83+L97+L98</f>
        <v>5.5</v>
      </c>
      <c r="M100" s="549">
        <f>K100+L100</f>
        <v>74</v>
      </c>
      <c r="N100" s="7"/>
      <c r="O100" s="7"/>
      <c r="P100" s="7"/>
      <c r="Q100" s="7"/>
      <c r="R100" s="7"/>
      <c r="S100" s="2"/>
      <c r="T100" s="7"/>
      <c r="U100" s="7"/>
      <c r="V100" s="7"/>
      <c r="W100" s="7"/>
      <c r="X100" s="7"/>
      <c r="Y100" s="7"/>
      <c r="Z100" s="7"/>
    </row>
    <row r="101" spans="1:26" ht="12.75" customHeight="1" thickBot="1">
      <c r="A101" s="61"/>
      <c r="B101" s="61"/>
      <c r="C101" s="61"/>
      <c r="D101" s="64"/>
      <c r="E101" s="75"/>
      <c r="F101" s="76"/>
      <c r="G101" s="76"/>
      <c r="H101" s="29"/>
      <c r="I101" s="18"/>
      <c r="J101" s="75"/>
      <c r="K101" s="76"/>
      <c r="L101" s="76"/>
      <c r="M101" s="29"/>
      <c r="N101" s="7"/>
      <c r="O101" s="7"/>
      <c r="P101" s="7"/>
      <c r="Q101" s="7"/>
      <c r="R101" s="7"/>
      <c r="S101" s="2"/>
      <c r="T101" s="7"/>
      <c r="U101" s="7"/>
      <c r="V101" s="7"/>
      <c r="W101" s="7"/>
      <c r="X101" s="7"/>
      <c r="Y101" s="7"/>
      <c r="Z101" s="7"/>
    </row>
    <row r="102" spans="1:26" ht="18.75" thickBot="1">
      <c r="A102" s="61"/>
      <c r="B102" s="61"/>
      <c r="C102" s="61"/>
      <c r="D102" s="64"/>
      <c r="E102" s="180"/>
      <c r="F102" s="181"/>
      <c r="G102" s="181"/>
      <c r="H102" s="298">
        <v>2</v>
      </c>
      <c r="I102" s="83"/>
      <c r="J102" s="287"/>
      <c r="K102" s="286"/>
      <c r="L102" s="286"/>
      <c r="M102" s="294">
        <v>2</v>
      </c>
      <c r="N102" s="7"/>
      <c r="O102" s="7"/>
      <c r="P102" s="7"/>
      <c r="Q102" s="7"/>
      <c r="R102" s="7"/>
      <c r="S102" s="2"/>
      <c r="T102" s="7"/>
      <c r="U102" s="7"/>
      <c r="V102" s="7"/>
      <c r="W102" s="7"/>
      <c r="X102" s="7"/>
      <c r="Y102" s="7"/>
      <c r="Z102" s="7"/>
    </row>
    <row r="103" spans="1:26" ht="12.75">
      <c r="A103" s="61"/>
      <c r="B103" s="61"/>
      <c r="C103" s="61"/>
      <c r="D103" s="64"/>
      <c r="E103" s="61"/>
      <c r="F103" s="61"/>
      <c r="G103" s="61"/>
      <c r="H103" s="18"/>
      <c r="I103" s="18"/>
      <c r="J103" s="61"/>
      <c r="K103" s="61"/>
      <c r="L103" s="61"/>
      <c r="M103" s="64"/>
      <c r="N103" s="7"/>
      <c r="O103" s="7"/>
      <c r="P103" s="7"/>
      <c r="Q103" s="7"/>
      <c r="R103" s="2"/>
      <c r="S103" s="2"/>
      <c r="T103" s="7"/>
      <c r="U103" s="7"/>
      <c r="V103" s="7"/>
      <c r="W103" s="7"/>
      <c r="X103" s="7"/>
      <c r="Y103" s="7"/>
      <c r="Z103" s="7"/>
    </row>
    <row r="104" spans="1:26" ht="14.25">
      <c r="A104" s="61"/>
      <c r="B104" s="61"/>
      <c r="C104" s="61"/>
      <c r="D104" s="64"/>
      <c r="E104" s="61"/>
      <c r="F104" s="61"/>
      <c r="G104" s="61"/>
      <c r="H104" s="18"/>
      <c r="I104" s="18"/>
      <c r="J104" s="61"/>
      <c r="K104" s="61"/>
      <c r="L104" s="61"/>
      <c r="M104" s="64"/>
      <c r="N104" s="61"/>
      <c r="O104" s="61"/>
      <c r="P104" s="61"/>
      <c r="Q104" s="64"/>
      <c r="R104" s="2"/>
      <c r="S104" s="2"/>
      <c r="T104" s="7"/>
      <c r="U104" s="79"/>
      <c r="V104" s="79"/>
      <c r="W104" s="7"/>
      <c r="X104" s="7"/>
      <c r="Y104" s="7"/>
      <c r="Z104" s="7"/>
    </row>
    <row r="105" spans="1:26" ht="12.75">
      <c r="A105" s="61"/>
      <c r="B105" s="61"/>
      <c r="C105" s="61"/>
      <c r="D105" s="64"/>
      <c r="E105" s="61"/>
      <c r="F105" s="61"/>
      <c r="G105" s="61"/>
      <c r="H105" s="18"/>
      <c r="I105" s="18"/>
      <c r="J105" s="61"/>
      <c r="K105" s="61"/>
      <c r="L105" s="61"/>
      <c r="M105" s="64"/>
      <c r="N105" s="61"/>
      <c r="O105" s="61"/>
      <c r="P105" s="61"/>
      <c r="Q105" s="64"/>
      <c r="R105" s="2"/>
      <c r="S105" s="2"/>
      <c r="T105" s="7"/>
      <c r="U105" s="86"/>
      <c r="V105" s="86"/>
      <c r="W105" s="7"/>
      <c r="X105" s="7"/>
      <c r="Y105" s="7"/>
      <c r="Z105" s="7"/>
    </row>
    <row r="106" spans="1:26" ht="12.75">
      <c r="A106" s="61"/>
      <c r="B106" s="61"/>
      <c r="C106" s="61"/>
      <c r="D106" s="64"/>
      <c r="E106" s="61"/>
      <c r="F106" s="61"/>
      <c r="G106" s="61"/>
      <c r="H106" s="18"/>
      <c r="I106" s="18"/>
      <c r="J106" s="61"/>
      <c r="K106" s="61"/>
      <c r="L106" s="61"/>
      <c r="M106" s="64"/>
      <c r="N106" s="61"/>
      <c r="O106" s="61"/>
      <c r="P106" s="61"/>
      <c r="Q106" s="64"/>
      <c r="R106" s="2"/>
      <c r="S106" s="2"/>
      <c r="T106" s="7"/>
      <c r="U106" s="82"/>
      <c r="V106" s="80"/>
      <c r="W106" s="7"/>
      <c r="X106" s="7"/>
      <c r="Y106" s="7"/>
      <c r="Z106" s="7"/>
    </row>
    <row r="107" spans="1:26" ht="12.75">
      <c r="A107" s="61"/>
      <c r="B107" s="61"/>
      <c r="C107" s="61"/>
      <c r="D107" s="64"/>
      <c r="E107" s="61"/>
      <c r="F107" s="61"/>
      <c r="G107" s="61"/>
      <c r="H107" s="18"/>
      <c r="I107" s="18"/>
      <c r="J107" s="61"/>
      <c r="K107" s="61"/>
      <c r="L107" s="61"/>
      <c r="M107" s="64"/>
      <c r="N107" s="61"/>
      <c r="O107" s="61"/>
      <c r="P107" s="61"/>
      <c r="Q107" s="64"/>
      <c r="R107" s="2"/>
      <c r="S107" s="2"/>
      <c r="T107" s="7"/>
      <c r="U107" s="78"/>
      <c r="V107" s="9"/>
      <c r="W107" s="7"/>
      <c r="X107" s="7"/>
      <c r="Y107" s="7"/>
      <c r="Z107" s="7"/>
    </row>
    <row r="108" spans="1:26" ht="12.75">
      <c r="A108" s="61"/>
      <c r="B108" s="61"/>
      <c r="C108" s="61"/>
      <c r="D108" s="64"/>
      <c r="E108" s="61"/>
      <c r="F108" s="61"/>
      <c r="G108" s="61"/>
      <c r="H108" s="18"/>
      <c r="I108" s="18"/>
      <c r="J108" s="61"/>
      <c r="K108" s="61"/>
      <c r="L108" s="61"/>
      <c r="M108" s="64"/>
      <c r="N108" s="61"/>
      <c r="O108" s="61"/>
      <c r="P108" s="61"/>
      <c r="Q108" s="64"/>
      <c r="R108" s="2"/>
      <c r="S108" s="2"/>
      <c r="T108" s="7"/>
      <c r="U108" s="61"/>
      <c r="V108" s="64"/>
      <c r="W108" s="7"/>
      <c r="X108" s="7"/>
      <c r="Y108" s="7"/>
      <c r="Z108" s="7"/>
    </row>
    <row r="109" spans="1:26" ht="12.75">
      <c r="A109" s="61"/>
      <c r="B109" s="61"/>
      <c r="C109" s="61"/>
      <c r="D109" s="64"/>
      <c r="E109" s="61"/>
      <c r="F109" s="61"/>
      <c r="G109" s="61"/>
      <c r="H109" s="18"/>
      <c r="I109" s="18"/>
      <c r="J109" s="61"/>
      <c r="K109" s="61"/>
      <c r="L109" s="61"/>
      <c r="M109" s="64"/>
      <c r="N109" s="61"/>
      <c r="O109" s="61"/>
      <c r="P109" s="61"/>
      <c r="Q109" s="64"/>
      <c r="R109" s="2"/>
      <c r="S109" s="2"/>
      <c r="T109" s="7"/>
      <c r="U109" s="61"/>
      <c r="V109" s="64"/>
      <c r="W109" s="7"/>
      <c r="X109" s="7"/>
      <c r="Y109" s="7"/>
      <c r="Z109" s="7"/>
    </row>
    <row r="110" spans="1:26" ht="12.75">
      <c r="A110" s="61"/>
      <c r="B110" s="61"/>
      <c r="C110" s="61"/>
      <c r="D110" s="64"/>
      <c r="E110" s="61"/>
      <c r="F110" s="61"/>
      <c r="G110" s="61"/>
      <c r="H110" s="18"/>
      <c r="I110" s="18"/>
      <c r="J110" s="61"/>
      <c r="K110" s="61"/>
      <c r="L110" s="61"/>
      <c r="M110" s="64"/>
      <c r="N110" s="61"/>
      <c r="O110" s="61"/>
      <c r="P110" s="61"/>
      <c r="Q110" s="64"/>
      <c r="R110" s="2"/>
      <c r="S110" s="2"/>
      <c r="T110" s="7"/>
      <c r="U110" s="61"/>
      <c r="V110" s="64"/>
      <c r="W110" s="2"/>
      <c r="X110" s="61"/>
      <c r="Y110" s="18"/>
      <c r="Z110" s="7"/>
    </row>
    <row r="111" spans="1:26" ht="12.75">
      <c r="A111" s="61"/>
      <c r="B111" s="61"/>
      <c r="C111" s="61"/>
      <c r="D111" s="64"/>
      <c r="E111" s="61"/>
      <c r="F111" s="61"/>
      <c r="G111" s="61"/>
      <c r="H111" s="18"/>
      <c r="I111" s="18"/>
      <c r="J111" s="61"/>
      <c r="K111" s="61"/>
      <c r="L111" s="61"/>
      <c r="M111" s="64"/>
      <c r="N111" s="61"/>
      <c r="O111" s="61"/>
      <c r="P111" s="61"/>
      <c r="Q111" s="64"/>
      <c r="R111" s="2"/>
      <c r="S111" s="2"/>
      <c r="T111" s="7"/>
      <c r="U111" s="61"/>
      <c r="V111" s="64"/>
      <c r="W111" s="2"/>
      <c r="X111" s="61"/>
      <c r="Y111" s="18"/>
      <c r="Z111" s="7"/>
    </row>
    <row r="112" spans="1:26" ht="12.75">
      <c r="A112" s="6"/>
      <c r="B112" s="6"/>
      <c r="C112" s="6"/>
      <c r="D112" s="63"/>
      <c r="E112" s="60"/>
      <c r="F112" s="60"/>
      <c r="G112" s="60"/>
      <c r="H112" s="6"/>
      <c r="I112" s="6"/>
      <c r="J112" s="6"/>
      <c r="K112" s="6"/>
      <c r="L112" s="6"/>
      <c r="M112" s="63"/>
      <c r="N112" s="6"/>
      <c r="O112" s="6"/>
      <c r="P112" s="6"/>
      <c r="Q112" s="63"/>
      <c r="R112" s="2"/>
      <c r="S112" s="2"/>
      <c r="T112" s="7"/>
      <c r="U112" s="61"/>
      <c r="V112" s="64"/>
      <c r="W112" s="2"/>
      <c r="X112" s="61"/>
      <c r="Y112" s="18"/>
      <c r="Z112" s="7"/>
    </row>
    <row r="113" spans="1:26" s="16" customFormat="1" ht="12.75">
      <c r="A113" s="62"/>
      <c r="B113" s="62"/>
      <c r="C113" s="62"/>
      <c r="D113" s="63"/>
      <c r="E113" s="60"/>
      <c r="F113" s="60"/>
      <c r="G113" s="60"/>
      <c r="H113" s="6"/>
      <c r="I113" s="6"/>
      <c r="J113" s="60"/>
      <c r="K113" s="60"/>
      <c r="L113" s="60"/>
      <c r="M113" s="63"/>
      <c r="N113" s="60"/>
      <c r="O113" s="60"/>
      <c r="P113" s="60"/>
      <c r="Q113" s="63"/>
      <c r="R113" s="2"/>
      <c r="S113" s="2"/>
      <c r="T113" s="7"/>
      <c r="U113" s="61"/>
      <c r="V113" s="64"/>
      <c r="W113" s="2"/>
      <c r="X113" s="61"/>
      <c r="Y113" s="18"/>
      <c r="Z113" s="7"/>
    </row>
    <row r="114" spans="1:26" s="16" customFormat="1" ht="12.75">
      <c r="A114" s="60"/>
      <c r="B114" s="60"/>
      <c r="C114" s="60"/>
      <c r="D114" s="63"/>
      <c r="E114" s="60"/>
      <c r="F114" s="60"/>
      <c r="G114" s="60"/>
      <c r="H114" s="6"/>
      <c r="I114" s="6"/>
      <c r="J114" s="60"/>
      <c r="K114" s="60"/>
      <c r="L114" s="60"/>
      <c r="M114" s="63"/>
      <c r="N114" s="60"/>
      <c r="O114" s="60"/>
      <c r="P114" s="60"/>
      <c r="Q114" s="63"/>
      <c r="R114" s="2"/>
      <c r="S114" s="2"/>
      <c r="T114" s="7"/>
      <c r="U114" s="61"/>
      <c r="V114" s="64"/>
      <c r="W114" s="2"/>
      <c r="X114" s="61"/>
      <c r="Y114" s="18"/>
      <c r="Z114" s="7"/>
    </row>
    <row r="115" spans="1:26" s="16" customFormat="1" ht="12.75">
      <c r="A115" s="60"/>
      <c r="B115" s="60"/>
      <c r="C115" s="60"/>
      <c r="D115" s="6"/>
      <c r="E115" s="60"/>
      <c r="F115" s="60"/>
      <c r="G115" s="60"/>
      <c r="H115" s="6"/>
      <c r="I115" s="6"/>
      <c r="J115" s="60"/>
      <c r="K115" s="60"/>
      <c r="L115" s="60"/>
      <c r="M115" s="63"/>
      <c r="N115" s="61"/>
      <c r="O115" s="61"/>
      <c r="P115" s="61"/>
      <c r="Q115" s="64"/>
      <c r="R115" s="2"/>
      <c r="S115" s="2"/>
      <c r="T115" s="7"/>
      <c r="U115" s="61"/>
      <c r="V115" s="64"/>
      <c r="W115" s="2"/>
      <c r="X115" s="61"/>
      <c r="Y115" s="18"/>
      <c r="Z115" s="7"/>
    </row>
    <row r="116" spans="1:26" s="16" customFormat="1" ht="12.75">
      <c r="A116" s="61"/>
      <c r="B116" s="61"/>
      <c r="C116" s="61"/>
      <c r="D116" s="18"/>
      <c r="E116" s="60"/>
      <c r="F116" s="60"/>
      <c r="G116" s="60"/>
      <c r="H116" s="6"/>
      <c r="I116" s="6"/>
      <c r="J116" s="60"/>
      <c r="K116" s="60"/>
      <c r="L116" s="60"/>
      <c r="M116" s="63"/>
      <c r="N116" s="61"/>
      <c r="O116" s="61"/>
      <c r="P116" s="61"/>
      <c r="Q116" s="64"/>
      <c r="R116" s="2"/>
      <c r="S116" s="2"/>
      <c r="T116" s="7"/>
      <c r="U116" s="61"/>
      <c r="V116" s="64"/>
      <c r="W116" s="2"/>
      <c r="X116" s="61"/>
      <c r="Y116" s="18"/>
      <c r="Z116" s="7"/>
    </row>
    <row r="117" spans="1:26" s="16" customFormat="1" ht="12.75">
      <c r="A117" s="60"/>
      <c r="B117" s="60"/>
      <c r="C117" s="60"/>
      <c r="D117" s="6"/>
      <c r="E117" s="60"/>
      <c r="F117" s="60"/>
      <c r="G117" s="60"/>
      <c r="H117" s="6"/>
      <c r="I117" s="6"/>
      <c r="J117" s="60"/>
      <c r="K117" s="60"/>
      <c r="L117" s="60"/>
      <c r="M117" s="6"/>
      <c r="N117" s="60"/>
      <c r="O117" s="60"/>
      <c r="P117" s="60"/>
      <c r="Q117" s="6"/>
      <c r="R117" s="2"/>
      <c r="S117" s="2"/>
      <c r="T117" s="7"/>
      <c r="U117" s="61"/>
      <c r="V117" s="64"/>
      <c r="W117" s="2"/>
      <c r="X117" s="61"/>
      <c r="Y117" s="18"/>
      <c r="Z117" s="7"/>
    </row>
    <row r="118" spans="1:26" s="16" customFormat="1" ht="12.75">
      <c r="A118" s="60"/>
      <c r="B118" s="60"/>
      <c r="C118" s="60"/>
      <c r="D118" s="6"/>
      <c r="E118" s="60"/>
      <c r="F118" s="60"/>
      <c r="G118" s="60"/>
      <c r="H118" s="6"/>
      <c r="I118" s="6"/>
      <c r="J118" s="60"/>
      <c r="K118" s="60"/>
      <c r="L118" s="60"/>
      <c r="M118" s="6"/>
      <c r="N118" s="60"/>
      <c r="O118" s="60"/>
      <c r="P118" s="60"/>
      <c r="Q118" s="6"/>
      <c r="R118" s="2"/>
      <c r="S118" s="2"/>
      <c r="T118" s="7"/>
      <c r="U118" s="61"/>
      <c r="V118" s="64"/>
      <c r="W118" s="2"/>
      <c r="X118" s="61"/>
      <c r="Y118" s="18"/>
      <c r="Z118" s="7"/>
    </row>
    <row r="119" spans="1:26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</sheetData>
  <sheetProtection/>
  <mergeCells count="14">
    <mergeCell ref="A1:Q1"/>
    <mergeCell ref="A2:Q2"/>
    <mergeCell ref="J3:M3"/>
    <mergeCell ref="A37:D37"/>
    <mergeCell ref="E3:H3"/>
    <mergeCell ref="J37:M37"/>
    <mergeCell ref="N37:Q37"/>
    <mergeCell ref="E71:H71"/>
    <mergeCell ref="A36:Q36"/>
    <mergeCell ref="E37:H37"/>
    <mergeCell ref="A3:D3"/>
    <mergeCell ref="N3:Q3"/>
    <mergeCell ref="J71:M71"/>
    <mergeCell ref="E70:M7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</dc:creator>
  <cp:keywords/>
  <dc:description/>
  <cp:lastModifiedBy>stefano perego</cp:lastModifiedBy>
  <cp:lastPrinted>2016-06-21T11:25:50Z</cp:lastPrinted>
  <dcterms:created xsi:type="dcterms:W3CDTF">2002-09-25T09:56:24Z</dcterms:created>
  <dcterms:modified xsi:type="dcterms:W3CDTF">2018-05-09T13:50:47Z</dcterms:modified>
  <cp:category/>
  <cp:version/>
  <cp:contentType/>
  <cp:contentStatus/>
</cp:coreProperties>
</file>