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4605" windowHeight="11805" tabRatio="638" activeTab="0"/>
  </bookViews>
  <sheets>
    <sheet name="Medie Coppa" sheetId="1" r:id="rId1"/>
  </sheets>
  <definedNames/>
  <calcPr fullCalcOnLoad="1"/>
</workbook>
</file>

<file path=xl/sharedStrings.xml><?xml version="1.0" encoding="utf-8"?>
<sst xmlns="http://schemas.openxmlformats.org/spreadsheetml/2006/main" count="1434" uniqueCount="529">
  <si>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</si>
  <si>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</si>
  <si>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</si>
  <si>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</si>
  <si>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</si>
  <si>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</si>
  <si>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</si>
  <si>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</si>
  <si>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</si>
  <si>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</si>
  <si>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</si>
  <si>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</si>
  <si>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Stella Rossa</t>
  </si>
  <si>
    <t>C. Neutro</t>
  </si>
  <si>
    <r>
      <rPr>
        <b/>
        <sz val="10"/>
        <rFont val="Arial"/>
        <family val="2"/>
      </rPr>
      <t>Sottolineato</t>
    </r>
    <r>
      <rPr>
        <sz val="10"/>
        <rFont val="Arial"/>
        <family val="0"/>
      </rPr>
      <t xml:space="preserve"> = giocatore in media</t>
    </r>
  </si>
  <si>
    <r>
      <rPr>
        <b/>
        <sz val="10"/>
        <rFont val="Arial"/>
        <family val="2"/>
      </rPr>
      <t>Grassetto</t>
    </r>
    <r>
      <rPr>
        <sz val="10"/>
        <rFont val="Arial"/>
        <family val="0"/>
      </rPr>
      <t xml:space="preserve"> = uno dei migliori del ruolo</t>
    </r>
  </si>
  <si>
    <r>
      <rPr>
        <b/>
        <sz val="10"/>
        <color indexed="8"/>
        <rFont val="Arial"/>
        <family val="2"/>
      </rPr>
      <t>Maiuscolo</t>
    </r>
    <r>
      <rPr>
        <sz val="10"/>
        <color indexed="8"/>
        <rFont val="Arial"/>
        <family val="2"/>
      </rPr>
      <t xml:space="preserve"> = il migliore del suo ruolo</t>
    </r>
  </si>
  <si>
    <r>
      <rPr>
        <b/>
        <sz val="10"/>
        <color indexed="8"/>
        <rFont val="Arial"/>
        <family val="2"/>
      </rPr>
      <t>Corsivo</t>
    </r>
    <r>
      <rPr>
        <sz val="10"/>
        <color indexed="8"/>
        <rFont val="Arial"/>
        <family val="2"/>
      </rPr>
      <t xml:space="preserve"> = uno dei tre migliori del ruolo</t>
    </r>
  </si>
  <si>
    <t>Il Geko (SA)</t>
  </si>
  <si>
    <t>PongWillUsty</t>
  </si>
  <si>
    <t>-</t>
  </si>
  <si>
    <t>BeccaGol</t>
  </si>
  <si>
    <t>FC Pieverly Hills</t>
  </si>
  <si>
    <t>F. C. Nuvola</t>
  </si>
  <si>
    <t>FC Newborn 2013</t>
  </si>
  <si>
    <t>Ateneo Team</t>
  </si>
  <si>
    <t>IncJet United</t>
  </si>
  <si>
    <t>WPF Alex&amp;Dusty17</t>
  </si>
  <si>
    <t>Sorrentino</t>
  </si>
  <si>
    <t>Donnarumma</t>
  </si>
  <si>
    <t>Tatarusanu</t>
  </si>
  <si>
    <t>Consigli</t>
  </si>
  <si>
    <t>Reina</t>
  </si>
  <si>
    <t>Hart</t>
  </si>
  <si>
    <t>Marchetti</t>
  </si>
  <si>
    <t>Buffon</t>
  </si>
  <si>
    <t>Handanovic</t>
  </si>
  <si>
    <t>Storari</t>
  </si>
  <si>
    <t>Bizzarri</t>
  </si>
  <si>
    <t>Karnezis</t>
  </si>
  <si>
    <t>Da Costa</t>
  </si>
  <si>
    <t>Alisson</t>
  </si>
  <si>
    <t>Perin</t>
  </si>
  <si>
    <t>Sportiello</t>
  </si>
  <si>
    <t>Viviano</t>
  </si>
  <si>
    <t>Neto</t>
  </si>
  <si>
    <t>Berni</t>
  </si>
  <si>
    <t>Bressan</t>
  </si>
  <si>
    <t>Gabriel</t>
  </si>
  <si>
    <t>Dragowski</t>
  </si>
  <si>
    <t>Gomis</t>
  </si>
  <si>
    <t>Lobont</t>
  </si>
  <si>
    <t>Lamanna</t>
  </si>
  <si>
    <t>Bassi</t>
  </si>
  <si>
    <t>Puggioni</t>
  </si>
  <si>
    <t>Audero</t>
  </si>
  <si>
    <t>Carrizo</t>
  </si>
  <si>
    <t>Rafael A.</t>
  </si>
  <si>
    <t>Fiorillo</t>
  </si>
  <si>
    <t>Lezzerini</t>
  </si>
  <si>
    <t>Pegolo</t>
  </si>
  <si>
    <t>Rafael C.</t>
  </si>
  <si>
    <t>Berisha</t>
  </si>
  <si>
    <t>Strakosha</t>
  </si>
  <si>
    <t>Seculin</t>
  </si>
  <si>
    <t>Plizzari</t>
  </si>
  <si>
    <t>Scuffet</t>
  </si>
  <si>
    <t>Pomini</t>
  </si>
  <si>
    <t>Sepe</t>
  </si>
  <si>
    <t>Padelli</t>
  </si>
  <si>
    <t>Vargic</t>
  </si>
  <si>
    <t>Rodriguez G.</t>
  </si>
  <si>
    <t>Florenzi</t>
  </si>
  <si>
    <t>Benatia</t>
  </si>
  <si>
    <t>Ansaldi</t>
  </si>
  <si>
    <t>Bonucci</t>
  </si>
  <si>
    <t>Murillo</t>
  </si>
  <si>
    <t>Manolas</t>
  </si>
  <si>
    <t>Dani Alves</t>
  </si>
  <si>
    <t>Barzagli</t>
  </si>
  <si>
    <t>Miranda</t>
  </si>
  <si>
    <t>Romagnoli</t>
  </si>
  <si>
    <t>Maksimovic</t>
  </si>
  <si>
    <t>De Vrij</t>
  </si>
  <si>
    <t>Peres</t>
  </si>
  <si>
    <t>De Silvestri</t>
  </si>
  <si>
    <t>Chiellini</t>
  </si>
  <si>
    <t>Vermaelen</t>
  </si>
  <si>
    <t>Alex Sandro</t>
  </si>
  <si>
    <t>Astori</t>
  </si>
  <si>
    <t>Zukanovic</t>
  </si>
  <si>
    <t>Hysaj</t>
  </si>
  <si>
    <t>Ghoulam</t>
  </si>
  <si>
    <t>Martella</t>
  </si>
  <si>
    <t>Danilo</t>
  </si>
  <si>
    <t>Widmer</t>
  </si>
  <si>
    <t>Bastos</t>
  </si>
  <si>
    <t>De Sciglio</t>
  </si>
  <si>
    <t>Bruno Alves</t>
  </si>
  <si>
    <t>Gastaldello</t>
  </si>
  <si>
    <t>Basta</t>
  </si>
  <si>
    <t>Masina</t>
  </si>
  <si>
    <t>Zappacosta</t>
  </si>
  <si>
    <t>Nagatomo</t>
  </si>
  <si>
    <t>Tomovic</t>
  </si>
  <si>
    <t>Albiol</t>
  </si>
  <si>
    <t>Rudiger</t>
  </si>
  <si>
    <t>Lichtsteiner</t>
  </si>
  <si>
    <t>Peluso</t>
  </si>
  <si>
    <t>Abate</t>
  </si>
  <si>
    <t>Angella</t>
  </si>
  <si>
    <t>Dodò</t>
  </si>
  <si>
    <t>Lukaku</t>
  </si>
  <si>
    <t>Isla</t>
  </si>
  <si>
    <t>Koulibaly</t>
  </si>
  <si>
    <t>Di Marco</t>
  </si>
  <si>
    <t>Bellusci</t>
  </si>
  <si>
    <t>Cacciatore</t>
  </si>
  <si>
    <t>D'Ambrosio</t>
  </si>
  <si>
    <t>Biraghi</t>
  </si>
  <si>
    <t>Castan</t>
  </si>
  <si>
    <t>Rugani</t>
  </si>
  <si>
    <t>Izzo</t>
  </si>
  <si>
    <t>Antonelli</t>
  </si>
  <si>
    <t>Cannavaro</t>
  </si>
  <si>
    <t>Heurtaux</t>
  </si>
  <si>
    <t>Burdisso</t>
  </si>
  <si>
    <t>Pasqual</t>
  </si>
  <si>
    <t>Armero</t>
  </si>
  <si>
    <t>Ceppitelli</t>
  </si>
  <si>
    <t>Wallace</t>
  </si>
  <si>
    <t>Adnan</t>
  </si>
  <si>
    <t>Alesaami</t>
  </si>
  <si>
    <t>Lirola</t>
  </si>
  <si>
    <t>Tonelli</t>
  </si>
  <si>
    <t>Evra</t>
  </si>
  <si>
    <t>Costa</t>
  </si>
  <si>
    <t>Paletta</t>
  </si>
  <si>
    <t>Murru</t>
  </si>
  <si>
    <t>Pavlovic</t>
  </si>
  <si>
    <t>Oikonomou</t>
  </si>
  <si>
    <t>Goldaniga</t>
  </si>
  <si>
    <t>Dramè</t>
  </si>
  <si>
    <t>Felipe</t>
  </si>
  <si>
    <t>Antei</t>
  </si>
  <si>
    <t>Cissokho</t>
  </si>
  <si>
    <t>Gobbi</t>
  </si>
  <si>
    <t>Ajeti</t>
  </si>
  <si>
    <t>Campagnaro</t>
  </si>
  <si>
    <t>Diks</t>
  </si>
  <si>
    <t>Avelar</t>
  </si>
  <si>
    <t>Milic</t>
  </si>
  <si>
    <t>Bovo</t>
  </si>
  <si>
    <t>Toloi</t>
  </si>
  <si>
    <t>Gentiletti</t>
  </si>
  <si>
    <t>Fazio</t>
  </si>
  <si>
    <t>Gonzalez G.</t>
  </si>
  <si>
    <t>De Maio</t>
  </si>
  <si>
    <t>Ferrari G.</t>
  </si>
  <si>
    <t>Edenilson</t>
  </si>
  <si>
    <t>Rispoli</t>
  </si>
  <si>
    <t>Calabria</t>
  </si>
  <si>
    <t>Zampano</t>
  </si>
  <si>
    <t>Rajkovic</t>
  </si>
  <si>
    <t>Juan Jesus</t>
  </si>
  <si>
    <t>Mario Rui</t>
  </si>
  <si>
    <t>Dussenne</t>
  </si>
  <si>
    <t>Helander</t>
  </si>
  <si>
    <t>Krafth</t>
  </si>
  <si>
    <t>Coda</t>
  </si>
  <si>
    <t>Acerbi</t>
  </si>
  <si>
    <t>Cesar</t>
  </si>
  <si>
    <t>Claiton</t>
  </si>
  <si>
    <t>Regini</t>
  </si>
  <si>
    <t>Rossettini</t>
  </si>
  <si>
    <t>Moretti</t>
  </si>
  <si>
    <t>Gomez G.</t>
  </si>
  <si>
    <t>Konko</t>
  </si>
  <si>
    <t>Skriniar</t>
  </si>
  <si>
    <t>Dainelli</t>
  </si>
  <si>
    <t>Adjapong</t>
  </si>
  <si>
    <t>Gamberini</t>
  </si>
  <si>
    <t>Gazzola</t>
  </si>
  <si>
    <t>Silvestre</t>
  </si>
  <si>
    <t>Stendardo</t>
  </si>
  <si>
    <t>Morganella</t>
  </si>
  <si>
    <t>Laurini</t>
  </si>
  <si>
    <t>Munoz</t>
  </si>
  <si>
    <t>Zapata C.</t>
  </si>
  <si>
    <t>Mbaye</t>
  </si>
  <si>
    <t>Hoedt</t>
  </si>
  <si>
    <t>Frey</t>
  </si>
  <si>
    <t>Salamon</t>
  </si>
  <si>
    <t>Torosidis</t>
  </si>
  <si>
    <t>Strinic</t>
  </si>
  <si>
    <t>Salcedo</t>
  </si>
  <si>
    <t>Ranocchia</t>
  </si>
  <si>
    <t>Maggio</t>
  </si>
  <si>
    <t>Radu</t>
  </si>
  <si>
    <t>Santon</t>
  </si>
  <si>
    <t>Molinaro</t>
  </si>
  <si>
    <t>Rosi</t>
  </si>
  <si>
    <t>Khedira</t>
  </si>
  <si>
    <t>Saponara</t>
  </si>
  <si>
    <t>Strootman</t>
  </si>
  <si>
    <t>Bonaventura</t>
  </si>
  <si>
    <t>Nainggolan</t>
  </si>
  <si>
    <t>Joao Mario</t>
  </si>
  <si>
    <t>Perisic</t>
  </si>
  <si>
    <t>Perotti</t>
  </si>
  <si>
    <t>Candreva</t>
  </si>
  <si>
    <t>Banega</t>
  </si>
  <si>
    <t>Anderson F.</t>
  </si>
  <si>
    <t>Di Gennaro</t>
  </si>
  <si>
    <t>Cuadrado</t>
  </si>
  <si>
    <t>Pjanic</t>
  </si>
  <si>
    <t>Biglia</t>
  </si>
  <si>
    <t>Hamsik</t>
  </si>
  <si>
    <t>Gomez A.</t>
  </si>
  <si>
    <t>Borja Valero</t>
  </si>
  <si>
    <t>Ljajic</t>
  </si>
  <si>
    <t>Verdi</t>
  </si>
  <si>
    <t>Joao Pedro</t>
  </si>
  <si>
    <t>Laxalt</t>
  </si>
  <si>
    <t>Brozovic</t>
  </si>
  <si>
    <t>Praet</t>
  </si>
  <si>
    <t>Bernardeschi</t>
  </si>
  <si>
    <t>Diamanti</t>
  </si>
  <si>
    <t>Iago Falque</t>
  </si>
  <si>
    <t>Parolo</t>
  </si>
  <si>
    <t>Pasalic</t>
  </si>
  <si>
    <t>Alvarez R.</t>
  </si>
  <si>
    <t>Krejci</t>
  </si>
  <si>
    <t>Biabiany</t>
  </si>
  <si>
    <t>Zielinski</t>
  </si>
  <si>
    <t>Memushaj</t>
  </si>
  <si>
    <t>Benassi</t>
  </si>
  <si>
    <t>De Paul</t>
  </si>
  <si>
    <t>Jorginho</t>
  </si>
  <si>
    <t>Birsa</t>
  </si>
  <si>
    <t>Bertolacci</t>
  </si>
  <si>
    <t>Duncan</t>
  </si>
  <si>
    <t>D'Alessandro</t>
  </si>
  <si>
    <t>Dzemaili</t>
  </si>
  <si>
    <t>Kums</t>
  </si>
  <si>
    <t>Rincon</t>
  </si>
  <si>
    <t>Kondogbia</t>
  </si>
  <si>
    <t>Rigoni L.</t>
  </si>
  <si>
    <t>Marchisio</t>
  </si>
  <si>
    <t>Baselli</t>
  </si>
  <si>
    <t>Embalo</t>
  </si>
  <si>
    <t>Giaccherini</t>
  </si>
  <si>
    <t>Castro</t>
  </si>
  <si>
    <t>Badu</t>
  </si>
  <si>
    <t>Veloso</t>
  </si>
  <si>
    <t>Cataldi</t>
  </si>
  <si>
    <t>Fernandes B.</t>
  </si>
  <si>
    <t>Diawara</t>
  </si>
  <si>
    <t>Lemina</t>
  </si>
  <si>
    <t>Tello C.</t>
  </si>
  <si>
    <t>Mauri J.</t>
  </si>
  <si>
    <t>Lulic</t>
  </si>
  <si>
    <t>Mounier</t>
  </si>
  <si>
    <t>Cigarini</t>
  </si>
  <si>
    <t>Torreira</t>
  </si>
  <si>
    <t>Buchel</t>
  </si>
  <si>
    <t>Lodi</t>
  </si>
  <si>
    <t>Fernandez M.</t>
  </si>
  <si>
    <t>Politano</t>
  </si>
  <si>
    <t>De Rossi</t>
  </si>
  <si>
    <t>Missiroli</t>
  </si>
  <si>
    <t>Nagy</t>
  </si>
  <si>
    <t>Lazovic</t>
  </si>
  <si>
    <t>Suso</t>
  </si>
  <si>
    <t>Di Francesco</t>
  </si>
  <si>
    <t>Tello A.</t>
  </si>
  <si>
    <t>Hetemaj</t>
  </si>
  <si>
    <t>Hallfredsson</t>
  </si>
  <si>
    <t>Badelj</t>
  </si>
  <si>
    <t>Aquilani</t>
  </si>
  <si>
    <t>Linetty</t>
  </si>
  <si>
    <t>Valdifiori</t>
  </si>
  <si>
    <t>Verre</t>
  </si>
  <si>
    <t>Donsah</t>
  </si>
  <si>
    <t>Magnanelli</t>
  </si>
  <si>
    <t>De Guzman</t>
  </si>
  <si>
    <t>Benali</t>
  </si>
  <si>
    <t>Hernanes</t>
  </si>
  <si>
    <t>Quaison</t>
  </si>
  <si>
    <t>Barreto</t>
  </si>
  <si>
    <t>Rhoden</t>
  </si>
  <si>
    <t>Gakpè</t>
  </si>
  <si>
    <t>Sensi</t>
  </si>
  <si>
    <t>Fofana</t>
  </si>
  <si>
    <t>Stoian</t>
  </si>
  <si>
    <t>Henrique B.</t>
  </si>
  <si>
    <t>Konè</t>
  </si>
  <si>
    <t>Honda</t>
  </si>
  <si>
    <t>Acquah</t>
  </si>
  <si>
    <t>Crisetig</t>
  </si>
  <si>
    <t>Cristante</t>
  </si>
  <si>
    <t>Padoin</t>
  </si>
  <si>
    <t>Cabezas</t>
  </si>
  <si>
    <t>Kurtic</t>
  </si>
  <si>
    <t>Grassi</t>
  </si>
  <si>
    <t>Viviani</t>
  </si>
  <si>
    <t>Mazzitelli</t>
  </si>
  <si>
    <t>Pepe</t>
  </si>
  <si>
    <t>Balic</t>
  </si>
  <si>
    <t>Medel</t>
  </si>
  <si>
    <t>Pellegrini</t>
  </si>
  <si>
    <t>Allan</t>
  </si>
  <si>
    <t>El Kaddouri</t>
  </si>
  <si>
    <t>Hiljemark</t>
  </si>
  <si>
    <t>Montolivo</t>
  </si>
  <si>
    <t>Bastien</t>
  </si>
  <si>
    <t>Melo</t>
  </si>
  <si>
    <t>Rigoni N.</t>
  </si>
  <si>
    <t>Croce</t>
  </si>
  <si>
    <t>Obi</t>
  </si>
  <si>
    <t>Sala</t>
  </si>
  <si>
    <t>Chochev</t>
  </si>
  <si>
    <t>Evangelista L.</t>
  </si>
  <si>
    <t>Ntcham</t>
  </si>
  <si>
    <t>Spinazzola</t>
  </si>
  <si>
    <t>Tonev</t>
  </si>
  <si>
    <t>Rog</t>
  </si>
  <si>
    <t>Sanchez</t>
  </si>
  <si>
    <t>Kucka</t>
  </si>
  <si>
    <t>Barella</t>
  </si>
  <si>
    <t>Locatelli</t>
  </si>
  <si>
    <t>Paredes</t>
  </si>
  <si>
    <t>Taider</t>
  </si>
  <si>
    <t>Sturaro</t>
  </si>
  <si>
    <t>Milinkovic-Savic</t>
  </si>
  <si>
    <t>Brugman</t>
  </si>
  <si>
    <t>Migliaccio</t>
  </si>
  <si>
    <t>Poli</t>
  </si>
  <si>
    <t>Vecino</t>
  </si>
  <si>
    <t>Paloschi</t>
  </si>
  <si>
    <t>Milik</t>
  </si>
  <si>
    <t>Borriello</t>
  </si>
  <si>
    <t>Higuain</t>
  </si>
  <si>
    <t>Bacca</t>
  </si>
  <si>
    <t>Callejon</t>
  </si>
  <si>
    <t>Immobile</t>
  </si>
  <si>
    <t>Dybala</t>
  </si>
  <si>
    <t>Kalinic</t>
  </si>
  <si>
    <t>Belotti</t>
  </si>
  <si>
    <t>El Shaarawy</t>
  </si>
  <si>
    <t>Pavoletti</t>
  </si>
  <si>
    <t>Salah</t>
  </si>
  <si>
    <t>Caprari</t>
  </si>
  <si>
    <t>Berardi</t>
  </si>
  <si>
    <t>Dzeko</t>
  </si>
  <si>
    <t>Destro</t>
  </si>
  <si>
    <t>Muriel</t>
  </si>
  <si>
    <t>Zapata D.</t>
  </si>
  <si>
    <t>Gabbiadini</t>
  </si>
  <si>
    <t>Niang</t>
  </si>
  <si>
    <t>Mandzukic</t>
  </si>
  <si>
    <t>Perica</t>
  </si>
  <si>
    <t>Ocampos</t>
  </si>
  <si>
    <t>Gabigol</t>
  </si>
  <si>
    <t>Sau</t>
  </si>
  <si>
    <t>Defrel</t>
  </si>
  <si>
    <t>Penaranda</t>
  </si>
  <si>
    <t>Nestorovski</t>
  </si>
  <si>
    <t>Pucciarelli</t>
  </si>
  <si>
    <t>Quagliarella</t>
  </si>
  <si>
    <t>Farias</t>
  </si>
  <si>
    <t>Palladino</t>
  </si>
  <si>
    <t>Iemmello</t>
  </si>
  <si>
    <t>Boyè</t>
  </si>
  <si>
    <t>Maccarone</t>
  </si>
  <si>
    <t>Palacio</t>
  </si>
  <si>
    <t>Meggiorini</t>
  </si>
  <si>
    <t>Gilardino</t>
  </si>
  <si>
    <t>Pellissier</t>
  </si>
  <si>
    <t>Ilicic</t>
  </si>
  <si>
    <t>Keità</t>
  </si>
  <si>
    <t>De Giorgio</t>
  </si>
  <si>
    <t>Melchiorri</t>
  </si>
  <si>
    <t>Pinilla</t>
  </si>
  <si>
    <t>Thereau</t>
  </si>
  <si>
    <t>Jovetic</t>
  </si>
  <si>
    <t>Pandev</t>
  </si>
  <si>
    <t>Trotta</t>
  </si>
  <si>
    <t>Iturbe</t>
  </si>
  <si>
    <t>Lapadula</t>
  </si>
  <si>
    <t>Eder</t>
  </si>
  <si>
    <t>Luis Alberto</t>
  </si>
  <si>
    <t>Bahebeck</t>
  </si>
  <si>
    <t>Djordjevic</t>
  </si>
  <si>
    <t>Cassano</t>
  </si>
  <si>
    <t>Inglese</t>
  </si>
  <si>
    <t>Sallai</t>
  </si>
  <si>
    <t>Budimir</t>
  </si>
  <si>
    <t>Sadiq</t>
  </si>
  <si>
    <t>Matri</t>
  </si>
  <si>
    <t>Zarate</t>
  </si>
  <si>
    <t>Nalini</t>
  </si>
  <si>
    <t>Falcinelli</t>
  </si>
  <si>
    <t>Mchedlidze</t>
  </si>
  <si>
    <t>Totti</t>
  </si>
  <si>
    <t>Kishna</t>
  </si>
  <si>
    <t>Simeone</t>
  </si>
  <si>
    <t>Manaj</t>
  </si>
  <si>
    <t>Luiz Adriano</t>
  </si>
  <si>
    <t>Pjaca</t>
  </si>
  <si>
    <t>Babacar</t>
  </si>
  <si>
    <t>Petagna</t>
  </si>
  <si>
    <t>Giannetti</t>
  </si>
  <si>
    <t>Pesic</t>
  </si>
  <si>
    <t>Lombardi</t>
  </si>
  <si>
    <t>Ewandro</t>
  </si>
  <si>
    <t>Martinez J.</t>
  </si>
  <si>
    <t>Trajkovski</t>
  </si>
  <si>
    <t>Ricci</t>
  </si>
  <si>
    <t>Chiesa</t>
  </si>
  <si>
    <t>Pettinari</t>
  </si>
  <si>
    <t>Ragusa</t>
  </si>
  <si>
    <t>Lopez M.</t>
  </si>
  <si>
    <t>Balogh</t>
  </si>
  <si>
    <t>Acquafresca</t>
  </si>
  <si>
    <t>Chanturia</t>
  </si>
  <si>
    <t>Djuricic</t>
  </si>
  <si>
    <t>Schick</t>
  </si>
  <si>
    <t>Marilungo</t>
  </si>
  <si>
    <t>Simy</t>
  </si>
  <si>
    <t>Floccari</t>
  </si>
  <si>
    <t>Floro Flores</t>
  </si>
  <si>
    <t>Matos</t>
  </si>
  <si>
    <t>Giampaolo</t>
  </si>
  <si>
    <t>Sarri</t>
  </si>
  <si>
    <t>Sousa</t>
  </si>
  <si>
    <t>Inzaghi S.</t>
  </si>
  <si>
    <t>Mihajlovic</t>
  </si>
  <si>
    <t>Spalletti</t>
  </si>
  <si>
    <t>Rastelli</t>
  </si>
  <si>
    <t>Donadoni</t>
  </si>
  <si>
    <t>MONTELLA</t>
  </si>
  <si>
    <t>Maran</t>
  </si>
  <si>
    <t>Gasperini</t>
  </si>
  <si>
    <t>Hagi</t>
  </si>
  <si>
    <t>Barba</t>
  </si>
  <si>
    <t>Olivera</t>
  </si>
  <si>
    <t>Iachini (Es.)</t>
  </si>
  <si>
    <t>Del Neri</t>
  </si>
  <si>
    <r>
      <t xml:space="preserve">Babacar </t>
    </r>
    <r>
      <rPr>
        <sz val="10"/>
        <color indexed="8"/>
        <rFont val="Arial"/>
        <family val="2"/>
      </rPr>
      <t>(S)</t>
    </r>
  </si>
  <si>
    <r>
      <t xml:space="preserve">Ilicic </t>
    </r>
    <r>
      <rPr>
        <sz val="10"/>
        <color indexed="11"/>
        <rFont val="Arial"/>
        <family val="2"/>
      </rPr>
      <t>(S)</t>
    </r>
  </si>
  <si>
    <r>
      <t xml:space="preserve">Gilardino </t>
    </r>
    <r>
      <rPr>
        <sz val="10"/>
        <color indexed="10"/>
        <rFont val="Arial"/>
        <family val="2"/>
      </rPr>
      <t>(S)</t>
    </r>
  </si>
  <si>
    <r>
      <t xml:space="preserve">Quagliarella </t>
    </r>
    <r>
      <rPr>
        <sz val="10"/>
        <color indexed="11"/>
        <rFont val="Arial"/>
        <family val="2"/>
      </rPr>
      <t>(S)</t>
    </r>
  </si>
  <si>
    <t>Modificatore</t>
  </si>
  <si>
    <t>Insigne</t>
  </si>
  <si>
    <t>De Boer (Es.)</t>
  </si>
  <si>
    <t>Pioli</t>
  </si>
  <si>
    <t>Kessiè</t>
  </si>
  <si>
    <t>Masiello</t>
  </si>
  <si>
    <t>Tachtsidis</t>
  </si>
  <si>
    <r>
      <t xml:space="preserve">Ricci </t>
    </r>
    <r>
      <rPr>
        <sz val="10"/>
        <color indexed="11"/>
        <rFont val="Arial"/>
        <family val="2"/>
      </rPr>
      <t>(S)</t>
    </r>
  </si>
  <si>
    <r>
      <t xml:space="preserve">Sportiello </t>
    </r>
    <r>
      <rPr>
        <sz val="10"/>
        <color indexed="46"/>
        <rFont val="Arial"/>
        <family val="2"/>
      </rPr>
      <t>(S)</t>
    </r>
  </si>
  <si>
    <t>Perisan</t>
  </si>
  <si>
    <t>Mirante</t>
  </si>
  <si>
    <t>Skorupski</t>
  </si>
  <si>
    <t>Pelagotti</t>
  </si>
  <si>
    <t>Pugliesi</t>
  </si>
  <si>
    <t>Gollini</t>
  </si>
  <si>
    <t>Patric Gabarron</t>
  </si>
  <si>
    <t>Vangioni</t>
  </si>
  <si>
    <t>Caldara</t>
  </si>
  <si>
    <t>Barreca</t>
  </si>
  <si>
    <t>Simic</t>
  </si>
  <si>
    <t>Emerson</t>
  </si>
  <si>
    <t>Carlao</t>
  </si>
  <si>
    <t>Orban</t>
  </si>
  <si>
    <t>Mesbah</t>
  </si>
  <si>
    <t>Bereszynski</t>
  </si>
  <si>
    <t>Miangue</t>
  </si>
  <si>
    <t>Sampirisi</t>
  </si>
  <si>
    <t>Capuano</t>
  </si>
  <si>
    <t>Ibarbo</t>
  </si>
  <si>
    <t>Scamacca</t>
  </si>
  <si>
    <t>Ranegie</t>
  </si>
  <si>
    <t>Deulofeu</t>
  </si>
  <si>
    <t>Stefan Silva</t>
  </si>
  <si>
    <t>Acosty</t>
  </si>
  <si>
    <t>Petkovic</t>
  </si>
  <si>
    <r>
      <t xml:space="preserve">Palladino </t>
    </r>
    <r>
      <rPr>
        <sz val="10"/>
        <color indexed="12"/>
        <rFont val="Arial"/>
        <family val="2"/>
      </rPr>
      <t>(S)</t>
    </r>
  </si>
  <si>
    <t>Cerri</t>
  </si>
  <si>
    <t>Thiam</t>
  </si>
  <si>
    <t>Leandrinho</t>
  </si>
  <si>
    <t>Jakupovic</t>
  </si>
  <si>
    <t>Murgia</t>
  </si>
  <si>
    <t>Zapata A.</t>
  </si>
  <si>
    <t>Grenier</t>
  </si>
  <si>
    <t>Muntari</t>
  </si>
  <si>
    <t>Izco</t>
  </si>
  <si>
    <t>Gazzi</t>
  </si>
  <si>
    <t>Rizzo</t>
  </si>
  <si>
    <t>Dessena</t>
  </si>
  <si>
    <t>Cubas</t>
  </si>
  <si>
    <t>Krunic</t>
  </si>
  <si>
    <t>Gagliardini</t>
  </si>
  <si>
    <t>Ionita</t>
  </si>
  <si>
    <t>Jankto</t>
  </si>
  <si>
    <t>Freuler</t>
  </si>
  <si>
    <t>Morosini</t>
  </si>
  <si>
    <t>Ninkovic</t>
  </si>
  <si>
    <t>Faragò</t>
  </si>
  <si>
    <t>Kastanos</t>
  </si>
  <si>
    <t>Pulgar</t>
  </si>
  <si>
    <t>Taarabt</t>
  </si>
  <si>
    <t>Oddo (Es.)</t>
  </si>
  <si>
    <t>Zeman</t>
  </si>
  <si>
    <r>
      <t xml:space="preserve">De Sciglio </t>
    </r>
    <r>
      <rPr>
        <u val="single"/>
        <sz val="10"/>
        <color indexed="46"/>
        <rFont val="Arial"/>
        <family val="2"/>
      </rPr>
      <t>(S)</t>
    </r>
  </si>
  <si>
    <t>Juric (Es.)</t>
  </si>
  <si>
    <t>Mandorlini</t>
  </si>
  <si>
    <r>
      <t xml:space="preserve">Ghoulam </t>
    </r>
    <r>
      <rPr>
        <u val="single"/>
        <sz val="10"/>
        <color indexed="13"/>
        <rFont val="Arial"/>
        <family val="2"/>
      </rPr>
      <t>(S)</t>
    </r>
  </si>
  <si>
    <r>
      <t xml:space="preserve">Ocampos </t>
    </r>
    <r>
      <rPr>
        <u val="single"/>
        <sz val="10"/>
        <color indexed="15"/>
        <rFont val="Arial"/>
        <family val="2"/>
      </rPr>
      <t>(S)</t>
    </r>
  </si>
  <si>
    <t>SZCZESNY</t>
  </si>
  <si>
    <t>CONTI</t>
  </si>
  <si>
    <t>ALLEGRI</t>
  </si>
  <si>
    <t>C. NEUTRO</t>
  </si>
  <si>
    <t>TRASFERTA</t>
  </si>
  <si>
    <t>IN CASA</t>
  </si>
  <si>
    <t>GENERALE</t>
  </si>
  <si>
    <t>MERTENS</t>
  </si>
  <si>
    <t>ICARDI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</si>
</sst>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h\.mm\.ss"/>
    <numFmt numFmtId="185" formatCode="&quot;Attivo&quot;;&quot;Attivo&quot;;&quot;Inattivo&quot;"/>
  </numFmts>
  <fonts count="1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46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5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5"/>
      <name val="Arial"/>
      <family val="2"/>
    </font>
    <font>
      <i/>
      <u val="single"/>
      <sz val="10"/>
      <color indexed="15"/>
      <name val="Arial"/>
      <family val="2"/>
    </font>
    <font>
      <b/>
      <u val="single"/>
      <sz val="10"/>
      <color indexed="46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1"/>
      <name val="Arial"/>
      <family val="2"/>
    </font>
    <font>
      <b/>
      <i/>
      <u val="single"/>
      <sz val="10"/>
      <color indexed="46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5"/>
      <name val="Arial"/>
      <family val="2"/>
    </font>
    <font>
      <b/>
      <i/>
      <sz val="10"/>
      <color indexed="11"/>
      <name val="Arial"/>
      <family val="2"/>
    </font>
    <font>
      <b/>
      <sz val="10"/>
      <color indexed="10"/>
      <name val="Arial"/>
      <family val="2"/>
    </font>
    <font>
      <i/>
      <sz val="10"/>
      <color indexed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sz val="10"/>
      <color indexed="46"/>
      <name val="Arial"/>
      <family val="2"/>
    </font>
    <font>
      <b/>
      <sz val="10"/>
      <color indexed="13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u val="single"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u val="single"/>
      <sz val="10"/>
      <color indexed="40"/>
      <name val="Arial"/>
      <family val="2"/>
    </font>
    <font>
      <u val="single"/>
      <sz val="10"/>
      <color indexed="50"/>
      <name val="Arial"/>
      <family val="2"/>
    </font>
    <font>
      <b/>
      <u val="single"/>
      <sz val="10"/>
      <color indexed="40"/>
      <name val="Arial"/>
      <family val="2"/>
    </font>
    <font>
      <b/>
      <u val="single"/>
      <sz val="10"/>
      <color indexed="36"/>
      <name val="Arial"/>
      <family val="2"/>
    </font>
    <font>
      <i/>
      <u val="single"/>
      <sz val="10"/>
      <color indexed="36"/>
      <name val="Arial"/>
      <family val="2"/>
    </font>
    <font>
      <b/>
      <i/>
      <u val="single"/>
      <sz val="10"/>
      <color indexed="36"/>
      <name val="Arial"/>
      <family val="2"/>
    </font>
    <font>
      <b/>
      <u val="single"/>
      <sz val="10"/>
      <color indexed="50"/>
      <name val="Arial"/>
      <family val="2"/>
    </font>
    <font>
      <b/>
      <i/>
      <u val="single"/>
      <sz val="10"/>
      <color indexed="50"/>
      <name val="Arial"/>
      <family val="2"/>
    </font>
    <font>
      <b/>
      <i/>
      <u val="single"/>
      <sz val="10"/>
      <color indexed="40"/>
      <name val="Arial"/>
      <family val="2"/>
    </font>
    <font>
      <i/>
      <u val="single"/>
      <sz val="10"/>
      <color indexed="40"/>
      <name val="Arial"/>
      <family val="2"/>
    </font>
    <font>
      <b/>
      <sz val="10"/>
      <color indexed="36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i/>
      <sz val="10"/>
      <color indexed="40"/>
      <name val="Arial"/>
      <family val="2"/>
    </font>
    <font>
      <b/>
      <i/>
      <sz val="10"/>
      <color indexed="50"/>
      <name val="Arial"/>
      <family val="2"/>
    </font>
    <font>
      <i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rgb="FF00FF00"/>
      <name val="Arial"/>
      <family val="2"/>
    </font>
    <font>
      <sz val="10"/>
      <color rgb="FFCC99FF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FFFF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u val="single"/>
      <sz val="10"/>
      <color rgb="FF00FFFF"/>
      <name val="Arial"/>
      <family val="2"/>
    </font>
    <font>
      <u val="single"/>
      <sz val="10"/>
      <color rgb="FF92D05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00FF00"/>
      <name val="Arial"/>
      <family val="2"/>
    </font>
    <font>
      <b/>
      <u val="single"/>
      <sz val="10"/>
      <color rgb="FF00B0F0"/>
      <name val="Arial"/>
      <family val="2"/>
    </font>
    <font>
      <b/>
      <u val="single"/>
      <sz val="10"/>
      <color rgb="FF7030A0"/>
      <name val="Arial"/>
      <family val="2"/>
    </font>
    <font>
      <i/>
      <u val="single"/>
      <sz val="10"/>
      <color rgb="FF7030A0"/>
      <name val="Arial"/>
      <family val="2"/>
    </font>
    <font>
      <b/>
      <i/>
      <u val="single"/>
      <sz val="10"/>
      <color rgb="FF7030A0"/>
      <name val="Arial"/>
      <family val="2"/>
    </font>
    <font>
      <b/>
      <u val="single"/>
      <sz val="10"/>
      <color rgb="FF00FF00"/>
      <name val="Arial"/>
      <family val="2"/>
    </font>
    <font>
      <b/>
      <u val="single"/>
      <sz val="10"/>
      <color rgb="FF92D050"/>
      <name val="Arial"/>
      <family val="2"/>
    </font>
    <font>
      <b/>
      <i/>
      <u val="single"/>
      <sz val="10"/>
      <color rgb="FF00FF00"/>
      <name val="Arial"/>
      <family val="2"/>
    </font>
    <font>
      <b/>
      <i/>
      <u val="single"/>
      <sz val="10"/>
      <color rgb="FF92D050"/>
      <name val="Arial"/>
      <family val="2"/>
    </font>
    <font>
      <b/>
      <i/>
      <u val="single"/>
      <sz val="10"/>
      <color rgb="FF00B0F0"/>
      <name val="Arial"/>
      <family val="2"/>
    </font>
    <font>
      <i/>
      <u val="single"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i/>
      <sz val="10"/>
      <color rgb="FF00B0F0"/>
      <name val="Arial"/>
      <family val="2"/>
    </font>
    <font>
      <b/>
      <i/>
      <sz val="10"/>
      <color rgb="FF92D050"/>
      <name val="Arial"/>
      <family val="2"/>
    </font>
    <font>
      <i/>
      <sz val="10"/>
      <color rgb="FF92D050"/>
      <name val="Arial"/>
      <family val="2"/>
    </font>
    <font>
      <b/>
      <u val="single"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F5F5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2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3" borderId="0" applyNumberFormat="0" applyBorder="0" applyAlignment="0" applyProtection="0"/>
    <xf numFmtId="0" fontId="86" fillId="2" borderId="1" applyNumberFormat="0" applyAlignment="0" applyProtection="0"/>
    <xf numFmtId="0" fontId="87" fillId="0" borderId="2" applyNumberFormat="0" applyFill="0" applyAlignment="0" applyProtection="0"/>
    <xf numFmtId="0" fontId="88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11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78" fontId="0" fillId="0" borderId="0" applyFont="0" applyFill="0" applyBorder="0" applyAlignment="0" applyProtection="0"/>
    <xf numFmtId="0" fontId="8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1" borderId="0" applyNumberFormat="0" applyBorder="0" applyAlignment="0" applyProtection="0"/>
    <xf numFmtId="0" fontId="0" fillId="22" borderId="4" applyNumberFormat="0" applyFont="0" applyAlignment="0" applyProtection="0"/>
    <xf numFmtId="0" fontId="91" fillId="2" borderId="5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7"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8" fillId="29" borderId="13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5" fillId="28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0" fillId="31" borderId="18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9" fillId="31" borderId="21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9" fillId="31" borderId="22" xfId="0" applyFont="1" applyFill="1" applyBorder="1" applyAlignment="1">
      <alignment horizontal="center"/>
    </xf>
    <xf numFmtId="0" fontId="0" fillId="31" borderId="22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21" xfId="0" applyFont="1" applyFill="1" applyBorder="1" applyAlignment="1">
      <alignment horizontal="center"/>
    </xf>
    <xf numFmtId="0" fontId="9" fillId="31" borderId="20" xfId="0" applyFont="1" applyFill="1" applyBorder="1" applyAlignment="1">
      <alignment horizontal="center"/>
    </xf>
    <xf numFmtId="0" fontId="0" fillId="31" borderId="23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1" borderId="20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11" fillId="31" borderId="21" xfId="0" applyFont="1" applyFill="1" applyBorder="1" applyAlignment="1">
      <alignment horizontal="center"/>
    </xf>
    <xf numFmtId="0" fontId="0" fillId="31" borderId="24" xfId="0" applyFont="1" applyFill="1" applyBorder="1" applyAlignment="1">
      <alignment horizontal="center"/>
    </xf>
    <xf numFmtId="0" fontId="6" fillId="31" borderId="24" xfId="0" applyFont="1" applyFill="1" applyBorder="1" applyAlignment="1">
      <alignment horizontal="center"/>
    </xf>
    <xf numFmtId="0" fontId="0" fillId="31" borderId="25" xfId="0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/>
    </xf>
    <xf numFmtId="0" fontId="10" fillId="31" borderId="25" xfId="0" applyFont="1" applyFill="1" applyBorder="1" applyAlignment="1">
      <alignment horizontal="center"/>
    </xf>
    <xf numFmtId="0" fontId="9" fillId="31" borderId="26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11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11" fillId="31" borderId="17" xfId="0" applyFont="1" applyFill="1" applyBorder="1" applyAlignment="1">
      <alignment horizontal="center"/>
    </xf>
    <xf numFmtId="171" fontId="8" fillId="29" borderId="13" xfId="0" applyNumberFormat="1" applyFont="1" applyFill="1" applyBorder="1" applyAlignment="1">
      <alignment horizontal="center"/>
    </xf>
    <xf numFmtId="0" fontId="9" fillId="31" borderId="27" xfId="0" applyFont="1" applyFill="1" applyBorder="1" applyAlignment="1">
      <alignment horizontal="center"/>
    </xf>
    <xf numFmtId="0" fontId="0" fillId="31" borderId="27" xfId="0" applyFont="1" applyFill="1" applyBorder="1" applyAlignment="1">
      <alignment horizontal="center"/>
    </xf>
    <xf numFmtId="0" fontId="6" fillId="31" borderId="27" xfId="0" applyFont="1" applyFill="1" applyBorder="1" applyAlignment="1">
      <alignment horizontal="center"/>
    </xf>
    <xf numFmtId="0" fontId="10" fillId="31" borderId="27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9" fillId="31" borderId="28" xfId="0" applyFont="1" applyFill="1" applyBorder="1" applyAlignment="1">
      <alignment horizontal="center"/>
    </xf>
    <xf numFmtId="0" fontId="9" fillId="31" borderId="25" xfId="0" applyFont="1" applyFill="1" applyBorder="1" applyAlignment="1">
      <alignment horizontal="center"/>
    </xf>
    <xf numFmtId="0" fontId="9" fillId="31" borderId="29" xfId="0" applyFont="1" applyFill="1" applyBorder="1" applyAlignment="1">
      <alignment horizontal="center"/>
    </xf>
    <xf numFmtId="0" fontId="4" fillId="31" borderId="29" xfId="0" applyFont="1" applyFill="1" applyBorder="1" applyAlignment="1">
      <alignment horizontal="center"/>
    </xf>
    <xf numFmtId="0" fontId="4" fillId="31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2" fillId="31" borderId="21" xfId="0" applyFont="1" applyFill="1" applyBorder="1" applyAlignment="1">
      <alignment horizontal="center"/>
    </xf>
    <xf numFmtId="0" fontId="12" fillId="31" borderId="20" xfId="0" applyFont="1" applyFill="1" applyBorder="1" applyAlignment="1">
      <alignment horizontal="center"/>
    </xf>
    <xf numFmtId="0" fontId="12" fillId="31" borderId="25" xfId="0" applyFont="1" applyFill="1" applyBorder="1" applyAlignment="1">
      <alignment horizontal="center"/>
    </xf>
    <xf numFmtId="0" fontId="12" fillId="31" borderId="22" xfId="0" applyFont="1" applyFill="1" applyBorder="1" applyAlignment="1">
      <alignment horizontal="center"/>
    </xf>
    <xf numFmtId="0" fontId="12" fillId="31" borderId="27" xfId="0" applyFont="1" applyFill="1" applyBorder="1" applyAlignment="1">
      <alignment horizontal="center"/>
    </xf>
    <xf numFmtId="0" fontId="12" fillId="31" borderId="17" xfId="0" applyFont="1" applyFill="1" applyBorder="1" applyAlignment="1">
      <alignment horizontal="center"/>
    </xf>
    <xf numFmtId="0" fontId="12" fillId="31" borderId="18" xfId="0" applyFont="1" applyFill="1" applyBorder="1" applyAlignment="1">
      <alignment horizontal="center"/>
    </xf>
    <xf numFmtId="0" fontId="12" fillId="31" borderId="30" xfId="0" applyFont="1" applyFill="1" applyBorder="1" applyAlignment="1">
      <alignment horizontal="center"/>
    </xf>
    <xf numFmtId="0" fontId="12" fillId="31" borderId="23" xfId="0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171" fontId="12" fillId="31" borderId="31" xfId="0" applyNumberFormat="1" applyFont="1" applyFill="1" applyBorder="1" applyAlignment="1">
      <alignment horizontal="center"/>
    </xf>
    <xf numFmtId="171" fontId="12" fillId="31" borderId="32" xfId="0" applyNumberFormat="1" applyFont="1" applyFill="1" applyBorder="1" applyAlignment="1">
      <alignment horizontal="center"/>
    </xf>
    <xf numFmtId="171" fontId="10" fillId="31" borderId="31" xfId="0" applyNumberFormat="1" applyFont="1" applyFill="1" applyBorder="1" applyAlignment="1">
      <alignment horizontal="center"/>
    </xf>
    <xf numFmtId="171" fontId="10" fillId="31" borderId="33" xfId="0" applyNumberFormat="1" applyFont="1" applyFill="1" applyBorder="1" applyAlignment="1">
      <alignment horizontal="center"/>
    </xf>
    <xf numFmtId="171" fontId="10" fillId="31" borderId="32" xfId="0" applyNumberFormat="1" applyFont="1" applyFill="1" applyBorder="1" applyAlignment="1">
      <alignment horizontal="center"/>
    </xf>
    <xf numFmtId="171" fontId="5" fillId="29" borderId="13" xfId="0" applyNumberFormat="1" applyFont="1" applyFill="1" applyBorder="1" applyAlignment="1">
      <alignment horizontal="center"/>
    </xf>
    <xf numFmtId="171" fontId="6" fillId="31" borderId="34" xfId="0" applyNumberFormat="1" applyFont="1" applyFill="1" applyBorder="1" applyAlignment="1">
      <alignment horizontal="center"/>
    </xf>
    <xf numFmtId="171" fontId="6" fillId="31" borderId="35" xfId="0" applyNumberFormat="1" applyFont="1" applyFill="1" applyBorder="1" applyAlignment="1">
      <alignment horizontal="center"/>
    </xf>
    <xf numFmtId="171" fontId="0" fillId="31" borderId="31" xfId="0" applyNumberFormat="1" applyFont="1" applyFill="1" applyBorder="1" applyAlignment="1">
      <alignment horizontal="center"/>
    </xf>
    <xf numFmtId="171" fontId="0" fillId="31" borderId="35" xfId="0" applyNumberFormat="1" applyFont="1" applyFill="1" applyBorder="1" applyAlignment="1">
      <alignment horizontal="center"/>
    </xf>
    <xf numFmtId="170" fontId="0" fillId="31" borderId="31" xfId="0" applyNumberFormat="1" applyFont="1" applyFill="1" applyBorder="1" applyAlignment="1">
      <alignment horizontal="center"/>
    </xf>
    <xf numFmtId="171" fontId="4" fillId="31" borderId="35" xfId="0" applyNumberFormat="1" applyFont="1" applyFill="1" applyBorder="1" applyAlignment="1">
      <alignment horizontal="center"/>
    </xf>
    <xf numFmtId="171" fontId="4" fillId="31" borderId="32" xfId="0" applyNumberFormat="1" applyFont="1" applyFill="1" applyBorder="1" applyAlignment="1">
      <alignment horizontal="center"/>
    </xf>
    <xf numFmtId="171" fontId="9" fillId="31" borderId="32" xfId="0" applyNumberFormat="1" applyFont="1" applyFill="1" applyBorder="1" applyAlignment="1">
      <alignment horizontal="center"/>
    </xf>
    <xf numFmtId="171" fontId="4" fillId="31" borderId="31" xfId="0" applyNumberFormat="1" applyFont="1" applyFill="1" applyBorder="1" applyAlignment="1">
      <alignment horizontal="center"/>
    </xf>
    <xf numFmtId="1" fontId="6" fillId="31" borderId="35" xfId="0" applyNumberFormat="1" applyFont="1" applyFill="1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0" fontId="6" fillId="31" borderId="28" xfId="0" applyFont="1" applyFill="1" applyBorder="1" applyAlignment="1">
      <alignment horizontal="center"/>
    </xf>
    <xf numFmtId="0" fontId="10" fillId="31" borderId="28" xfId="0" applyFont="1" applyFill="1" applyBorder="1" applyAlignment="1">
      <alignment horizontal="center"/>
    </xf>
    <xf numFmtId="0" fontId="12" fillId="31" borderId="28" xfId="0" applyFont="1" applyFill="1" applyBorder="1" applyAlignment="1">
      <alignment horizontal="center"/>
    </xf>
    <xf numFmtId="0" fontId="11" fillId="31" borderId="28" xfId="0" applyFont="1" applyFill="1" applyBorder="1" applyAlignment="1">
      <alignment horizontal="center"/>
    </xf>
    <xf numFmtId="0" fontId="97" fillId="34" borderId="21" xfId="0" applyFont="1" applyFill="1" applyBorder="1" applyAlignment="1">
      <alignment horizontal="center"/>
    </xf>
    <xf numFmtId="0" fontId="97" fillId="34" borderId="20" xfId="0" applyFont="1" applyFill="1" applyBorder="1" applyAlignment="1">
      <alignment horizontal="center"/>
    </xf>
    <xf numFmtId="171" fontId="97" fillId="34" borderId="32" xfId="0" applyNumberFormat="1" applyFont="1" applyFill="1" applyBorder="1" applyAlignment="1">
      <alignment horizontal="center"/>
    </xf>
    <xf numFmtId="0" fontId="97" fillId="34" borderId="25" xfId="0" applyFont="1" applyFill="1" applyBorder="1" applyAlignment="1">
      <alignment horizontal="center"/>
    </xf>
    <xf numFmtId="0" fontId="97" fillId="34" borderId="22" xfId="0" applyFont="1" applyFill="1" applyBorder="1" applyAlignment="1">
      <alignment horizontal="center"/>
    </xf>
    <xf numFmtId="0" fontId="97" fillId="34" borderId="17" xfId="0" applyFont="1" applyFill="1" applyBorder="1" applyAlignment="1">
      <alignment horizontal="center"/>
    </xf>
    <xf numFmtId="0" fontId="97" fillId="34" borderId="18" xfId="0" applyFont="1" applyFill="1" applyBorder="1" applyAlignment="1">
      <alignment horizontal="center"/>
    </xf>
    <xf numFmtId="0" fontId="97" fillId="34" borderId="30" xfId="0" applyFont="1" applyFill="1" applyBorder="1" applyAlignment="1">
      <alignment horizontal="center"/>
    </xf>
    <xf numFmtId="0" fontId="97" fillId="34" borderId="27" xfId="0" applyFont="1" applyFill="1" applyBorder="1" applyAlignment="1">
      <alignment horizontal="center"/>
    </xf>
    <xf numFmtId="0" fontId="97" fillId="34" borderId="28" xfId="0" applyFont="1" applyFill="1" applyBorder="1" applyAlignment="1">
      <alignment horizontal="center"/>
    </xf>
    <xf numFmtId="0" fontId="97" fillId="34" borderId="32" xfId="0" applyFont="1" applyFill="1" applyBorder="1" applyAlignment="1">
      <alignment horizontal="center"/>
    </xf>
    <xf numFmtId="0" fontId="98" fillId="35" borderId="13" xfId="0" applyFont="1" applyFill="1" applyBorder="1" applyAlignment="1">
      <alignment horizontal="center"/>
    </xf>
    <xf numFmtId="0" fontId="98" fillId="35" borderId="14" xfId="0" applyFont="1" applyFill="1" applyBorder="1" applyAlignment="1">
      <alignment horizontal="center"/>
    </xf>
    <xf numFmtId="0" fontId="99" fillId="31" borderId="21" xfId="0" applyFont="1" applyFill="1" applyBorder="1" applyAlignment="1">
      <alignment horizontal="center"/>
    </xf>
    <xf numFmtId="171" fontId="9" fillId="31" borderId="35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99" fillId="31" borderId="22" xfId="0" applyFont="1" applyFill="1" applyBorder="1" applyAlignment="1">
      <alignment horizontal="center"/>
    </xf>
    <xf numFmtId="171" fontId="4" fillId="31" borderId="22" xfId="0" applyNumberFormat="1" applyFont="1" applyFill="1" applyBorder="1" applyAlignment="1">
      <alignment horizontal="center"/>
    </xf>
    <xf numFmtId="2" fontId="0" fillId="3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30" borderId="0" xfId="0" applyFont="1" applyFill="1" applyAlignment="1">
      <alignment/>
    </xf>
    <xf numFmtId="1" fontId="12" fillId="31" borderId="32" xfId="0" applyNumberFormat="1" applyFont="1" applyFill="1" applyBorder="1" applyAlignment="1">
      <alignment horizontal="center"/>
    </xf>
    <xf numFmtId="1" fontId="0" fillId="31" borderId="35" xfId="0" applyNumberFormat="1" applyFont="1" applyFill="1" applyBorder="1" applyAlignment="1">
      <alignment horizontal="center"/>
    </xf>
    <xf numFmtId="1" fontId="0" fillId="31" borderId="36" xfId="0" applyNumberFormat="1" applyFont="1" applyFill="1" applyBorder="1" applyAlignment="1">
      <alignment horizontal="center"/>
    </xf>
    <xf numFmtId="0" fontId="99" fillId="31" borderId="29" xfId="0" applyFont="1" applyFill="1" applyBorder="1" applyAlignment="1">
      <alignment horizontal="center"/>
    </xf>
    <xf numFmtId="0" fontId="100" fillId="31" borderId="21" xfId="0" applyFont="1" applyFill="1" applyBorder="1" applyAlignment="1">
      <alignment horizontal="center"/>
    </xf>
    <xf numFmtId="0" fontId="99" fillId="31" borderId="17" xfId="0" applyFont="1" applyFill="1" applyBorder="1" applyAlignment="1">
      <alignment horizontal="center"/>
    </xf>
    <xf numFmtId="1" fontId="4" fillId="31" borderId="36" xfId="0" applyNumberFormat="1" applyFont="1" applyFill="1" applyBorder="1" applyAlignment="1">
      <alignment horizontal="center"/>
    </xf>
    <xf numFmtId="1" fontId="97" fillId="34" borderId="32" xfId="0" applyNumberFormat="1" applyFont="1" applyFill="1" applyBorder="1" applyAlignment="1">
      <alignment horizontal="center"/>
    </xf>
    <xf numFmtId="0" fontId="97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101" fillId="31" borderId="22" xfId="0" applyFont="1" applyFill="1" applyBorder="1" applyAlignment="1">
      <alignment horizontal="center"/>
    </xf>
    <xf numFmtId="0" fontId="101" fillId="31" borderId="21" xfId="0" applyFont="1" applyFill="1" applyBorder="1" applyAlignment="1">
      <alignment horizontal="center"/>
    </xf>
    <xf numFmtId="0" fontId="101" fillId="31" borderId="10" xfId="0" applyFont="1" applyFill="1" applyBorder="1" applyAlignment="1">
      <alignment horizontal="center"/>
    </xf>
    <xf numFmtId="0" fontId="101" fillId="31" borderId="23" xfId="0" applyFont="1" applyFill="1" applyBorder="1" applyAlignment="1">
      <alignment horizontal="center"/>
    </xf>
    <xf numFmtId="0" fontId="101" fillId="31" borderId="17" xfId="0" applyFont="1" applyFill="1" applyBorder="1" applyAlignment="1">
      <alignment horizontal="center"/>
    </xf>
    <xf numFmtId="170" fontId="101" fillId="31" borderId="31" xfId="0" applyNumberFormat="1" applyFont="1" applyFill="1" applyBorder="1" applyAlignment="1">
      <alignment horizontal="center"/>
    </xf>
    <xf numFmtId="1" fontId="101" fillId="31" borderId="31" xfId="0" applyNumberFormat="1" applyFont="1" applyFill="1" applyBorder="1" applyAlignment="1">
      <alignment horizontal="center"/>
    </xf>
    <xf numFmtId="0" fontId="101" fillId="31" borderId="20" xfId="0" applyFont="1" applyFill="1" applyBorder="1" applyAlignment="1">
      <alignment horizontal="center"/>
    </xf>
    <xf numFmtId="171" fontId="101" fillId="31" borderId="32" xfId="0" applyNumberFormat="1" applyFont="1" applyFill="1" applyBorder="1" applyAlignment="1">
      <alignment horizontal="center"/>
    </xf>
    <xf numFmtId="0" fontId="101" fillId="31" borderId="25" xfId="0" applyFont="1" applyFill="1" applyBorder="1" applyAlignment="1">
      <alignment horizontal="center"/>
    </xf>
    <xf numFmtId="0" fontId="101" fillId="31" borderId="18" xfId="0" applyFont="1" applyFill="1" applyBorder="1" applyAlignment="1">
      <alignment horizontal="center"/>
    </xf>
    <xf numFmtId="0" fontId="101" fillId="31" borderId="37" xfId="0" applyFont="1" applyFill="1" applyBorder="1" applyAlignment="1">
      <alignment horizontal="center"/>
    </xf>
    <xf numFmtId="1" fontId="101" fillId="31" borderId="32" xfId="0" applyNumberFormat="1" applyFont="1" applyFill="1" applyBorder="1" applyAlignment="1">
      <alignment horizontal="center"/>
    </xf>
    <xf numFmtId="0" fontId="101" fillId="31" borderId="30" xfId="0" applyFont="1" applyFill="1" applyBorder="1" applyAlignment="1">
      <alignment horizontal="center"/>
    </xf>
    <xf numFmtId="171" fontId="101" fillId="31" borderId="31" xfId="0" applyNumberFormat="1" applyFont="1" applyFill="1" applyBorder="1" applyAlignment="1">
      <alignment horizontal="center"/>
    </xf>
    <xf numFmtId="173" fontId="101" fillId="31" borderId="38" xfId="0" applyNumberFormat="1" applyFont="1" applyFill="1" applyBorder="1" applyAlignment="1">
      <alignment horizontal="center"/>
    </xf>
    <xf numFmtId="173" fontId="101" fillId="31" borderId="39" xfId="0" applyNumberFormat="1" applyFont="1" applyFill="1" applyBorder="1" applyAlignment="1">
      <alignment horizontal="center"/>
    </xf>
    <xf numFmtId="173" fontId="7" fillId="36" borderId="15" xfId="0" applyNumberFormat="1" applyFont="1" applyFill="1" applyBorder="1" applyAlignment="1">
      <alignment horizontal="center"/>
    </xf>
    <xf numFmtId="173" fontId="101" fillId="31" borderId="36" xfId="0" applyNumberFormat="1" applyFont="1" applyFill="1" applyBorder="1" applyAlignment="1">
      <alignment horizontal="center"/>
    </xf>
    <xf numFmtId="173" fontId="101" fillId="31" borderId="40" xfId="0" applyNumberFormat="1" applyFont="1" applyFill="1" applyBorder="1" applyAlignment="1">
      <alignment horizontal="center"/>
    </xf>
    <xf numFmtId="173" fontId="101" fillId="31" borderId="41" xfId="0" applyNumberFormat="1" applyFont="1" applyFill="1" applyBorder="1" applyAlignment="1">
      <alignment horizontal="center"/>
    </xf>
    <xf numFmtId="173" fontId="101" fillId="31" borderId="42" xfId="0" applyNumberFormat="1" applyFont="1" applyFill="1" applyBorder="1" applyAlignment="1">
      <alignment horizontal="center"/>
    </xf>
    <xf numFmtId="173" fontId="101" fillId="31" borderId="43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12" fillId="31" borderId="39" xfId="0" applyNumberFormat="1" applyFont="1" applyFill="1" applyBorder="1" applyAlignment="1">
      <alignment horizontal="center"/>
    </xf>
    <xf numFmtId="173" fontId="12" fillId="31" borderId="44" xfId="0" applyNumberFormat="1" applyFont="1" applyFill="1" applyBorder="1" applyAlignment="1">
      <alignment horizontal="center"/>
    </xf>
    <xf numFmtId="173" fontId="8" fillId="33" borderId="15" xfId="0" applyNumberFormat="1" applyFont="1" applyFill="1" applyBorder="1" applyAlignment="1">
      <alignment horizontal="center"/>
    </xf>
    <xf numFmtId="173" fontId="12" fillId="31" borderId="36" xfId="0" applyNumberFormat="1" applyFont="1" applyFill="1" applyBorder="1" applyAlignment="1">
      <alignment horizontal="center"/>
    </xf>
    <xf numFmtId="173" fontId="12" fillId="31" borderId="40" xfId="0" applyNumberFormat="1" applyFont="1" applyFill="1" applyBorder="1" applyAlignment="1">
      <alignment horizontal="center"/>
    </xf>
    <xf numFmtId="173" fontId="12" fillId="31" borderId="41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173" fontId="0" fillId="31" borderId="44" xfId="0" applyNumberFormat="1" applyFont="1" applyFill="1" applyBorder="1" applyAlignment="1">
      <alignment horizontal="center"/>
    </xf>
    <xf numFmtId="173" fontId="7" fillId="25" borderId="15" xfId="0" applyNumberFormat="1" applyFont="1" applyFill="1" applyBorder="1" applyAlignment="1">
      <alignment horizontal="center"/>
    </xf>
    <xf numFmtId="173" fontId="11" fillId="31" borderId="36" xfId="0" applyNumberFormat="1" applyFont="1" applyFill="1" applyBorder="1" applyAlignment="1">
      <alignment horizontal="center"/>
    </xf>
    <xf numFmtId="173" fontId="0" fillId="31" borderId="36" xfId="0" applyNumberFormat="1" applyFont="1" applyFill="1" applyBorder="1" applyAlignment="1">
      <alignment horizontal="center"/>
    </xf>
    <xf numFmtId="173" fontId="0" fillId="31" borderId="40" xfId="0" applyNumberFormat="1" applyFont="1" applyFill="1" applyBorder="1" applyAlignment="1">
      <alignment horizontal="center"/>
    </xf>
    <xf numFmtId="173" fontId="0" fillId="31" borderId="42" xfId="0" applyNumberFormat="1" applyFont="1" applyFill="1" applyBorder="1" applyAlignment="1">
      <alignment horizontal="center"/>
    </xf>
    <xf numFmtId="173" fontId="5" fillId="29" borderId="10" xfId="0" applyNumberFormat="1" applyFont="1" applyFill="1" applyBorder="1" applyAlignment="1">
      <alignment horizontal="center"/>
    </xf>
    <xf numFmtId="173" fontId="10" fillId="31" borderId="38" xfId="0" applyNumberFormat="1" applyFont="1" applyFill="1" applyBorder="1" applyAlignment="1">
      <alignment horizontal="center"/>
    </xf>
    <xf numFmtId="173" fontId="10" fillId="31" borderId="45" xfId="0" applyNumberFormat="1" applyFont="1" applyFill="1" applyBorder="1" applyAlignment="1">
      <alignment horizontal="center"/>
    </xf>
    <xf numFmtId="173" fontId="10" fillId="31" borderId="44" xfId="0" applyNumberFormat="1" applyFont="1" applyFill="1" applyBorder="1" applyAlignment="1">
      <alignment horizontal="center"/>
    </xf>
    <xf numFmtId="173" fontId="8" fillId="29" borderId="15" xfId="0" applyNumberFormat="1" applyFont="1" applyFill="1" applyBorder="1" applyAlignment="1">
      <alignment horizontal="center"/>
    </xf>
    <xf numFmtId="173" fontId="10" fillId="31" borderId="36" xfId="0" applyNumberFormat="1" applyFont="1" applyFill="1" applyBorder="1" applyAlignment="1">
      <alignment horizontal="center"/>
    </xf>
    <xf numFmtId="173" fontId="10" fillId="31" borderId="40" xfId="0" applyNumberFormat="1" applyFont="1" applyFill="1" applyBorder="1" applyAlignment="1">
      <alignment horizontal="center"/>
    </xf>
    <xf numFmtId="173" fontId="10" fillId="31" borderId="41" xfId="0" applyNumberFormat="1" applyFont="1" applyFill="1" applyBorder="1" applyAlignment="1">
      <alignment horizontal="center"/>
    </xf>
    <xf numFmtId="173" fontId="5" fillId="29" borderId="15" xfId="0" applyNumberFormat="1" applyFont="1" applyFill="1" applyBorder="1" applyAlignment="1">
      <alignment horizontal="center"/>
    </xf>
    <xf numFmtId="173" fontId="5" fillId="28" borderId="15" xfId="0" applyNumberFormat="1" applyFont="1" applyFill="1" applyBorder="1" applyAlignment="1">
      <alignment horizontal="center"/>
    </xf>
    <xf numFmtId="173" fontId="98" fillId="35" borderId="13" xfId="0" applyNumberFormat="1" applyFont="1" applyFill="1" applyBorder="1" applyAlignment="1">
      <alignment horizontal="center"/>
    </xf>
    <xf numFmtId="173" fontId="97" fillId="34" borderId="45" xfId="0" applyNumberFormat="1" applyFont="1" applyFill="1" applyBorder="1" applyAlignment="1">
      <alignment horizontal="center"/>
    </xf>
    <xf numFmtId="173" fontId="98" fillId="35" borderId="15" xfId="0" applyNumberFormat="1" applyFont="1" applyFill="1" applyBorder="1" applyAlignment="1">
      <alignment horizontal="center"/>
    </xf>
    <xf numFmtId="173" fontId="97" fillId="34" borderId="36" xfId="0" applyNumberFormat="1" applyFont="1" applyFill="1" applyBorder="1" applyAlignment="1">
      <alignment horizontal="center"/>
    </xf>
    <xf numFmtId="173" fontId="97" fillId="34" borderId="44" xfId="0" applyNumberFormat="1" applyFont="1" applyFill="1" applyBorder="1" applyAlignment="1">
      <alignment horizontal="center"/>
    </xf>
    <xf numFmtId="173" fontId="97" fillId="34" borderId="41" xfId="0" applyNumberFormat="1" applyFont="1" applyFill="1" applyBorder="1" applyAlignment="1">
      <alignment horizontal="center"/>
    </xf>
    <xf numFmtId="173" fontId="97" fillId="34" borderId="42" xfId="0" applyNumberFormat="1" applyFont="1" applyFill="1" applyBorder="1" applyAlignment="1">
      <alignment horizontal="center"/>
    </xf>
    <xf numFmtId="173" fontId="9" fillId="31" borderId="45" xfId="0" applyNumberFormat="1" applyFont="1" applyFill="1" applyBorder="1" applyAlignment="1">
      <alignment horizontal="center"/>
    </xf>
    <xf numFmtId="173" fontId="9" fillId="31" borderId="44" xfId="0" applyNumberFormat="1" applyFont="1" applyFill="1" applyBorder="1" applyAlignment="1">
      <alignment horizontal="center"/>
    </xf>
    <xf numFmtId="173" fontId="8" fillId="26" borderId="15" xfId="0" applyNumberFormat="1" applyFont="1" applyFill="1" applyBorder="1" applyAlignment="1">
      <alignment horizontal="center"/>
    </xf>
    <xf numFmtId="173" fontId="9" fillId="31" borderId="36" xfId="0" applyNumberFormat="1" applyFont="1" applyFill="1" applyBorder="1" applyAlignment="1">
      <alignment horizontal="center"/>
    </xf>
    <xf numFmtId="173" fontId="9" fillId="31" borderId="40" xfId="0" applyNumberFormat="1" applyFont="1" applyFill="1" applyBorder="1" applyAlignment="1">
      <alignment horizontal="center"/>
    </xf>
    <xf numFmtId="173" fontId="9" fillId="31" borderId="41" xfId="0" applyNumberFormat="1" applyFont="1" applyFill="1" applyBorder="1" applyAlignment="1">
      <alignment horizontal="center"/>
    </xf>
    <xf numFmtId="173" fontId="5" fillId="26" borderId="15" xfId="0" applyNumberFormat="1" applyFont="1" applyFill="1" applyBorder="1" applyAlignment="1">
      <alignment horizontal="center"/>
    </xf>
    <xf numFmtId="173" fontId="6" fillId="31" borderId="45" xfId="0" applyNumberFormat="1" applyFont="1" applyFill="1" applyBorder="1" applyAlignment="1">
      <alignment horizontal="center"/>
    </xf>
    <xf numFmtId="173" fontId="6" fillId="31" borderId="44" xfId="0" applyNumberFormat="1" applyFont="1" applyFill="1" applyBorder="1" applyAlignment="1">
      <alignment horizontal="center"/>
    </xf>
    <xf numFmtId="173" fontId="7" fillId="32" borderId="15" xfId="0" applyNumberFormat="1" applyFont="1" applyFill="1" applyBorder="1" applyAlignment="1">
      <alignment horizontal="center"/>
    </xf>
    <xf numFmtId="173" fontId="6" fillId="31" borderId="36" xfId="0" applyNumberFormat="1" applyFont="1" applyFill="1" applyBorder="1" applyAlignment="1">
      <alignment horizontal="center"/>
    </xf>
    <xf numFmtId="173" fontId="6" fillId="31" borderId="40" xfId="0" applyNumberFormat="1" applyFont="1" applyFill="1" applyBorder="1" applyAlignment="1">
      <alignment horizontal="center"/>
    </xf>
    <xf numFmtId="173" fontId="6" fillId="31" borderId="41" xfId="0" applyNumberFormat="1" applyFont="1" applyFill="1" applyBorder="1" applyAlignment="1">
      <alignment horizontal="center"/>
    </xf>
    <xf numFmtId="173" fontId="6" fillId="31" borderId="42" xfId="0" applyNumberFormat="1" applyFont="1" applyFill="1" applyBorder="1" applyAlignment="1">
      <alignment horizontal="center"/>
    </xf>
    <xf numFmtId="173" fontId="4" fillId="31" borderId="45" xfId="0" applyNumberFormat="1" applyFont="1" applyFill="1" applyBorder="1" applyAlignment="1">
      <alignment horizontal="center"/>
    </xf>
    <xf numFmtId="173" fontId="4" fillId="31" borderId="39" xfId="0" applyNumberFormat="1" applyFont="1" applyFill="1" applyBorder="1" applyAlignment="1">
      <alignment horizontal="center"/>
    </xf>
    <xf numFmtId="173" fontId="4" fillId="31" borderId="44" xfId="0" applyNumberFormat="1" applyFont="1" applyFill="1" applyBorder="1" applyAlignment="1">
      <alignment horizontal="center"/>
    </xf>
    <xf numFmtId="173" fontId="8" fillId="27" borderId="15" xfId="0" applyNumberFormat="1" applyFont="1" applyFill="1" applyBorder="1" applyAlignment="1">
      <alignment horizontal="center"/>
    </xf>
    <xf numFmtId="173" fontId="4" fillId="31" borderId="36" xfId="0" applyNumberFormat="1" applyFont="1" applyFill="1" applyBorder="1" applyAlignment="1">
      <alignment horizontal="center"/>
    </xf>
    <xf numFmtId="173" fontId="4" fillId="31" borderId="40" xfId="0" applyNumberFormat="1" applyFont="1" applyFill="1" applyBorder="1" applyAlignment="1">
      <alignment horizontal="center"/>
    </xf>
    <xf numFmtId="173" fontId="4" fillId="31" borderId="41" xfId="0" applyNumberFormat="1" applyFont="1" applyFill="1" applyBorder="1" applyAlignment="1">
      <alignment horizontal="center"/>
    </xf>
    <xf numFmtId="173" fontId="4" fillId="31" borderId="43" xfId="0" applyNumberFormat="1" applyFont="1" applyFill="1" applyBorder="1" applyAlignment="1">
      <alignment horizontal="center"/>
    </xf>
    <xf numFmtId="173" fontId="5" fillId="27" borderId="15" xfId="0" applyNumberFormat="1" applyFont="1" applyFill="1" applyBorder="1" applyAlignment="1">
      <alignment horizontal="center"/>
    </xf>
    <xf numFmtId="0" fontId="4" fillId="31" borderId="46" xfId="0" applyFont="1" applyFill="1" applyBorder="1" applyAlignment="1">
      <alignment horizontal="center"/>
    </xf>
    <xf numFmtId="173" fontId="100" fillId="31" borderId="36" xfId="0" applyNumberFormat="1" applyFont="1" applyFill="1" applyBorder="1" applyAlignment="1">
      <alignment horizontal="center"/>
    </xf>
    <xf numFmtId="1" fontId="10" fillId="31" borderId="39" xfId="0" applyNumberFormat="1" applyFont="1" applyFill="1" applyBorder="1" applyAlignment="1">
      <alignment horizontal="center"/>
    </xf>
    <xf numFmtId="1" fontId="101" fillId="31" borderId="39" xfId="0" applyNumberFormat="1" applyFont="1" applyFill="1" applyBorder="1" applyAlignment="1">
      <alignment horizontal="center"/>
    </xf>
    <xf numFmtId="1" fontId="97" fillId="34" borderId="39" xfId="0" applyNumberFormat="1" applyFont="1" applyFill="1" applyBorder="1" applyAlignment="1">
      <alignment horizontal="center"/>
    </xf>
    <xf numFmtId="1" fontId="97" fillId="34" borderId="41" xfId="0" applyNumberFormat="1" applyFont="1" applyFill="1" applyBorder="1" applyAlignment="1">
      <alignment horizontal="center"/>
    </xf>
    <xf numFmtId="1" fontId="0" fillId="31" borderId="39" xfId="0" applyNumberFormat="1" applyFont="1" applyFill="1" applyBorder="1" applyAlignment="1">
      <alignment horizontal="center"/>
    </xf>
    <xf numFmtId="1" fontId="6" fillId="31" borderId="41" xfId="0" applyNumberFormat="1" applyFont="1" applyFill="1" applyBorder="1" applyAlignment="1">
      <alignment horizontal="center"/>
    </xf>
    <xf numFmtId="1" fontId="97" fillId="34" borderId="40" xfId="0" applyNumberFormat="1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9" fillId="31" borderId="23" xfId="0" applyFont="1" applyFill="1" applyBorder="1" applyAlignment="1">
      <alignment horizontal="center"/>
    </xf>
    <xf numFmtId="173" fontId="9" fillId="31" borderId="38" xfId="0" applyNumberFormat="1" applyFont="1" applyFill="1" applyBorder="1" applyAlignment="1">
      <alignment horizontal="center"/>
    </xf>
    <xf numFmtId="171" fontId="11" fillId="31" borderId="35" xfId="0" applyNumberFormat="1" applyFont="1" applyFill="1" applyBorder="1" applyAlignment="1">
      <alignment horizontal="center"/>
    </xf>
    <xf numFmtId="0" fontId="102" fillId="31" borderId="21" xfId="0" applyFont="1" applyFill="1" applyBorder="1" applyAlignment="1">
      <alignment horizontal="center"/>
    </xf>
    <xf numFmtId="171" fontId="101" fillId="31" borderId="33" xfId="0" applyNumberFormat="1" applyFont="1" applyFill="1" applyBorder="1" applyAlignment="1">
      <alignment horizontal="center"/>
    </xf>
    <xf numFmtId="0" fontId="103" fillId="31" borderId="21" xfId="0" applyFont="1" applyFill="1" applyBorder="1" applyAlignment="1">
      <alignment horizontal="center"/>
    </xf>
    <xf numFmtId="170" fontId="9" fillId="31" borderId="31" xfId="0" applyNumberFormat="1" applyFont="1" applyFill="1" applyBorder="1" applyAlignment="1">
      <alignment horizontal="center"/>
    </xf>
    <xf numFmtId="170" fontId="9" fillId="31" borderId="10" xfId="0" applyNumberFormat="1" applyFont="1" applyFill="1" applyBorder="1" applyAlignment="1">
      <alignment horizontal="center"/>
    </xf>
    <xf numFmtId="173" fontId="0" fillId="30" borderId="0" xfId="0" applyNumberFormat="1" applyFont="1" applyFill="1" applyAlignment="1">
      <alignment/>
    </xf>
    <xf numFmtId="173" fontId="10" fillId="31" borderId="39" xfId="0" applyNumberFormat="1" applyFont="1" applyFill="1" applyBorder="1" applyAlignment="1">
      <alignment horizontal="center"/>
    </xf>
    <xf numFmtId="173" fontId="0" fillId="31" borderId="41" xfId="0" applyNumberFormat="1" applyFont="1" applyFill="1" applyBorder="1" applyAlignment="1">
      <alignment horizontal="center"/>
    </xf>
    <xf numFmtId="1" fontId="0" fillId="31" borderId="45" xfId="0" applyNumberFormat="1" applyFont="1" applyFill="1" applyBorder="1" applyAlignment="1">
      <alignment horizontal="center"/>
    </xf>
    <xf numFmtId="0" fontId="104" fillId="31" borderId="21" xfId="0" applyFont="1" applyFill="1" applyBorder="1" applyAlignment="1">
      <alignment horizontal="center"/>
    </xf>
    <xf numFmtId="0" fontId="104" fillId="31" borderId="17" xfId="0" applyFont="1" applyFill="1" applyBorder="1" applyAlignment="1">
      <alignment horizontal="center"/>
    </xf>
    <xf numFmtId="1" fontId="9" fillId="31" borderId="40" xfId="0" applyNumberFormat="1" applyFont="1" applyFill="1" applyBorder="1" applyAlignment="1">
      <alignment horizontal="center"/>
    </xf>
    <xf numFmtId="1" fontId="6" fillId="31" borderId="39" xfId="0" applyNumberFormat="1" applyFont="1" applyFill="1" applyBorder="1" applyAlignment="1">
      <alignment horizontal="center"/>
    </xf>
    <xf numFmtId="1" fontId="10" fillId="31" borderId="41" xfId="0" applyNumberFormat="1" applyFont="1" applyFill="1" applyBorder="1" applyAlignment="1">
      <alignment horizontal="center"/>
    </xf>
    <xf numFmtId="1" fontId="12" fillId="31" borderId="40" xfId="0" applyNumberFormat="1" applyFont="1" applyFill="1" applyBorder="1" applyAlignment="1">
      <alignment horizontal="center"/>
    </xf>
    <xf numFmtId="1" fontId="12" fillId="31" borderId="41" xfId="0" applyNumberFormat="1" applyFont="1" applyFill="1" applyBorder="1" applyAlignment="1">
      <alignment horizontal="center"/>
    </xf>
    <xf numFmtId="1" fontId="101" fillId="31" borderId="43" xfId="0" applyNumberFormat="1" applyFont="1" applyFill="1" applyBorder="1" applyAlignment="1">
      <alignment horizontal="center"/>
    </xf>
    <xf numFmtId="1" fontId="0" fillId="31" borderId="40" xfId="0" applyNumberFormat="1" applyFont="1" applyFill="1" applyBorder="1" applyAlignment="1">
      <alignment horizontal="center"/>
    </xf>
    <xf numFmtId="1" fontId="12" fillId="31" borderId="45" xfId="0" applyNumberFormat="1" applyFont="1" applyFill="1" applyBorder="1" applyAlignment="1">
      <alignment horizontal="center"/>
    </xf>
    <xf numFmtId="1" fontId="101" fillId="31" borderId="45" xfId="0" applyNumberFormat="1" applyFont="1" applyFill="1" applyBorder="1" applyAlignment="1">
      <alignment horizontal="center"/>
    </xf>
    <xf numFmtId="171" fontId="0" fillId="31" borderId="32" xfId="0" applyNumberFormat="1" applyFont="1" applyFill="1" applyBorder="1" applyAlignment="1">
      <alignment horizontal="center"/>
    </xf>
    <xf numFmtId="0" fontId="11" fillId="31" borderId="27" xfId="0" applyFont="1" applyFill="1" applyBorder="1" applyAlignment="1">
      <alignment horizontal="center"/>
    </xf>
    <xf numFmtId="173" fontId="11" fillId="31" borderId="44" xfId="0" applyNumberFormat="1" applyFont="1" applyFill="1" applyBorder="1" applyAlignment="1">
      <alignment horizontal="center"/>
    </xf>
    <xf numFmtId="0" fontId="105" fillId="31" borderId="21" xfId="0" applyFont="1" applyFill="1" applyBorder="1" applyAlignment="1">
      <alignment horizontal="center"/>
    </xf>
    <xf numFmtId="0" fontId="105" fillId="31" borderId="17" xfId="0" applyFont="1" applyFill="1" applyBorder="1" applyAlignment="1">
      <alignment horizontal="center"/>
    </xf>
    <xf numFmtId="0" fontId="105" fillId="31" borderId="28" xfId="0" applyFont="1" applyFill="1" applyBorder="1" applyAlignment="1">
      <alignment horizontal="center"/>
    </xf>
    <xf numFmtId="171" fontId="0" fillId="31" borderId="22" xfId="0" applyNumberFormat="1" applyFont="1" applyFill="1" applyBorder="1" applyAlignment="1">
      <alignment horizontal="center"/>
    </xf>
    <xf numFmtId="1" fontId="6" fillId="31" borderId="40" xfId="0" applyNumberFormat="1" applyFont="1" applyFill="1" applyBorder="1" applyAlignment="1">
      <alignment horizontal="center"/>
    </xf>
    <xf numFmtId="1" fontId="101" fillId="31" borderId="44" xfId="0" applyNumberFormat="1" applyFont="1" applyFill="1" applyBorder="1" applyAlignment="1">
      <alignment horizontal="center"/>
    </xf>
    <xf numFmtId="0" fontId="104" fillId="31" borderId="25" xfId="0" applyFont="1" applyFill="1" applyBorder="1" applyAlignment="1">
      <alignment horizontal="center"/>
    </xf>
    <xf numFmtId="171" fontId="99" fillId="31" borderId="32" xfId="0" applyNumberFormat="1" applyFont="1" applyFill="1" applyBorder="1" applyAlignment="1">
      <alignment horizontal="center"/>
    </xf>
    <xf numFmtId="0" fontId="105" fillId="31" borderId="22" xfId="0" applyFont="1" applyFill="1" applyBorder="1" applyAlignment="1">
      <alignment horizontal="center"/>
    </xf>
    <xf numFmtId="0" fontId="103" fillId="31" borderId="17" xfId="0" applyFont="1" applyFill="1" applyBorder="1" applyAlignment="1">
      <alignment horizontal="center"/>
    </xf>
    <xf numFmtId="173" fontId="103" fillId="31" borderId="36" xfId="0" applyNumberFormat="1" applyFont="1" applyFill="1" applyBorder="1" applyAlignment="1">
      <alignment horizontal="center"/>
    </xf>
    <xf numFmtId="170" fontId="101" fillId="31" borderId="10" xfId="0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173" fontId="4" fillId="31" borderId="38" xfId="0" applyNumberFormat="1" applyFont="1" applyFill="1" applyBorder="1" applyAlignment="1">
      <alignment horizontal="center"/>
    </xf>
    <xf numFmtId="170" fontId="10" fillId="31" borderId="34" xfId="0" applyNumberFormat="1" applyFont="1" applyFill="1" applyBorder="1" applyAlignment="1">
      <alignment horizontal="center"/>
    </xf>
    <xf numFmtId="0" fontId="97" fillId="34" borderId="23" xfId="0" applyFont="1" applyFill="1" applyBorder="1" applyAlignment="1">
      <alignment horizontal="center"/>
    </xf>
    <xf numFmtId="173" fontId="97" fillId="34" borderId="38" xfId="0" applyNumberFormat="1" applyFont="1" applyFill="1" applyBorder="1" applyAlignment="1">
      <alignment horizontal="center"/>
    </xf>
    <xf numFmtId="171" fontId="97" fillId="34" borderId="33" xfId="0" applyNumberFormat="1" applyFont="1" applyFill="1" applyBorder="1" applyAlignment="1">
      <alignment horizontal="center"/>
    </xf>
    <xf numFmtId="171" fontId="9" fillId="31" borderId="33" xfId="0" applyNumberFormat="1" applyFont="1" applyFill="1" applyBorder="1" applyAlignment="1">
      <alignment horizontal="center"/>
    </xf>
    <xf numFmtId="171" fontId="4" fillId="31" borderId="47" xfId="0" applyNumberFormat="1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48" xfId="0" applyFont="1" applyFill="1" applyBorder="1" applyAlignment="1">
      <alignment horizontal="center"/>
    </xf>
    <xf numFmtId="171" fontId="9" fillId="31" borderId="47" xfId="0" applyNumberFormat="1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98" fillId="37" borderId="10" xfId="0" applyFont="1" applyFill="1" applyBorder="1" applyAlignment="1">
      <alignment horizontal="center"/>
    </xf>
    <xf numFmtId="0" fontId="98" fillId="37" borderId="11" xfId="0" applyFont="1" applyFill="1" applyBorder="1" applyAlignment="1">
      <alignment horizontal="center"/>
    </xf>
    <xf numFmtId="0" fontId="98" fillId="37" borderId="13" xfId="0" applyFont="1" applyFill="1" applyBorder="1" applyAlignment="1">
      <alignment horizontal="center"/>
    </xf>
    <xf numFmtId="173" fontId="98" fillId="37" borderId="15" xfId="0" applyNumberFormat="1" applyFont="1" applyFill="1" applyBorder="1" applyAlignment="1">
      <alignment horizontal="center"/>
    </xf>
    <xf numFmtId="173" fontId="3" fillId="38" borderId="38" xfId="0" applyNumberFormat="1" applyFont="1" applyFill="1" applyBorder="1" applyAlignment="1">
      <alignment horizontal="center"/>
    </xf>
    <xf numFmtId="171" fontId="3" fillId="38" borderId="33" xfId="0" applyNumberFormat="1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171" fontId="3" fillId="38" borderId="32" xfId="0" applyNumberFormat="1" applyFont="1" applyFill="1" applyBorder="1" applyAlignment="1">
      <alignment horizontal="center"/>
    </xf>
    <xf numFmtId="173" fontId="3" fillId="38" borderId="45" xfId="0" applyNumberFormat="1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173" fontId="3" fillId="38" borderId="4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173" fontId="3" fillId="38" borderId="36" xfId="0" applyNumberFormat="1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1" fontId="3" fillId="38" borderId="40" xfId="0" applyNumberFormat="1" applyFont="1" applyFill="1" applyBorder="1" applyAlignment="1">
      <alignment horizontal="center"/>
    </xf>
    <xf numFmtId="0" fontId="106" fillId="38" borderId="21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173" fontId="3" fillId="38" borderId="44" xfId="0" applyNumberFormat="1" applyFont="1" applyFill="1" applyBorder="1" applyAlignment="1">
      <alignment horizontal="center"/>
    </xf>
    <xf numFmtId="1" fontId="3" fillId="38" borderId="49" xfId="0" applyNumberFormat="1" applyFont="1" applyFill="1" applyBorder="1" applyAlignment="1">
      <alignment horizontal="center"/>
    </xf>
    <xf numFmtId="173" fontId="3" fillId="38" borderId="41" xfId="0" applyNumberFormat="1" applyFont="1" applyFill="1" applyBorder="1" applyAlignment="1">
      <alignment horizontal="center"/>
    </xf>
    <xf numFmtId="173" fontId="3" fillId="38" borderId="42" xfId="0" applyNumberFormat="1" applyFont="1" applyFill="1" applyBorder="1" applyAlignment="1">
      <alignment horizontal="center"/>
    </xf>
    <xf numFmtId="171" fontId="3" fillId="38" borderId="50" xfId="0" applyNumberFormat="1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171" fontId="3" fillId="38" borderId="31" xfId="0" applyNumberFormat="1" applyFont="1" applyFill="1" applyBorder="1" applyAlignment="1">
      <alignment horizontal="center"/>
    </xf>
    <xf numFmtId="170" fontId="3" fillId="38" borderId="33" xfId="0" applyNumberFormat="1" applyFont="1" applyFill="1" applyBorder="1" applyAlignment="1">
      <alignment horizontal="center"/>
    </xf>
    <xf numFmtId="170" fontId="3" fillId="38" borderId="31" xfId="0" applyNumberFormat="1" applyFont="1" applyFill="1" applyBorder="1" applyAlignment="1">
      <alignment horizontal="center"/>
    </xf>
    <xf numFmtId="0" fontId="107" fillId="38" borderId="10" xfId="0" applyFont="1" applyFill="1" applyBorder="1" applyAlignment="1">
      <alignment horizontal="center"/>
    </xf>
    <xf numFmtId="0" fontId="107" fillId="38" borderId="23" xfId="0" applyFont="1" applyFill="1" applyBorder="1" applyAlignment="1">
      <alignment horizontal="center"/>
    </xf>
    <xf numFmtId="173" fontId="107" fillId="38" borderId="38" xfId="0" applyNumberFormat="1" applyFont="1" applyFill="1" applyBorder="1" applyAlignment="1">
      <alignment horizontal="center"/>
    </xf>
    <xf numFmtId="0" fontId="107" fillId="38" borderId="21" xfId="0" applyFont="1" applyFill="1" applyBorder="1" applyAlignment="1">
      <alignment horizontal="center"/>
    </xf>
    <xf numFmtId="0" fontId="107" fillId="38" borderId="20" xfId="0" applyFont="1" applyFill="1" applyBorder="1" applyAlignment="1">
      <alignment horizontal="center"/>
    </xf>
    <xf numFmtId="1" fontId="107" fillId="38" borderId="31" xfId="0" applyNumberFormat="1" applyFont="1" applyFill="1" applyBorder="1" applyAlignment="1">
      <alignment horizontal="center"/>
    </xf>
    <xf numFmtId="0" fontId="107" fillId="38" borderId="25" xfId="0" applyFont="1" applyFill="1" applyBorder="1" applyAlignment="1">
      <alignment horizontal="center"/>
    </xf>
    <xf numFmtId="1" fontId="107" fillId="38" borderId="39" xfId="0" applyNumberFormat="1" applyFont="1" applyFill="1" applyBorder="1" applyAlignment="1">
      <alignment horizontal="center"/>
    </xf>
    <xf numFmtId="173" fontId="107" fillId="38" borderId="39" xfId="0" applyNumberFormat="1" applyFont="1" applyFill="1" applyBorder="1" applyAlignment="1">
      <alignment horizontal="center"/>
    </xf>
    <xf numFmtId="173" fontId="107" fillId="38" borderId="40" xfId="0" applyNumberFormat="1" applyFont="1" applyFill="1" applyBorder="1" applyAlignment="1">
      <alignment horizontal="center"/>
    </xf>
    <xf numFmtId="171" fontId="107" fillId="38" borderId="33" xfId="0" applyNumberFormat="1" applyFont="1" applyFill="1" applyBorder="1" applyAlignment="1">
      <alignment horizontal="center"/>
    </xf>
    <xf numFmtId="0" fontId="107" fillId="38" borderId="17" xfId="0" applyFont="1" applyFill="1" applyBorder="1" applyAlignment="1">
      <alignment horizontal="center"/>
    </xf>
    <xf numFmtId="173" fontId="107" fillId="38" borderId="36" xfId="0" applyNumberFormat="1" applyFont="1" applyFill="1" applyBorder="1" applyAlignment="1">
      <alignment horizontal="center"/>
    </xf>
    <xf numFmtId="171" fontId="107" fillId="38" borderId="32" xfId="0" applyNumberFormat="1" applyFont="1" applyFill="1" applyBorder="1" applyAlignment="1">
      <alignment horizontal="center"/>
    </xf>
    <xf numFmtId="0" fontId="107" fillId="38" borderId="18" xfId="0" applyFont="1" applyFill="1" applyBorder="1" applyAlignment="1">
      <alignment horizontal="center"/>
    </xf>
    <xf numFmtId="0" fontId="107" fillId="38" borderId="22" xfId="0" applyFont="1" applyFill="1" applyBorder="1" applyAlignment="1">
      <alignment horizontal="center"/>
    </xf>
    <xf numFmtId="0" fontId="107" fillId="38" borderId="30" xfId="0" applyFont="1" applyFill="1" applyBorder="1" applyAlignment="1">
      <alignment horizontal="center"/>
    </xf>
    <xf numFmtId="1" fontId="107" fillId="38" borderId="44" xfId="0" applyNumberFormat="1" applyFont="1" applyFill="1" applyBorder="1" applyAlignment="1">
      <alignment horizontal="center"/>
    </xf>
    <xf numFmtId="173" fontId="107" fillId="38" borderId="41" xfId="0" applyNumberFormat="1" applyFont="1" applyFill="1" applyBorder="1" applyAlignment="1">
      <alignment horizontal="center"/>
    </xf>
    <xf numFmtId="173" fontId="107" fillId="38" borderId="42" xfId="0" applyNumberFormat="1" applyFont="1" applyFill="1" applyBorder="1" applyAlignment="1">
      <alignment horizontal="center"/>
    </xf>
    <xf numFmtId="0" fontId="107" fillId="38" borderId="37" xfId="0" applyFont="1" applyFill="1" applyBorder="1" applyAlignment="1">
      <alignment horizontal="center"/>
    </xf>
    <xf numFmtId="1" fontId="107" fillId="38" borderId="43" xfId="0" applyNumberFormat="1" applyFont="1" applyFill="1" applyBorder="1" applyAlignment="1">
      <alignment horizontal="center"/>
    </xf>
    <xf numFmtId="173" fontId="107" fillId="38" borderId="43" xfId="0" applyNumberFormat="1" applyFont="1" applyFill="1" applyBorder="1" applyAlignment="1">
      <alignment horizontal="center"/>
    </xf>
    <xf numFmtId="1" fontId="107" fillId="38" borderId="32" xfId="0" applyNumberFormat="1" applyFont="1" applyFill="1" applyBorder="1" applyAlignment="1">
      <alignment horizontal="center"/>
    </xf>
    <xf numFmtId="170" fontId="107" fillId="38" borderId="31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98" fillId="37" borderId="14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9" fillId="31" borderId="30" xfId="0" applyFont="1" applyFill="1" applyBorder="1" applyAlignment="1">
      <alignment horizontal="center"/>
    </xf>
    <xf numFmtId="170" fontId="9" fillId="31" borderId="51" xfId="0" applyNumberFormat="1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6" fillId="31" borderId="30" xfId="0" applyFont="1" applyFill="1" applyBorder="1" applyAlignment="1">
      <alignment horizontal="center"/>
    </xf>
    <xf numFmtId="170" fontId="6" fillId="31" borderId="52" xfId="0" applyNumberFormat="1" applyFont="1" applyFill="1" applyBorder="1" applyAlignment="1">
      <alignment horizontal="center"/>
    </xf>
    <xf numFmtId="170" fontId="12" fillId="31" borderId="52" xfId="0" applyNumberFormat="1" applyFont="1" applyFill="1" applyBorder="1" applyAlignment="1">
      <alignment horizontal="center"/>
    </xf>
    <xf numFmtId="170" fontId="97" fillId="34" borderId="22" xfId="0" applyNumberFormat="1" applyFont="1" applyFill="1" applyBorder="1" applyAlignment="1">
      <alignment horizontal="center"/>
    </xf>
    <xf numFmtId="173" fontId="101" fillId="31" borderId="44" xfId="0" applyNumberFormat="1" applyFont="1" applyFill="1" applyBorder="1" applyAlignment="1">
      <alignment horizontal="center"/>
    </xf>
    <xf numFmtId="170" fontId="101" fillId="31" borderId="51" xfId="0" applyNumberFormat="1" applyFont="1" applyFill="1" applyBorder="1" applyAlignment="1">
      <alignment horizontal="center"/>
    </xf>
    <xf numFmtId="173" fontId="107" fillId="38" borderId="44" xfId="0" applyNumberFormat="1" applyFont="1" applyFill="1" applyBorder="1" applyAlignment="1">
      <alignment horizontal="center"/>
    </xf>
    <xf numFmtId="170" fontId="107" fillId="38" borderId="51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98" fillId="37" borderId="14" xfId="0" applyFont="1" applyFill="1" applyBorder="1" applyAlignment="1">
      <alignment horizontal="center"/>
    </xf>
    <xf numFmtId="173" fontId="101" fillId="31" borderId="45" xfId="0" applyNumberFormat="1" applyFont="1" applyFill="1" applyBorder="1" applyAlignment="1">
      <alignment horizontal="center"/>
    </xf>
    <xf numFmtId="173" fontId="107" fillId="38" borderId="45" xfId="0" applyNumberFormat="1" applyFont="1" applyFill="1" applyBorder="1" applyAlignment="1">
      <alignment horizontal="center"/>
    </xf>
    <xf numFmtId="173" fontId="3" fillId="38" borderId="39" xfId="0" applyNumberFormat="1" applyFont="1" applyFill="1" applyBorder="1" applyAlignment="1">
      <alignment horizontal="center"/>
    </xf>
    <xf numFmtId="173" fontId="97" fillId="34" borderId="39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1" fontId="3" fillId="38" borderId="44" xfId="0" applyNumberFormat="1" applyFont="1" applyFill="1" applyBorder="1" applyAlignment="1">
      <alignment horizontal="center"/>
    </xf>
    <xf numFmtId="0" fontId="0" fillId="31" borderId="53" xfId="0" applyFont="1" applyFill="1" applyBorder="1" applyAlignment="1">
      <alignment horizontal="center"/>
    </xf>
    <xf numFmtId="0" fontId="6" fillId="31" borderId="53" xfId="0" applyFont="1" applyFill="1" applyBorder="1" applyAlignment="1">
      <alignment horizontal="center"/>
    </xf>
    <xf numFmtId="0" fontId="97" fillId="34" borderId="54" xfId="0" applyFont="1" applyFill="1" applyBorder="1" applyAlignment="1">
      <alignment horizontal="center"/>
    </xf>
    <xf numFmtId="173" fontId="97" fillId="34" borderId="55" xfId="0" applyNumberFormat="1" applyFont="1" applyFill="1" applyBorder="1" applyAlignment="1">
      <alignment horizontal="center"/>
    </xf>
    <xf numFmtId="0" fontId="101" fillId="31" borderId="27" xfId="0" applyFont="1" applyFill="1" applyBorder="1" applyAlignment="1">
      <alignment horizontal="center"/>
    </xf>
    <xf numFmtId="0" fontId="107" fillId="38" borderId="27" xfId="0" applyFont="1" applyFill="1" applyBorder="1" applyAlignment="1">
      <alignment horizontal="center"/>
    </xf>
    <xf numFmtId="171" fontId="103" fillId="31" borderId="32" xfId="0" applyNumberFormat="1" applyFont="1" applyFill="1" applyBorder="1" applyAlignment="1">
      <alignment horizontal="center"/>
    </xf>
    <xf numFmtId="173" fontId="4" fillId="31" borderId="55" xfId="0" applyNumberFormat="1" applyFont="1" applyFill="1" applyBorder="1" applyAlignment="1">
      <alignment horizontal="center"/>
    </xf>
    <xf numFmtId="173" fontId="10" fillId="31" borderId="42" xfId="0" applyNumberFormat="1" applyFont="1" applyFill="1" applyBorder="1" applyAlignment="1">
      <alignment horizontal="center"/>
    </xf>
    <xf numFmtId="173" fontId="11" fillId="31" borderId="40" xfId="0" applyNumberFormat="1" applyFont="1" applyFill="1" applyBorder="1" applyAlignment="1">
      <alignment horizontal="center"/>
    </xf>
    <xf numFmtId="173" fontId="105" fillId="31" borderId="40" xfId="0" applyNumberFormat="1" applyFont="1" applyFill="1" applyBorder="1" applyAlignment="1">
      <alignment horizontal="center"/>
    </xf>
    <xf numFmtId="173" fontId="4" fillId="31" borderId="56" xfId="0" applyNumberFormat="1" applyFont="1" applyFill="1" applyBorder="1" applyAlignment="1">
      <alignment horizontal="center"/>
    </xf>
    <xf numFmtId="0" fontId="99" fillId="31" borderId="28" xfId="0" applyFont="1" applyFill="1" applyBorder="1" applyAlignment="1">
      <alignment horizontal="center"/>
    </xf>
    <xf numFmtId="1" fontId="99" fillId="31" borderId="40" xfId="0" applyNumberFormat="1" applyFont="1" applyFill="1" applyBorder="1" applyAlignment="1">
      <alignment horizontal="center"/>
    </xf>
    <xf numFmtId="0" fontId="106" fillId="31" borderId="21" xfId="0" applyFont="1" applyFill="1" applyBorder="1" applyAlignment="1">
      <alignment horizontal="center"/>
    </xf>
    <xf numFmtId="0" fontId="106" fillId="31" borderId="17" xfId="0" applyFont="1" applyFill="1" applyBorder="1" applyAlignment="1">
      <alignment horizontal="center"/>
    </xf>
    <xf numFmtId="0" fontId="99" fillId="38" borderId="21" xfId="0" applyFont="1" applyFill="1" applyBorder="1" applyAlignment="1">
      <alignment horizontal="center"/>
    </xf>
    <xf numFmtId="0" fontId="99" fillId="38" borderId="17" xfId="0" applyFont="1" applyFill="1" applyBorder="1" applyAlignment="1">
      <alignment horizontal="center"/>
    </xf>
    <xf numFmtId="173" fontId="104" fillId="31" borderId="36" xfId="0" applyNumberFormat="1" applyFont="1" applyFill="1" applyBorder="1" applyAlignment="1">
      <alignment horizontal="center"/>
    </xf>
    <xf numFmtId="0" fontId="100" fillId="31" borderId="17" xfId="0" applyFont="1" applyFill="1" applyBorder="1" applyAlignment="1">
      <alignment horizontal="center"/>
    </xf>
    <xf numFmtId="171" fontId="100" fillId="31" borderId="32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/>
    </xf>
    <xf numFmtId="171" fontId="104" fillId="31" borderId="32" xfId="0" applyNumberFormat="1" applyFont="1" applyFill="1" applyBorder="1" applyAlignment="1">
      <alignment horizontal="center"/>
    </xf>
    <xf numFmtId="1" fontId="99" fillId="31" borderId="32" xfId="0" applyNumberFormat="1" applyFont="1" applyFill="1" applyBorder="1" applyAlignment="1">
      <alignment horizontal="center"/>
    </xf>
    <xf numFmtId="171" fontId="99" fillId="31" borderId="31" xfId="0" applyNumberFormat="1" applyFont="1" applyFill="1" applyBorder="1" applyAlignment="1">
      <alignment horizontal="center"/>
    </xf>
    <xf numFmtId="173" fontId="99" fillId="31" borderId="45" xfId="0" applyNumberFormat="1" applyFont="1" applyFill="1" applyBorder="1" applyAlignment="1">
      <alignment horizontal="center"/>
    </xf>
    <xf numFmtId="0" fontId="99" fillId="31" borderId="20" xfId="0" applyFont="1" applyFill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31" borderId="43" xfId="0" applyNumberFormat="1" applyFont="1" applyFill="1" applyBorder="1" applyAlignment="1">
      <alignment horizontal="center"/>
    </xf>
    <xf numFmtId="1" fontId="105" fillId="31" borderId="36" xfId="0" applyNumberFormat="1" applyFont="1" applyFill="1" applyBorder="1" applyAlignment="1">
      <alignment horizontal="center"/>
    </xf>
    <xf numFmtId="1" fontId="106" fillId="31" borderId="36" xfId="0" applyNumberFormat="1" applyFont="1" applyFill="1" applyBorder="1" applyAlignment="1">
      <alignment horizontal="center"/>
    </xf>
    <xf numFmtId="1" fontId="106" fillId="31" borderId="32" xfId="0" applyNumberFormat="1" applyFont="1" applyFill="1" applyBorder="1" applyAlignment="1">
      <alignment horizontal="center"/>
    </xf>
    <xf numFmtId="1" fontId="105" fillId="31" borderId="32" xfId="0" applyNumberFormat="1" applyFont="1" applyFill="1" applyBorder="1" applyAlignment="1">
      <alignment horizontal="center"/>
    </xf>
    <xf numFmtId="0" fontId="100" fillId="31" borderId="20" xfId="0" applyFont="1" applyFill="1" applyBorder="1" applyAlignment="1">
      <alignment horizontal="center"/>
    </xf>
    <xf numFmtId="1" fontId="100" fillId="31" borderId="43" xfId="0" applyNumberFormat="1" applyFont="1" applyFill="1" applyBorder="1" applyAlignment="1">
      <alignment horizontal="center"/>
    </xf>
    <xf numFmtId="1" fontId="100" fillId="31" borderId="32" xfId="0" applyNumberFormat="1" applyFont="1" applyFill="1" applyBorder="1" applyAlignment="1">
      <alignment horizontal="center"/>
    </xf>
    <xf numFmtId="1" fontId="4" fillId="31" borderId="39" xfId="0" applyNumberFormat="1" applyFont="1" applyFill="1" applyBorder="1" applyAlignment="1">
      <alignment horizontal="center"/>
    </xf>
    <xf numFmtId="1" fontId="4" fillId="31" borderId="31" xfId="0" applyNumberFormat="1" applyFont="1" applyFill="1" applyBorder="1" applyAlignment="1">
      <alignment horizontal="center"/>
    </xf>
    <xf numFmtId="1" fontId="4" fillId="31" borderId="35" xfId="0" applyNumberFormat="1" applyFont="1" applyFill="1" applyBorder="1" applyAlignment="1">
      <alignment horizontal="center"/>
    </xf>
    <xf numFmtId="1" fontId="4" fillId="31" borderId="41" xfId="0" applyNumberFormat="1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1" fontId="10" fillId="31" borderId="40" xfId="0" applyNumberFormat="1" applyFont="1" applyFill="1" applyBorder="1" applyAlignment="1">
      <alignment horizontal="center"/>
    </xf>
    <xf numFmtId="0" fontId="101" fillId="31" borderId="28" xfId="0" applyFont="1" applyFill="1" applyBorder="1" applyAlignment="1">
      <alignment horizontal="center"/>
    </xf>
    <xf numFmtId="0" fontId="107" fillId="38" borderId="28" xfId="0" applyFont="1" applyFill="1" applyBorder="1" applyAlignment="1">
      <alignment horizontal="center"/>
    </xf>
    <xf numFmtId="171" fontId="9" fillId="31" borderId="34" xfId="0" applyNumberFormat="1" applyFont="1" applyFill="1" applyBorder="1" applyAlignment="1">
      <alignment horizontal="center"/>
    </xf>
    <xf numFmtId="171" fontId="10" fillId="31" borderId="35" xfId="0" applyNumberFormat="1" applyFont="1" applyFill="1" applyBorder="1" applyAlignment="1">
      <alignment horizontal="center"/>
    </xf>
    <xf numFmtId="0" fontId="102" fillId="31" borderId="17" xfId="0" applyFont="1" applyFill="1" applyBorder="1" applyAlignment="1">
      <alignment horizontal="center"/>
    </xf>
    <xf numFmtId="173" fontId="102" fillId="31" borderId="36" xfId="0" applyNumberFormat="1" applyFont="1" applyFill="1" applyBorder="1" applyAlignment="1">
      <alignment horizontal="center"/>
    </xf>
    <xf numFmtId="171" fontId="102" fillId="31" borderId="32" xfId="0" applyNumberFormat="1" applyFont="1" applyFill="1" applyBorder="1" applyAlignment="1">
      <alignment horizontal="center"/>
    </xf>
    <xf numFmtId="171" fontId="103" fillId="31" borderId="35" xfId="0" applyNumberFormat="1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3" fillId="38" borderId="48" xfId="0" applyFont="1" applyFill="1" applyBorder="1" applyAlignment="1">
      <alignment horizontal="center"/>
    </xf>
    <xf numFmtId="173" fontId="13" fillId="38" borderId="38" xfId="0" applyNumberFormat="1" applyFont="1" applyFill="1" applyBorder="1" applyAlignment="1">
      <alignment horizontal="center"/>
    </xf>
    <xf numFmtId="171" fontId="13" fillId="38" borderId="33" xfId="0" applyNumberFormat="1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23" xfId="0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/>
    </xf>
    <xf numFmtId="173" fontId="13" fillId="38" borderId="36" xfId="0" applyNumberFormat="1" applyFont="1" applyFill="1" applyBorder="1" applyAlignment="1">
      <alignment horizontal="center"/>
    </xf>
    <xf numFmtId="171" fontId="13" fillId="38" borderId="32" xfId="0" applyNumberFormat="1" applyFont="1" applyFill="1" applyBorder="1" applyAlignment="1">
      <alignment horizontal="center"/>
    </xf>
    <xf numFmtId="0" fontId="13" fillId="38" borderId="28" xfId="0" applyFont="1" applyFill="1" applyBorder="1" applyAlignment="1">
      <alignment horizontal="center"/>
    </xf>
    <xf numFmtId="173" fontId="13" fillId="38" borderId="41" xfId="0" applyNumberFormat="1" applyFont="1" applyFill="1" applyBorder="1" applyAlignment="1">
      <alignment horizontal="center"/>
    </xf>
    <xf numFmtId="171" fontId="13" fillId="38" borderId="50" xfId="0" applyNumberFormat="1" applyFont="1" applyFill="1" applyBorder="1" applyAlignment="1">
      <alignment horizontal="center"/>
    </xf>
    <xf numFmtId="173" fontId="14" fillId="31" borderId="38" xfId="0" applyNumberFormat="1" applyFont="1" applyFill="1" applyBorder="1" applyAlignment="1">
      <alignment horizontal="center"/>
    </xf>
    <xf numFmtId="171" fontId="14" fillId="31" borderId="12" xfId="0" applyNumberFormat="1" applyFont="1" applyFill="1" applyBorder="1" applyAlignment="1">
      <alignment horizontal="center"/>
    </xf>
    <xf numFmtId="0" fontId="14" fillId="31" borderId="21" xfId="0" applyFont="1" applyFill="1" applyBorder="1" applyAlignment="1">
      <alignment horizontal="center"/>
    </xf>
    <xf numFmtId="0" fontId="14" fillId="31" borderId="17" xfId="0" applyFont="1" applyFill="1" applyBorder="1" applyAlignment="1">
      <alignment horizontal="center"/>
    </xf>
    <xf numFmtId="173" fontId="14" fillId="31" borderId="36" xfId="0" applyNumberFormat="1" applyFont="1" applyFill="1" applyBorder="1" applyAlignment="1">
      <alignment horizontal="center"/>
    </xf>
    <xf numFmtId="171" fontId="14" fillId="31" borderId="32" xfId="0" applyNumberFormat="1" applyFont="1" applyFill="1" applyBorder="1" applyAlignment="1">
      <alignment horizontal="center"/>
    </xf>
    <xf numFmtId="0" fontId="14" fillId="31" borderId="18" xfId="0" applyFont="1" applyFill="1" applyBorder="1" applyAlignment="1">
      <alignment horizontal="center"/>
    </xf>
    <xf numFmtId="173" fontId="14" fillId="31" borderId="40" xfId="0" applyNumberFormat="1" applyFont="1" applyFill="1" applyBorder="1" applyAlignment="1">
      <alignment horizontal="center"/>
    </xf>
    <xf numFmtId="0" fontId="14" fillId="31" borderId="48" xfId="0" applyFont="1" applyFill="1" applyBorder="1" applyAlignment="1">
      <alignment horizontal="center"/>
    </xf>
    <xf numFmtId="0" fontId="14" fillId="31" borderId="29" xfId="0" applyFont="1" applyFill="1" applyBorder="1" applyAlignment="1">
      <alignment horizontal="center"/>
    </xf>
    <xf numFmtId="0" fontId="14" fillId="31" borderId="25" xfId="0" applyFont="1" applyFill="1" applyBorder="1" applyAlignment="1">
      <alignment horizontal="center"/>
    </xf>
    <xf numFmtId="0" fontId="14" fillId="31" borderId="20" xfId="0" applyFont="1" applyFill="1" applyBorder="1" applyAlignment="1">
      <alignment horizontal="center"/>
    </xf>
    <xf numFmtId="173" fontId="14" fillId="31" borderId="45" xfId="0" applyNumberFormat="1" applyFont="1" applyFill="1" applyBorder="1" applyAlignment="1">
      <alignment horizontal="center"/>
    </xf>
    <xf numFmtId="0" fontId="16" fillId="31" borderId="23" xfId="0" applyFont="1" applyFill="1" applyBorder="1" applyAlignment="1">
      <alignment horizontal="center"/>
    </xf>
    <xf numFmtId="173" fontId="16" fillId="31" borderId="38" xfId="0" applyNumberFormat="1" applyFont="1" applyFill="1" applyBorder="1" applyAlignment="1">
      <alignment horizontal="center"/>
    </xf>
    <xf numFmtId="171" fontId="16" fillId="31" borderId="47" xfId="0" applyNumberFormat="1" applyFont="1" applyFill="1" applyBorder="1" applyAlignment="1">
      <alignment horizontal="center"/>
    </xf>
    <xf numFmtId="0" fontId="17" fillId="31" borderId="10" xfId="0" applyFont="1" applyFill="1" applyBorder="1" applyAlignment="1">
      <alignment horizontal="center"/>
    </xf>
    <xf numFmtId="0" fontId="17" fillId="31" borderId="21" xfId="0" applyFont="1" applyFill="1" applyBorder="1" applyAlignment="1">
      <alignment horizontal="center"/>
    </xf>
    <xf numFmtId="0" fontId="17" fillId="31" borderId="17" xfId="0" applyFont="1" applyFill="1" applyBorder="1" applyAlignment="1">
      <alignment horizontal="center"/>
    </xf>
    <xf numFmtId="173" fontId="17" fillId="31" borderId="36" xfId="0" applyNumberFormat="1" applyFont="1" applyFill="1" applyBorder="1" applyAlignment="1">
      <alignment horizontal="center"/>
    </xf>
    <xf numFmtId="171" fontId="16" fillId="31" borderId="32" xfId="0" applyNumberFormat="1" applyFont="1" applyFill="1" applyBorder="1" applyAlignment="1">
      <alignment horizontal="center"/>
    </xf>
    <xf numFmtId="173" fontId="16" fillId="31" borderId="36" xfId="0" applyNumberFormat="1" applyFont="1" applyFill="1" applyBorder="1" applyAlignment="1">
      <alignment horizontal="center"/>
    </xf>
    <xf numFmtId="171" fontId="16" fillId="31" borderId="35" xfId="0" applyNumberFormat="1" applyFont="1" applyFill="1" applyBorder="1" applyAlignment="1">
      <alignment horizontal="center"/>
    </xf>
    <xf numFmtId="0" fontId="16" fillId="31" borderId="17" xfId="0" applyFont="1" applyFill="1" applyBorder="1" applyAlignment="1">
      <alignment horizontal="center"/>
    </xf>
    <xf numFmtId="171" fontId="16" fillId="31" borderId="10" xfId="0" applyNumberFormat="1" applyFont="1" applyFill="1" applyBorder="1" applyAlignment="1">
      <alignment horizontal="center"/>
    </xf>
    <xf numFmtId="0" fontId="108" fillId="31" borderId="10" xfId="0" applyFont="1" applyFill="1" applyBorder="1" applyAlignment="1">
      <alignment horizontal="center"/>
    </xf>
    <xf numFmtId="0" fontId="108" fillId="31" borderId="23" xfId="0" applyFont="1" applyFill="1" applyBorder="1" applyAlignment="1">
      <alignment horizontal="center"/>
    </xf>
    <xf numFmtId="173" fontId="108" fillId="31" borderId="38" xfId="0" applyNumberFormat="1" applyFont="1" applyFill="1" applyBorder="1" applyAlignment="1">
      <alignment horizontal="center"/>
    </xf>
    <xf numFmtId="0" fontId="108" fillId="31" borderId="21" xfId="0" applyFont="1" applyFill="1" applyBorder="1" applyAlignment="1">
      <alignment horizontal="center"/>
    </xf>
    <xf numFmtId="0" fontId="108" fillId="31" borderId="17" xfId="0" applyFont="1" applyFill="1" applyBorder="1" applyAlignment="1">
      <alignment horizontal="center"/>
    </xf>
    <xf numFmtId="173" fontId="108" fillId="31" borderId="36" xfId="0" applyNumberFormat="1" applyFont="1" applyFill="1" applyBorder="1" applyAlignment="1">
      <alignment horizontal="center"/>
    </xf>
    <xf numFmtId="171" fontId="108" fillId="31" borderId="32" xfId="0" applyNumberFormat="1" applyFont="1" applyFill="1" applyBorder="1" applyAlignment="1">
      <alignment horizontal="center"/>
    </xf>
    <xf numFmtId="0" fontId="108" fillId="31" borderId="18" xfId="0" applyFont="1" applyFill="1" applyBorder="1" applyAlignment="1">
      <alignment horizontal="center"/>
    </xf>
    <xf numFmtId="173" fontId="108" fillId="31" borderId="41" xfId="0" applyNumberFormat="1" applyFont="1" applyFill="1" applyBorder="1" applyAlignment="1">
      <alignment horizontal="center"/>
    </xf>
    <xf numFmtId="171" fontId="108" fillId="31" borderId="33" xfId="0" applyNumberFormat="1" applyFont="1" applyFill="1" applyBorder="1" applyAlignment="1">
      <alignment horizontal="center"/>
    </xf>
    <xf numFmtId="0" fontId="108" fillId="31" borderId="25" xfId="0" applyFont="1" applyFill="1" applyBorder="1" applyAlignment="1">
      <alignment horizontal="center"/>
    </xf>
    <xf numFmtId="0" fontId="109" fillId="38" borderId="21" xfId="0" applyFont="1" applyFill="1" applyBorder="1" applyAlignment="1">
      <alignment horizontal="center"/>
    </xf>
    <xf numFmtId="171" fontId="109" fillId="38" borderId="32" xfId="0" applyNumberFormat="1" applyFont="1" applyFill="1" applyBorder="1" applyAlignment="1">
      <alignment horizontal="center"/>
    </xf>
    <xf numFmtId="0" fontId="109" fillId="38" borderId="23" xfId="0" applyFont="1" applyFill="1" applyBorder="1" applyAlignment="1">
      <alignment horizontal="center"/>
    </xf>
    <xf numFmtId="173" fontId="109" fillId="38" borderId="38" xfId="0" applyNumberFormat="1" applyFont="1" applyFill="1" applyBorder="1" applyAlignment="1">
      <alignment horizontal="center"/>
    </xf>
    <xf numFmtId="171" fontId="109" fillId="38" borderId="33" xfId="0" applyNumberFormat="1" applyFont="1" applyFill="1" applyBorder="1" applyAlignment="1">
      <alignment horizontal="center"/>
    </xf>
    <xf numFmtId="0" fontId="109" fillId="38" borderId="17" xfId="0" applyFont="1" applyFill="1" applyBorder="1" applyAlignment="1">
      <alignment horizontal="center"/>
    </xf>
    <xf numFmtId="173" fontId="109" fillId="38" borderId="36" xfId="0" applyNumberFormat="1" applyFont="1" applyFill="1" applyBorder="1" applyAlignment="1">
      <alignment horizontal="center"/>
    </xf>
    <xf numFmtId="171" fontId="109" fillId="38" borderId="10" xfId="0" applyNumberFormat="1" applyFont="1" applyFill="1" applyBorder="1" applyAlignment="1">
      <alignment horizontal="center"/>
    </xf>
    <xf numFmtId="0" fontId="18" fillId="31" borderId="10" xfId="0" applyFont="1" applyFill="1" applyBorder="1" applyAlignment="1">
      <alignment horizontal="center"/>
    </xf>
    <xf numFmtId="0" fontId="18" fillId="31" borderId="23" xfId="0" applyFont="1" applyFill="1" applyBorder="1" applyAlignment="1">
      <alignment horizontal="center"/>
    </xf>
    <xf numFmtId="173" fontId="18" fillId="31" borderId="38" xfId="0" applyNumberFormat="1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17" xfId="0" applyFont="1" applyFill="1" applyBorder="1" applyAlignment="1">
      <alignment horizontal="center"/>
    </xf>
    <xf numFmtId="173" fontId="18" fillId="31" borderId="36" xfId="0" applyNumberFormat="1" applyFont="1" applyFill="1" applyBorder="1" applyAlignment="1">
      <alignment horizontal="center"/>
    </xf>
    <xf numFmtId="171" fontId="18" fillId="31" borderId="32" xfId="0" applyNumberFormat="1" applyFont="1" applyFill="1" applyBorder="1" applyAlignment="1">
      <alignment horizontal="center"/>
    </xf>
    <xf numFmtId="171" fontId="18" fillId="31" borderId="33" xfId="0" applyNumberFormat="1" applyFont="1" applyFill="1" applyBorder="1" applyAlignment="1">
      <alignment horizontal="center"/>
    </xf>
    <xf numFmtId="0" fontId="110" fillId="31" borderId="21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173" fontId="18" fillId="31" borderId="45" xfId="0" applyNumberFormat="1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173" fontId="18" fillId="31" borderId="41" xfId="0" applyNumberFormat="1" applyFont="1" applyFill="1" applyBorder="1" applyAlignment="1">
      <alignment horizontal="center"/>
    </xf>
    <xf numFmtId="0" fontId="111" fillId="34" borderId="23" xfId="0" applyFont="1" applyFill="1" applyBorder="1" applyAlignment="1">
      <alignment horizontal="center"/>
    </xf>
    <xf numFmtId="173" fontId="111" fillId="34" borderId="38" xfId="0" applyNumberFormat="1" applyFont="1" applyFill="1" applyBorder="1" applyAlignment="1">
      <alignment horizontal="center"/>
    </xf>
    <xf numFmtId="0" fontId="111" fillId="34" borderId="21" xfId="0" applyFont="1" applyFill="1" applyBorder="1" applyAlignment="1">
      <alignment horizontal="center"/>
    </xf>
    <xf numFmtId="0" fontId="111" fillId="34" borderId="17" xfId="0" applyFont="1" applyFill="1" applyBorder="1" applyAlignment="1">
      <alignment horizontal="center"/>
    </xf>
    <xf numFmtId="173" fontId="111" fillId="34" borderId="36" xfId="0" applyNumberFormat="1" applyFont="1" applyFill="1" applyBorder="1" applyAlignment="1">
      <alignment horizontal="center"/>
    </xf>
    <xf numFmtId="171" fontId="111" fillId="34" borderId="32" xfId="0" applyNumberFormat="1" applyFont="1" applyFill="1" applyBorder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15" fillId="31" borderId="23" xfId="0" applyFont="1" applyFill="1" applyBorder="1" applyAlignment="1">
      <alignment horizontal="center"/>
    </xf>
    <xf numFmtId="173" fontId="15" fillId="31" borderId="38" xfId="0" applyNumberFormat="1" applyFont="1" applyFill="1" applyBorder="1" applyAlignment="1">
      <alignment horizontal="center"/>
    </xf>
    <xf numFmtId="171" fontId="15" fillId="31" borderId="10" xfId="0" applyNumberFormat="1" applyFont="1" applyFill="1" applyBorder="1" applyAlignment="1">
      <alignment horizontal="center"/>
    </xf>
    <xf numFmtId="0" fontId="15" fillId="31" borderId="21" xfId="0" applyFont="1" applyFill="1" applyBorder="1" applyAlignment="1">
      <alignment horizontal="center"/>
    </xf>
    <xf numFmtId="0" fontId="15" fillId="31" borderId="18" xfId="0" applyFont="1" applyFill="1" applyBorder="1" applyAlignment="1">
      <alignment horizontal="center"/>
    </xf>
    <xf numFmtId="173" fontId="15" fillId="31" borderId="40" xfId="0" applyNumberFormat="1" applyFont="1" applyFill="1" applyBorder="1" applyAlignment="1">
      <alignment horizontal="center"/>
    </xf>
    <xf numFmtId="171" fontId="15" fillId="31" borderId="32" xfId="0" applyNumberFormat="1" applyFont="1" applyFill="1" applyBorder="1" applyAlignment="1">
      <alignment horizontal="center"/>
    </xf>
    <xf numFmtId="0" fontId="15" fillId="31" borderId="17" xfId="0" applyFont="1" applyFill="1" applyBorder="1" applyAlignment="1">
      <alignment horizontal="center"/>
    </xf>
    <xf numFmtId="173" fontId="15" fillId="31" borderId="36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23" xfId="0" applyFont="1" applyFill="1" applyBorder="1" applyAlignment="1">
      <alignment horizontal="center"/>
    </xf>
    <xf numFmtId="173" fontId="1" fillId="31" borderId="38" xfId="0" applyNumberFormat="1" applyFont="1" applyFill="1" applyBorder="1" applyAlignment="1">
      <alignment horizontal="center"/>
    </xf>
    <xf numFmtId="171" fontId="1" fillId="31" borderId="47" xfId="0" applyNumberFormat="1" applyFont="1" applyFill="1" applyBorder="1" applyAlignment="1">
      <alignment horizontal="center"/>
    </xf>
    <xf numFmtId="0" fontId="112" fillId="31" borderId="21" xfId="0" applyFont="1" applyFill="1" applyBorder="1" applyAlignment="1">
      <alignment horizontal="center"/>
    </xf>
    <xf numFmtId="0" fontId="1" fillId="31" borderId="28" xfId="0" applyFont="1" applyFill="1" applyBorder="1" applyAlignment="1">
      <alignment horizontal="center"/>
    </xf>
    <xf numFmtId="173" fontId="1" fillId="31" borderId="41" xfId="0" applyNumberFormat="1" applyFont="1" applyFill="1" applyBorder="1" applyAlignment="1">
      <alignment horizontal="center"/>
    </xf>
    <xf numFmtId="171" fontId="1" fillId="31" borderId="35" xfId="0" applyNumberFormat="1" applyFont="1" applyFill="1" applyBorder="1" applyAlignment="1">
      <alignment horizontal="center"/>
    </xf>
    <xf numFmtId="0" fontId="1" fillId="31" borderId="21" xfId="0" applyFont="1" applyFill="1" applyBorder="1" applyAlignment="1">
      <alignment horizontal="center"/>
    </xf>
    <xf numFmtId="0" fontId="1" fillId="31" borderId="17" xfId="0" applyFont="1" applyFill="1" applyBorder="1" applyAlignment="1">
      <alignment horizontal="center"/>
    </xf>
    <xf numFmtId="173" fontId="1" fillId="31" borderId="36" xfId="0" applyNumberFormat="1" applyFont="1" applyFill="1" applyBorder="1" applyAlignment="1">
      <alignment horizontal="center"/>
    </xf>
    <xf numFmtId="173" fontId="1" fillId="31" borderId="40" xfId="0" applyNumberFormat="1" applyFont="1" applyFill="1" applyBorder="1" applyAlignment="1">
      <alignment horizontal="center"/>
    </xf>
    <xf numFmtId="0" fontId="113" fillId="31" borderId="10" xfId="0" applyFont="1" applyFill="1" applyBorder="1" applyAlignment="1">
      <alignment horizontal="center"/>
    </xf>
    <xf numFmtId="0" fontId="113" fillId="31" borderId="23" xfId="0" applyFont="1" applyFill="1" applyBorder="1" applyAlignment="1">
      <alignment horizontal="center"/>
    </xf>
    <xf numFmtId="173" fontId="113" fillId="31" borderId="38" xfId="0" applyNumberFormat="1" applyFont="1" applyFill="1" applyBorder="1" applyAlignment="1">
      <alignment horizontal="center"/>
    </xf>
    <xf numFmtId="171" fontId="113" fillId="31" borderId="33" xfId="0" applyNumberFormat="1" applyFont="1" applyFill="1" applyBorder="1" applyAlignment="1">
      <alignment horizontal="center"/>
    </xf>
    <xf numFmtId="0" fontId="19" fillId="31" borderId="21" xfId="0" applyFont="1" applyFill="1" applyBorder="1" applyAlignment="1">
      <alignment horizontal="center"/>
    </xf>
    <xf numFmtId="0" fontId="19" fillId="31" borderId="17" xfId="0" applyFont="1" applyFill="1" applyBorder="1" applyAlignment="1">
      <alignment horizontal="center"/>
    </xf>
    <xf numFmtId="173" fontId="19" fillId="31" borderId="36" xfId="0" applyNumberFormat="1" applyFont="1" applyFill="1" applyBorder="1" applyAlignment="1">
      <alignment horizontal="center"/>
    </xf>
    <xf numFmtId="171" fontId="19" fillId="31" borderId="35" xfId="0" applyNumberFormat="1" applyFont="1" applyFill="1" applyBorder="1" applyAlignment="1">
      <alignment horizontal="center"/>
    </xf>
    <xf numFmtId="0" fontId="19" fillId="31" borderId="25" xfId="0" applyFont="1" applyFill="1" applyBorder="1" applyAlignment="1">
      <alignment horizontal="center"/>
    </xf>
    <xf numFmtId="173" fontId="19" fillId="31" borderId="39" xfId="0" applyNumberFormat="1" applyFont="1" applyFill="1" applyBorder="1" applyAlignment="1">
      <alignment horizontal="center"/>
    </xf>
    <xf numFmtId="171" fontId="19" fillId="31" borderId="32" xfId="0" applyNumberFormat="1" applyFont="1" applyFill="1" applyBorder="1" applyAlignment="1">
      <alignment horizontal="center"/>
    </xf>
    <xf numFmtId="0" fontId="19" fillId="31" borderId="20" xfId="0" applyFont="1" applyFill="1" applyBorder="1" applyAlignment="1">
      <alignment horizontal="center"/>
    </xf>
    <xf numFmtId="173" fontId="19" fillId="31" borderId="43" xfId="0" applyNumberFormat="1" applyFont="1" applyFill="1" applyBorder="1" applyAlignment="1">
      <alignment horizontal="center"/>
    </xf>
    <xf numFmtId="0" fontId="19" fillId="31" borderId="48" xfId="0" applyFont="1" applyFill="1" applyBorder="1" applyAlignment="1">
      <alignment horizontal="center"/>
    </xf>
    <xf numFmtId="173" fontId="19" fillId="31" borderId="38" xfId="0" applyNumberFormat="1" applyFont="1" applyFill="1" applyBorder="1" applyAlignment="1">
      <alignment horizontal="center"/>
    </xf>
    <xf numFmtId="173" fontId="19" fillId="31" borderId="45" xfId="0" applyNumberFormat="1" applyFont="1" applyFill="1" applyBorder="1" applyAlignment="1">
      <alignment horizontal="center"/>
    </xf>
    <xf numFmtId="0" fontId="19" fillId="31" borderId="29" xfId="0" applyFont="1" applyFill="1" applyBorder="1" applyAlignment="1">
      <alignment horizontal="center"/>
    </xf>
    <xf numFmtId="0" fontId="111" fillId="34" borderId="25" xfId="0" applyFont="1" applyFill="1" applyBorder="1" applyAlignment="1">
      <alignment horizontal="center"/>
    </xf>
    <xf numFmtId="173" fontId="111" fillId="34" borderId="39" xfId="0" applyNumberFormat="1" applyFont="1" applyFill="1" applyBorder="1" applyAlignment="1">
      <alignment horizontal="center"/>
    </xf>
    <xf numFmtId="0" fontId="19" fillId="31" borderId="17" xfId="0" applyFont="1" applyFill="1" applyBorder="1" applyAlignment="1">
      <alignment horizontal="center"/>
    </xf>
    <xf numFmtId="173" fontId="19" fillId="31" borderId="36" xfId="0" applyNumberFormat="1" applyFont="1" applyFill="1" applyBorder="1" applyAlignment="1">
      <alignment horizontal="center"/>
    </xf>
    <xf numFmtId="1" fontId="3" fillId="38" borderId="45" xfId="0" applyNumberFormat="1" applyFont="1" applyFill="1" applyBorder="1" applyAlignment="1">
      <alignment horizontal="center"/>
    </xf>
    <xf numFmtId="1" fontId="3" fillId="38" borderId="32" xfId="0" applyNumberFormat="1" applyFont="1" applyFill="1" applyBorder="1" applyAlignment="1">
      <alignment horizontal="center"/>
    </xf>
    <xf numFmtId="1" fontId="9" fillId="31" borderId="34" xfId="0" applyNumberFormat="1" applyFont="1" applyFill="1" applyBorder="1" applyAlignment="1">
      <alignment horizontal="center"/>
    </xf>
    <xf numFmtId="1" fontId="9" fillId="31" borderId="45" xfId="0" applyNumberFormat="1" applyFont="1" applyFill="1" applyBorder="1" applyAlignment="1">
      <alignment horizontal="center"/>
    </xf>
    <xf numFmtId="1" fontId="104" fillId="31" borderId="39" xfId="0" applyNumberFormat="1" applyFont="1" applyFill="1" applyBorder="1" applyAlignment="1">
      <alignment horizontal="center"/>
    </xf>
    <xf numFmtId="1" fontId="9" fillId="31" borderId="39" xfId="0" applyNumberFormat="1" applyFont="1" applyFill="1" applyBorder="1" applyAlignment="1">
      <alignment horizontal="center"/>
    </xf>
    <xf numFmtId="1" fontId="4" fillId="31" borderId="45" xfId="0" applyNumberFormat="1" applyFont="1" applyFill="1" applyBorder="1" applyAlignment="1">
      <alignment horizontal="center"/>
    </xf>
    <xf numFmtId="1" fontId="4" fillId="31" borderId="44" xfId="0" applyNumberFormat="1" applyFont="1" applyFill="1" applyBorder="1" applyAlignment="1">
      <alignment horizontal="center"/>
    </xf>
    <xf numFmtId="1" fontId="0" fillId="31" borderId="31" xfId="0" applyNumberFormat="1" applyFont="1" applyFill="1" applyBorder="1" applyAlignment="1">
      <alignment horizontal="center"/>
    </xf>
    <xf numFmtId="1" fontId="6" fillId="31" borderId="34" xfId="0" applyNumberFormat="1" applyFont="1" applyFill="1" applyBorder="1" applyAlignment="1">
      <alignment horizontal="center"/>
    </xf>
    <xf numFmtId="1" fontId="6" fillId="31" borderId="45" xfId="0" applyNumberFormat="1" applyFont="1" applyFill="1" applyBorder="1" applyAlignment="1">
      <alignment horizontal="center"/>
    </xf>
    <xf numFmtId="1" fontId="10" fillId="31" borderId="45" xfId="0" applyNumberFormat="1" applyFont="1" applyFill="1" applyBorder="1" applyAlignment="1">
      <alignment horizontal="center"/>
    </xf>
    <xf numFmtId="1" fontId="10" fillId="31" borderId="31" xfId="0" applyNumberFormat="1" applyFont="1" applyFill="1" applyBorder="1" applyAlignment="1">
      <alignment horizontal="center"/>
    </xf>
    <xf numFmtId="1" fontId="12" fillId="31" borderId="31" xfId="0" applyNumberFormat="1" applyFont="1" applyFill="1" applyBorder="1" applyAlignment="1">
      <alignment horizontal="center"/>
    </xf>
    <xf numFmtId="1" fontId="12" fillId="31" borderId="39" xfId="0" applyNumberFormat="1" applyFont="1" applyFill="1" applyBorder="1" applyAlignment="1">
      <alignment horizontal="center"/>
    </xf>
    <xf numFmtId="1" fontId="107" fillId="38" borderId="45" xfId="0" applyNumberFormat="1" applyFont="1" applyFill="1" applyBorder="1" applyAlignment="1">
      <alignment horizontal="center"/>
    </xf>
    <xf numFmtId="1" fontId="107" fillId="38" borderId="40" xfId="0" applyNumberFormat="1" applyFont="1" applyFill="1" applyBorder="1" applyAlignment="1">
      <alignment horizontal="center"/>
    </xf>
    <xf numFmtId="1" fontId="107" fillId="38" borderId="36" xfId="0" applyNumberFormat="1" applyFont="1" applyFill="1" applyBorder="1" applyAlignment="1">
      <alignment horizontal="center"/>
    </xf>
    <xf numFmtId="1" fontId="101" fillId="31" borderId="36" xfId="0" applyNumberFormat="1" applyFont="1" applyFill="1" applyBorder="1" applyAlignment="1">
      <alignment horizontal="center"/>
    </xf>
    <xf numFmtId="1" fontId="101" fillId="31" borderId="40" xfId="0" applyNumberFormat="1" applyFont="1" applyFill="1" applyBorder="1" applyAlignment="1">
      <alignment horizontal="center"/>
    </xf>
    <xf numFmtId="1" fontId="97" fillId="34" borderId="36" xfId="0" applyNumberFormat="1" applyFont="1" applyFill="1" applyBorder="1" applyAlignment="1">
      <alignment horizontal="center"/>
    </xf>
    <xf numFmtId="1" fontId="12" fillId="31" borderId="36" xfId="0" applyNumberFormat="1" applyFont="1" applyFill="1" applyBorder="1" applyAlignment="1">
      <alignment horizontal="center"/>
    </xf>
    <xf numFmtId="1" fontId="100" fillId="31" borderId="36" xfId="0" applyNumberFormat="1" applyFont="1" applyFill="1" applyBorder="1" applyAlignment="1">
      <alignment horizontal="center"/>
    </xf>
    <xf numFmtId="1" fontId="10" fillId="31" borderId="32" xfId="0" applyNumberFormat="1" applyFont="1" applyFill="1" applyBorder="1" applyAlignment="1">
      <alignment horizontal="center"/>
    </xf>
    <xf numFmtId="1" fontId="10" fillId="31" borderId="36" xfId="0" applyNumberFormat="1" applyFont="1" applyFill="1" applyBorder="1" applyAlignment="1">
      <alignment horizontal="center"/>
    </xf>
    <xf numFmtId="1" fontId="103" fillId="31" borderId="36" xfId="0" applyNumberFormat="1" applyFont="1" applyFill="1" applyBorder="1" applyAlignment="1">
      <alignment horizontal="center"/>
    </xf>
    <xf numFmtId="1" fontId="6" fillId="31" borderId="36" xfId="0" applyNumberFormat="1" applyFont="1" applyFill="1" applyBorder="1" applyAlignment="1">
      <alignment horizontal="center"/>
    </xf>
    <xf numFmtId="1" fontId="9" fillId="31" borderId="32" xfId="0" applyNumberFormat="1" applyFont="1" applyFill="1" applyBorder="1" applyAlignment="1">
      <alignment horizontal="center"/>
    </xf>
    <xf numFmtId="1" fontId="9" fillId="31" borderId="36" xfId="0" applyNumberFormat="1" applyFont="1" applyFill="1" applyBorder="1" applyAlignment="1">
      <alignment horizontal="center"/>
    </xf>
    <xf numFmtId="1" fontId="3" fillId="38" borderId="36" xfId="0" applyNumberFormat="1" applyFont="1" applyFill="1" applyBorder="1" applyAlignment="1">
      <alignment horizontal="center"/>
    </xf>
    <xf numFmtId="1" fontId="3" fillId="38" borderId="41" xfId="0" applyNumberFormat="1" applyFont="1" applyFill="1" applyBorder="1" applyAlignment="1">
      <alignment horizontal="center"/>
    </xf>
    <xf numFmtId="1" fontId="9" fillId="31" borderId="42" xfId="0" applyNumberFormat="1" applyFont="1" applyFill="1" applyBorder="1" applyAlignment="1">
      <alignment horizontal="center"/>
    </xf>
    <xf numFmtId="1" fontId="9" fillId="31" borderId="41" xfId="0" applyNumberFormat="1" applyFont="1" applyFill="1" applyBorder="1" applyAlignment="1">
      <alignment horizontal="center"/>
    </xf>
    <xf numFmtId="1" fontId="4" fillId="31" borderId="42" xfId="0" applyNumberFormat="1" applyFont="1" applyFill="1" applyBorder="1" applyAlignment="1">
      <alignment horizontal="center"/>
    </xf>
    <xf numFmtId="1" fontId="4" fillId="31" borderId="40" xfId="0" applyNumberFormat="1" applyFont="1" applyFill="1" applyBorder="1" applyAlignment="1">
      <alignment horizontal="center"/>
    </xf>
    <xf numFmtId="1" fontId="0" fillId="31" borderId="41" xfId="0" applyNumberFormat="1" applyFont="1" applyFill="1" applyBorder="1" applyAlignment="1">
      <alignment horizontal="center"/>
    </xf>
    <xf numFmtId="1" fontId="105" fillId="31" borderId="35" xfId="0" applyNumberFormat="1" applyFont="1" applyFill="1" applyBorder="1" applyAlignment="1">
      <alignment horizontal="center"/>
    </xf>
    <xf numFmtId="1" fontId="6" fillId="31" borderId="49" xfId="0" applyNumberFormat="1" applyFont="1" applyFill="1" applyBorder="1" applyAlignment="1">
      <alignment horizontal="center"/>
    </xf>
    <xf numFmtId="1" fontId="97" fillId="34" borderId="49" xfId="0" applyNumberFormat="1" applyFont="1" applyFill="1" applyBorder="1" applyAlignment="1">
      <alignment horizontal="center"/>
    </xf>
    <xf numFmtId="1" fontId="101" fillId="31" borderId="49" xfId="0" applyNumberFormat="1" applyFont="1" applyFill="1" applyBorder="1" applyAlignment="1">
      <alignment horizontal="center"/>
    </xf>
    <xf numFmtId="1" fontId="101" fillId="31" borderId="41" xfId="0" applyNumberFormat="1" applyFont="1" applyFill="1" applyBorder="1" applyAlignment="1">
      <alignment horizontal="center"/>
    </xf>
    <xf numFmtId="1" fontId="107" fillId="38" borderId="49" xfId="0" applyNumberFormat="1" applyFont="1" applyFill="1" applyBorder="1" applyAlignment="1">
      <alignment horizontal="center"/>
    </xf>
    <xf numFmtId="1" fontId="107" fillId="38" borderId="41" xfId="0" applyNumberFormat="1" applyFont="1" applyFill="1" applyBorder="1" applyAlignment="1">
      <alignment horizontal="center"/>
    </xf>
    <xf numFmtId="1" fontId="4" fillId="31" borderId="33" xfId="0" applyNumberFormat="1" applyFont="1" applyFill="1" applyBorder="1" applyAlignment="1">
      <alignment horizontal="center"/>
    </xf>
    <xf numFmtId="1" fontId="4" fillId="31" borderId="38" xfId="0" applyNumberFormat="1" applyFont="1" applyFill="1" applyBorder="1" applyAlignment="1">
      <alignment horizontal="center"/>
    </xf>
    <xf numFmtId="1" fontId="11" fillId="31" borderId="40" xfId="0" applyNumberFormat="1" applyFont="1" applyFill="1" applyBorder="1" applyAlignment="1">
      <alignment horizontal="center"/>
    </xf>
    <xf numFmtId="1" fontId="0" fillId="31" borderId="32" xfId="0" applyNumberFormat="1" applyFont="1" applyFill="1" applyBorder="1" applyAlignment="1">
      <alignment horizontal="center"/>
    </xf>
    <xf numFmtId="1" fontId="11" fillId="31" borderId="36" xfId="0" applyNumberFormat="1" applyFont="1" applyFill="1" applyBorder="1" applyAlignment="1">
      <alignment horizontal="center"/>
    </xf>
    <xf numFmtId="1" fontId="9" fillId="31" borderId="35" xfId="0" applyNumberFormat="1" applyFont="1" applyFill="1" applyBorder="1" applyAlignment="1">
      <alignment horizontal="center"/>
    </xf>
    <xf numFmtId="1" fontId="99" fillId="38" borderId="50" xfId="0" applyNumberFormat="1" applyFont="1" applyFill="1" applyBorder="1" applyAlignment="1">
      <alignment horizontal="center"/>
    </xf>
    <xf numFmtId="1" fontId="99" fillId="38" borderId="36" xfId="0" applyNumberFormat="1" applyFont="1" applyFill="1" applyBorder="1" applyAlignment="1">
      <alignment horizontal="center"/>
    </xf>
    <xf numFmtId="1" fontId="3" fillId="38" borderId="50" xfId="0" applyNumberFormat="1" applyFont="1" applyFill="1" applyBorder="1" applyAlignment="1">
      <alignment horizontal="center"/>
    </xf>
    <xf numFmtId="0" fontId="114" fillId="38" borderId="23" xfId="0" applyFont="1" applyFill="1" applyBorder="1" applyAlignment="1">
      <alignment horizontal="center"/>
    </xf>
    <xf numFmtId="0" fontId="114" fillId="38" borderId="10" xfId="0" applyFont="1" applyFill="1" applyBorder="1" applyAlignment="1">
      <alignment horizontal="center"/>
    </xf>
    <xf numFmtId="0" fontId="20" fillId="31" borderId="23" xfId="0" applyFont="1" applyFill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21" fillId="31" borderId="23" xfId="0" applyFont="1" applyFill="1" applyBorder="1" applyAlignment="1">
      <alignment horizontal="center"/>
    </xf>
    <xf numFmtId="0" fontId="22" fillId="31" borderId="23" xfId="0" applyFont="1" applyFill="1" applyBorder="1" applyAlignment="1">
      <alignment horizontal="center"/>
    </xf>
    <xf numFmtId="0" fontId="22" fillId="31" borderId="11" xfId="0" applyFont="1" applyFill="1" applyBorder="1" applyAlignment="1">
      <alignment horizontal="center"/>
    </xf>
    <xf numFmtId="173" fontId="114" fillId="38" borderId="38" xfId="0" applyNumberFormat="1" applyFont="1" applyFill="1" applyBorder="1" applyAlignment="1">
      <alignment horizontal="center"/>
    </xf>
    <xf numFmtId="0" fontId="115" fillId="31" borderId="10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173" fontId="20" fillId="31" borderId="38" xfId="0" applyNumberFormat="1" applyFont="1" applyFill="1" applyBorder="1" applyAlignment="1">
      <alignment horizontal="center"/>
    </xf>
    <xf numFmtId="173" fontId="22" fillId="31" borderId="38" xfId="0" applyNumberFormat="1" applyFont="1" applyFill="1" applyBorder="1" applyAlignment="1">
      <alignment horizontal="center"/>
    </xf>
    <xf numFmtId="173" fontId="21" fillId="31" borderId="38" xfId="0" applyNumberFormat="1" applyFont="1" applyFill="1" applyBorder="1" applyAlignment="1">
      <alignment horizontal="center"/>
    </xf>
    <xf numFmtId="0" fontId="24" fillId="31" borderId="11" xfId="0" applyFont="1" applyFill="1" applyBorder="1" applyAlignment="1">
      <alignment horizontal="center"/>
    </xf>
    <xf numFmtId="0" fontId="24" fillId="31" borderId="23" xfId="0" applyFont="1" applyFill="1" applyBorder="1" applyAlignment="1">
      <alignment horizontal="center"/>
    </xf>
    <xf numFmtId="173" fontId="24" fillId="31" borderId="38" xfId="0" applyNumberFormat="1" applyFont="1" applyFill="1" applyBorder="1" applyAlignment="1">
      <alignment horizontal="center"/>
    </xf>
    <xf numFmtId="171" fontId="24" fillId="31" borderId="12" xfId="0" applyNumberFormat="1" applyFont="1" applyFill="1" applyBorder="1" applyAlignment="1">
      <alignment horizontal="center"/>
    </xf>
    <xf numFmtId="0" fontId="25" fillId="31" borderId="10" xfId="0" applyFont="1" applyFill="1" applyBorder="1" applyAlignment="1">
      <alignment horizontal="center"/>
    </xf>
    <xf numFmtId="0" fontId="26" fillId="31" borderId="23" xfId="0" applyFont="1" applyFill="1" applyBorder="1" applyAlignment="1">
      <alignment horizontal="center"/>
    </xf>
    <xf numFmtId="173" fontId="25" fillId="31" borderId="38" xfId="0" applyNumberFormat="1" applyFont="1" applyFill="1" applyBorder="1" applyAlignment="1">
      <alignment horizontal="center"/>
    </xf>
    <xf numFmtId="171" fontId="25" fillId="31" borderId="10" xfId="0" applyNumberFormat="1" applyFont="1" applyFill="1" applyBorder="1" applyAlignment="1">
      <alignment horizontal="center"/>
    </xf>
    <xf numFmtId="171" fontId="116" fillId="31" borderId="10" xfId="0" applyNumberFormat="1" applyFont="1" applyFill="1" applyBorder="1" applyAlignment="1">
      <alignment horizontal="center"/>
    </xf>
    <xf numFmtId="173" fontId="117" fillId="31" borderId="38" xfId="0" applyNumberFormat="1" applyFont="1" applyFill="1" applyBorder="1" applyAlignment="1">
      <alignment horizontal="center"/>
    </xf>
    <xf numFmtId="0" fontId="116" fillId="31" borderId="23" xfId="0" applyFont="1" applyFill="1" applyBorder="1" applyAlignment="1">
      <alignment horizontal="center"/>
    </xf>
    <xf numFmtId="0" fontId="117" fillId="31" borderId="10" xfId="0" applyFont="1" applyFill="1" applyBorder="1" applyAlignment="1">
      <alignment horizontal="center"/>
    </xf>
    <xf numFmtId="0" fontId="115" fillId="31" borderId="17" xfId="0" applyFont="1" applyFill="1" applyBorder="1" applyAlignment="1">
      <alignment horizontal="center"/>
    </xf>
    <xf numFmtId="0" fontId="115" fillId="31" borderId="21" xfId="0" applyFont="1" applyFill="1" applyBorder="1" applyAlignment="1">
      <alignment horizontal="center"/>
    </xf>
    <xf numFmtId="0" fontId="27" fillId="31" borderId="21" xfId="0" applyFont="1" applyFill="1" applyBorder="1" applyAlignment="1">
      <alignment horizontal="center"/>
    </xf>
    <xf numFmtId="0" fontId="27" fillId="31" borderId="18" xfId="0" applyFont="1" applyFill="1" applyBorder="1" applyAlignment="1">
      <alignment horizontal="center"/>
    </xf>
    <xf numFmtId="0" fontId="23" fillId="31" borderId="21" xfId="0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0" fontId="20" fillId="31" borderId="18" xfId="0" applyFont="1" applyFill="1" applyBorder="1" applyAlignment="1">
      <alignment horizontal="center"/>
    </xf>
    <xf numFmtId="0" fontId="28" fillId="31" borderId="21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118" fillId="31" borderId="21" xfId="0" applyFont="1" applyFill="1" applyBorder="1" applyAlignment="1">
      <alignment horizontal="center"/>
    </xf>
    <xf numFmtId="0" fontId="30" fillId="38" borderId="21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/>
    </xf>
    <xf numFmtId="173" fontId="115" fillId="31" borderId="36" xfId="0" applyNumberFormat="1" applyFont="1" applyFill="1" applyBorder="1" applyAlignment="1">
      <alignment horizontal="center"/>
    </xf>
    <xf numFmtId="173" fontId="27" fillId="31" borderId="40" xfId="0" applyNumberFormat="1" applyFont="1" applyFill="1" applyBorder="1" applyAlignment="1">
      <alignment horizontal="center"/>
    </xf>
    <xf numFmtId="173" fontId="28" fillId="31" borderId="36" xfId="0" applyNumberFormat="1" applyFont="1" applyFill="1" applyBorder="1" applyAlignment="1">
      <alignment horizontal="center"/>
    </xf>
    <xf numFmtId="173" fontId="30" fillId="38" borderId="36" xfId="0" applyNumberFormat="1" applyFont="1" applyFill="1" applyBorder="1" applyAlignment="1">
      <alignment horizontal="center"/>
    </xf>
    <xf numFmtId="171" fontId="114" fillId="38" borderId="32" xfId="0" applyNumberFormat="1" applyFont="1" applyFill="1" applyBorder="1" applyAlignment="1">
      <alignment horizontal="center"/>
    </xf>
    <xf numFmtId="0" fontId="114" fillId="38" borderId="21" xfId="0" applyFont="1" applyFill="1" applyBorder="1" applyAlignment="1">
      <alignment horizontal="center"/>
    </xf>
    <xf numFmtId="171" fontId="115" fillId="31" borderId="32" xfId="0" applyNumberFormat="1" applyFont="1" applyFill="1" applyBorder="1" applyAlignment="1">
      <alignment horizontal="center"/>
    </xf>
    <xf numFmtId="171" fontId="119" fillId="34" borderId="32" xfId="0" applyNumberFormat="1" applyFont="1" applyFill="1" applyBorder="1" applyAlignment="1">
      <alignment horizontal="center"/>
    </xf>
    <xf numFmtId="0" fontId="119" fillId="34" borderId="21" xfId="0" applyFont="1" applyFill="1" applyBorder="1" applyAlignment="1">
      <alignment horizontal="center"/>
    </xf>
    <xf numFmtId="171" fontId="27" fillId="31" borderId="33" xfId="0" applyNumberFormat="1" applyFont="1" applyFill="1" applyBorder="1" applyAlignment="1">
      <alignment horizontal="center"/>
    </xf>
    <xf numFmtId="0" fontId="27" fillId="31" borderId="10" xfId="0" applyFont="1" applyFill="1" applyBorder="1" applyAlignment="1">
      <alignment horizontal="center"/>
    </xf>
    <xf numFmtId="171" fontId="27" fillId="31" borderId="32" xfId="0" applyNumberFormat="1" applyFont="1" applyFill="1" applyBorder="1" applyAlignment="1">
      <alignment horizontal="center"/>
    </xf>
    <xf numFmtId="171" fontId="23" fillId="31" borderId="32" xfId="0" applyNumberFormat="1" applyFont="1" applyFill="1" applyBorder="1" applyAlignment="1">
      <alignment horizontal="center"/>
    </xf>
    <xf numFmtId="171" fontId="28" fillId="31" borderId="35" xfId="0" applyNumberFormat="1" applyFont="1" applyFill="1" applyBorder="1" applyAlignment="1">
      <alignment horizontal="center"/>
    </xf>
    <xf numFmtId="171" fontId="29" fillId="31" borderId="35" xfId="0" applyNumberFormat="1" applyFont="1" applyFill="1" applyBorder="1" applyAlignment="1">
      <alignment horizontal="center"/>
    </xf>
    <xf numFmtId="171" fontId="25" fillId="31" borderId="32" xfId="0" applyNumberFormat="1" applyFont="1" applyFill="1" applyBorder="1" applyAlignment="1">
      <alignment horizontal="center"/>
    </xf>
    <xf numFmtId="173" fontId="25" fillId="31" borderId="36" xfId="0" applyNumberFormat="1" applyFont="1" applyFill="1" applyBorder="1" applyAlignment="1">
      <alignment horizontal="center"/>
    </xf>
    <xf numFmtId="0" fontId="25" fillId="31" borderId="17" xfId="0" applyFont="1" applyFill="1" applyBorder="1" applyAlignment="1">
      <alignment horizontal="center"/>
    </xf>
    <xf numFmtId="0" fontId="25" fillId="31" borderId="21" xfId="0" applyFont="1" applyFill="1" applyBorder="1" applyAlignment="1">
      <alignment horizontal="center"/>
    </xf>
    <xf numFmtId="171" fontId="31" fillId="31" borderId="35" xfId="0" applyNumberFormat="1" applyFont="1" applyFill="1" applyBorder="1" applyAlignment="1">
      <alignment horizontal="center"/>
    </xf>
    <xf numFmtId="173" fontId="31" fillId="31" borderId="36" xfId="0" applyNumberFormat="1" applyFont="1" applyFill="1" applyBorder="1" applyAlignment="1">
      <alignment horizontal="center"/>
    </xf>
    <xf numFmtId="0" fontId="31" fillId="31" borderId="17" xfId="0" applyFont="1" applyFill="1" applyBorder="1" applyAlignment="1">
      <alignment horizontal="center"/>
    </xf>
    <xf numFmtId="0" fontId="120" fillId="31" borderId="21" xfId="0" applyFont="1" applyFill="1" applyBorder="1" applyAlignment="1">
      <alignment horizontal="center"/>
    </xf>
    <xf numFmtId="173" fontId="26" fillId="31" borderId="36" xfId="0" applyNumberFormat="1" applyFont="1" applyFill="1" applyBorder="1" applyAlignment="1">
      <alignment horizontal="center"/>
    </xf>
    <xf numFmtId="0" fontId="26" fillId="31" borderId="17" xfId="0" applyFont="1" applyFill="1" applyBorder="1" applyAlignment="1">
      <alignment horizontal="center"/>
    </xf>
    <xf numFmtId="171" fontId="119" fillId="34" borderId="33" xfId="0" applyNumberFormat="1" applyFont="1" applyFill="1" applyBorder="1" applyAlignment="1">
      <alignment horizontal="center"/>
    </xf>
    <xf numFmtId="0" fontId="115" fillId="31" borderId="23" xfId="0" applyFont="1" applyFill="1" applyBorder="1" applyAlignment="1">
      <alignment horizontal="center"/>
    </xf>
    <xf numFmtId="0" fontId="119" fillId="34" borderId="23" xfId="0" applyFont="1" applyFill="1" applyBorder="1" applyAlignment="1">
      <alignment horizontal="center"/>
    </xf>
    <xf numFmtId="0" fontId="119" fillId="34" borderId="10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0" fontId="29" fillId="31" borderId="20" xfId="0" applyFont="1" applyFill="1" applyBorder="1" applyAlignment="1">
      <alignment horizontal="center"/>
    </xf>
    <xf numFmtId="0" fontId="29" fillId="31" borderId="21" xfId="0" applyFont="1" applyFill="1" applyBorder="1" applyAlignment="1">
      <alignment horizontal="center"/>
    </xf>
    <xf numFmtId="173" fontId="119" fillId="34" borderId="38" xfId="0" applyNumberFormat="1" applyFont="1" applyFill="1" applyBorder="1" applyAlignment="1">
      <alignment horizontal="center"/>
    </xf>
    <xf numFmtId="171" fontId="23" fillId="31" borderId="33" xfId="0" applyNumberFormat="1" applyFont="1" applyFill="1" applyBorder="1" applyAlignment="1">
      <alignment horizontal="center"/>
    </xf>
    <xf numFmtId="171" fontId="20" fillId="31" borderId="47" xfId="0" applyNumberFormat="1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32" fillId="31" borderId="23" xfId="0" applyFont="1" applyFill="1" applyBorder="1" applyAlignment="1">
      <alignment horizontal="center"/>
    </xf>
    <xf numFmtId="173" fontId="32" fillId="31" borderId="38" xfId="0" applyNumberFormat="1" applyFont="1" applyFill="1" applyBorder="1" applyAlignment="1">
      <alignment horizontal="center"/>
    </xf>
    <xf numFmtId="171" fontId="32" fillId="31" borderId="33" xfId="0" applyNumberFormat="1" applyFont="1" applyFill="1" applyBorder="1" applyAlignment="1">
      <alignment horizontal="center"/>
    </xf>
    <xf numFmtId="0" fontId="121" fillId="34" borderId="10" xfId="0" applyFont="1" applyFill="1" applyBorder="1" applyAlignment="1">
      <alignment horizontal="center"/>
    </xf>
    <xf numFmtId="0" fontId="121" fillId="34" borderId="23" xfId="0" applyFont="1" applyFill="1" applyBorder="1" applyAlignment="1">
      <alignment horizontal="center"/>
    </xf>
    <xf numFmtId="173" fontId="121" fillId="34" borderId="38" xfId="0" applyNumberFormat="1" applyFont="1" applyFill="1" applyBorder="1" applyAlignment="1">
      <alignment horizontal="center"/>
    </xf>
    <xf numFmtId="171" fontId="121" fillId="34" borderId="33" xfId="0" applyNumberFormat="1" applyFont="1" applyFill="1" applyBorder="1" applyAlignment="1">
      <alignment horizontal="center"/>
    </xf>
    <xf numFmtId="171" fontId="122" fillId="38" borderId="32" xfId="0" applyNumberFormat="1" applyFont="1" applyFill="1" applyBorder="1" applyAlignment="1">
      <alignment horizontal="center"/>
    </xf>
    <xf numFmtId="173" fontId="122" fillId="38" borderId="45" xfId="0" applyNumberFormat="1" applyFont="1" applyFill="1" applyBorder="1" applyAlignment="1">
      <alignment horizontal="center"/>
    </xf>
    <xf numFmtId="0" fontId="123" fillId="38" borderId="20" xfId="0" applyFont="1" applyFill="1" applyBorder="1" applyAlignment="1">
      <alignment horizontal="center"/>
    </xf>
    <xf numFmtId="0" fontId="122" fillId="38" borderId="21" xfId="0" applyFont="1" applyFill="1" applyBorder="1" applyAlignment="1">
      <alignment horizontal="center"/>
    </xf>
    <xf numFmtId="0" fontId="114" fillId="38" borderId="17" xfId="0" applyFont="1" applyFill="1" applyBorder="1" applyAlignment="1">
      <alignment horizontal="center"/>
    </xf>
    <xf numFmtId="0" fontId="114" fillId="38" borderId="37" xfId="0" applyFont="1" applyFill="1" applyBorder="1" applyAlignment="1">
      <alignment horizontal="center"/>
    </xf>
    <xf numFmtId="0" fontId="119" fillId="34" borderId="17" xfId="0" applyFont="1" applyFill="1" applyBorder="1" applyAlignment="1">
      <alignment horizontal="center"/>
    </xf>
    <xf numFmtId="0" fontId="27" fillId="31" borderId="17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0" fillId="31" borderId="28" xfId="0" applyFont="1" applyFill="1" applyBorder="1" applyAlignment="1">
      <alignment horizontal="center"/>
    </xf>
    <xf numFmtId="0" fontId="28" fillId="31" borderId="10" xfId="0" applyFont="1" applyFill="1" applyBorder="1" applyAlignment="1">
      <alignment horizontal="center"/>
    </xf>
    <xf numFmtId="173" fontId="114" fillId="38" borderId="36" xfId="0" applyNumberFormat="1" applyFont="1" applyFill="1" applyBorder="1" applyAlignment="1">
      <alignment horizontal="center"/>
    </xf>
    <xf numFmtId="173" fontId="114" fillId="38" borderId="39" xfId="0" applyNumberFormat="1" applyFont="1" applyFill="1" applyBorder="1" applyAlignment="1">
      <alignment horizontal="center"/>
    </xf>
    <xf numFmtId="173" fontId="119" fillId="34" borderId="36" xfId="0" applyNumberFormat="1" applyFont="1" applyFill="1" applyBorder="1" applyAlignment="1">
      <alignment horizontal="center"/>
    </xf>
    <xf numFmtId="173" fontId="27" fillId="31" borderId="36" xfId="0" applyNumberFormat="1" applyFont="1" applyFill="1" applyBorder="1" applyAlignment="1">
      <alignment horizontal="center"/>
    </xf>
    <xf numFmtId="173" fontId="23" fillId="31" borderId="41" xfId="0" applyNumberFormat="1" applyFont="1" applyFill="1" applyBorder="1" applyAlignment="1">
      <alignment horizontal="center"/>
    </xf>
    <xf numFmtId="173" fontId="20" fillId="31" borderId="41" xfId="0" applyNumberFormat="1" applyFont="1" applyFill="1" applyBorder="1" applyAlignment="1">
      <alignment horizontal="center"/>
    </xf>
    <xf numFmtId="173" fontId="29" fillId="31" borderId="38" xfId="0" applyNumberFormat="1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171" fontId="114" fillId="38" borderId="33" xfId="0" applyNumberFormat="1" applyFont="1" applyFill="1" applyBorder="1" applyAlignment="1">
      <alignment horizontal="center"/>
    </xf>
    <xf numFmtId="171" fontId="22" fillId="31" borderId="33" xfId="0" applyNumberFormat="1" applyFont="1" applyFill="1" applyBorder="1" applyAlignment="1">
      <alignment horizontal="center"/>
    </xf>
    <xf numFmtId="171" fontId="22" fillId="31" borderId="32" xfId="0" applyNumberFormat="1" applyFont="1" applyFill="1" applyBorder="1" applyAlignment="1">
      <alignment horizontal="center"/>
    </xf>
    <xf numFmtId="171" fontId="29" fillId="31" borderId="47" xfId="0" applyNumberFormat="1" applyFont="1" applyFill="1" applyBorder="1" applyAlignment="1">
      <alignment horizontal="center"/>
    </xf>
    <xf numFmtId="171" fontId="21" fillId="31" borderId="35" xfId="0" applyNumberFormat="1" applyFont="1" applyFill="1" applyBorder="1" applyAlignment="1">
      <alignment horizontal="center"/>
    </xf>
    <xf numFmtId="0" fontId="21" fillId="31" borderId="21" xfId="0" applyFont="1" applyFill="1" applyBorder="1" applyAlignment="1">
      <alignment horizontal="center"/>
    </xf>
    <xf numFmtId="0" fontId="24" fillId="31" borderId="10" xfId="0" applyFont="1" applyFill="1" applyBorder="1" applyAlignment="1">
      <alignment horizontal="center"/>
    </xf>
    <xf numFmtId="171" fontId="24" fillId="31" borderId="47" xfId="0" applyNumberFormat="1" applyFont="1" applyFill="1" applyBorder="1" applyAlignment="1">
      <alignment horizontal="center"/>
    </xf>
    <xf numFmtId="171" fontId="32" fillId="31" borderId="32" xfId="0" applyNumberFormat="1" applyFont="1" applyFill="1" applyBorder="1" applyAlignment="1">
      <alignment horizontal="center"/>
    </xf>
    <xf numFmtId="173" fontId="32" fillId="31" borderId="36" xfId="0" applyNumberFormat="1" applyFont="1" applyFill="1" applyBorder="1" applyAlignment="1">
      <alignment horizontal="center"/>
    </xf>
    <xf numFmtId="0" fontId="32" fillId="31" borderId="17" xfId="0" applyFont="1" applyFill="1" applyBorder="1" applyAlignment="1">
      <alignment horizontal="center"/>
    </xf>
    <xf numFmtId="0" fontId="32" fillId="34" borderId="21" xfId="0" applyFont="1" applyFill="1" applyBorder="1" applyAlignment="1">
      <alignment horizontal="center"/>
    </xf>
    <xf numFmtId="0" fontId="33" fillId="38" borderId="21" xfId="0" applyFont="1" applyFill="1" applyBorder="1" applyAlignment="1">
      <alignment horizontal="center"/>
    </xf>
    <xf numFmtId="0" fontId="33" fillId="38" borderId="17" xfId="0" applyFont="1" applyFill="1" applyBorder="1" applyAlignment="1">
      <alignment horizontal="center"/>
    </xf>
    <xf numFmtId="173" fontId="33" fillId="38" borderId="36" xfId="0" applyNumberFormat="1" applyFont="1" applyFill="1" applyBorder="1" applyAlignment="1">
      <alignment horizontal="center"/>
    </xf>
    <xf numFmtId="171" fontId="33" fillId="38" borderId="50" xfId="0" applyNumberFormat="1" applyFont="1" applyFill="1" applyBorder="1" applyAlignment="1">
      <alignment horizontal="center"/>
    </xf>
    <xf numFmtId="0" fontId="36" fillId="38" borderId="22" xfId="0" applyFont="1" applyFill="1" applyBorder="1" applyAlignment="1">
      <alignment horizontal="center"/>
    </xf>
    <xf numFmtId="170" fontId="36" fillId="38" borderId="51" xfId="0" applyNumberFormat="1" applyFont="1" applyFill="1" applyBorder="1" applyAlignment="1">
      <alignment horizontal="center"/>
    </xf>
    <xf numFmtId="173" fontId="36" fillId="38" borderId="44" xfId="0" applyNumberFormat="1" applyFont="1" applyFill="1" applyBorder="1" applyAlignment="1">
      <alignment horizontal="center"/>
    </xf>
    <xf numFmtId="0" fontId="35" fillId="31" borderId="22" xfId="0" applyFont="1" applyFill="1" applyBorder="1" applyAlignment="1">
      <alignment horizontal="center"/>
    </xf>
    <xf numFmtId="0" fontId="37" fillId="31" borderId="30" xfId="0" applyFont="1" applyFill="1" applyBorder="1" applyAlignment="1">
      <alignment horizontal="center"/>
    </xf>
    <xf numFmtId="173" fontId="35" fillId="31" borderId="44" xfId="0" applyNumberFormat="1" applyFont="1" applyFill="1" applyBorder="1" applyAlignment="1">
      <alignment horizontal="center"/>
    </xf>
    <xf numFmtId="170" fontId="35" fillId="31" borderId="51" xfId="0" applyNumberFormat="1" applyFont="1" applyFill="1" applyBorder="1" applyAlignment="1">
      <alignment horizontal="center"/>
    </xf>
    <xf numFmtId="0" fontId="38" fillId="31" borderId="22" xfId="0" applyFont="1" applyFill="1" applyBorder="1" applyAlignment="1">
      <alignment horizontal="center"/>
    </xf>
    <xf numFmtId="0" fontId="39" fillId="31" borderId="30" xfId="0" applyFont="1" applyFill="1" applyBorder="1" applyAlignment="1">
      <alignment horizontal="center"/>
    </xf>
    <xf numFmtId="173" fontId="38" fillId="31" borderId="44" xfId="0" applyNumberFormat="1" applyFont="1" applyFill="1" applyBorder="1" applyAlignment="1">
      <alignment horizontal="center"/>
    </xf>
    <xf numFmtId="170" fontId="38" fillId="31" borderId="51" xfId="0" applyNumberFormat="1" applyFont="1" applyFill="1" applyBorder="1" applyAlignment="1">
      <alignment horizontal="center"/>
    </xf>
    <xf numFmtId="0" fontId="40" fillId="31" borderId="22" xfId="0" applyFont="1" applyFill="1" applyBorder="1" applyAlignment="1">
      <alignment horizontal="center"/>
    </xf>
    <xf numFmtId="0" fontId="41" fillId="31" borderId="30" xfId="0" applyFont="1" applyFill="1" applyBorder="1" applyAlignment="1">
      <alignment horizontal="center"/>
    </xf>
    <xf numFmtId="173" fontId="40" fillId="31" borderId="44" xfId="0" applyNumberFormat="1" applyFont="1" applyFill="1" applyBorder="1" applyAlignment="1">
      <alignment horizontal="center"/>
    </xf>
    <xf numFmtId="170" fontId="40" fillId="31" borderId="52" xfId="0" applyNumberFormat="1" applyFont="1" applyFill="1" applyBorder="1" applyAlignment="1">
      <alignment horizontal="center"/>
    </xf>
    <xf numFmtId="0" fontId="36" fillId="38" borderId="21" xfId="0" applyFont="1" applyFill="1" applyBorder="1" applyAlignment="1">
      <alignment horizontal="center"/>
    </xf>
    <xf numFmtId="173" fontId="124" fillId="31" borderId="36" xfId="0" applyNumberFormat="1" applyFont="1" applyFill="1" applyBorder="1" applyAlignment="1">
      <alignment horizontal="center"/>
    </xf>
    <xf numFmtId="0" fontId="124" fillId="31" borderId="21" xfId="0" applyFont="1" applyFill="1" applyBorder="1" applyAlignment="1">
      <alignment horizontal="center"/>
    </xf>
    <xf numFmtId="173" fontId="125" fillId="34" borderId="36" xfId="0" applyNumberFormat="1" applyFont="1" applyFill="1" applyBorder="1" applyAlignment="1">
      <alignment horizontal="center"/>
    </xf>
    <xf numFmtId="0" fontId="125" fillId="34" borderId="21" xfId="0" applyFont="1" applyFill="1" applyBorder="1" applyAlignment="1">
      <alignment horizontal="center"/>
    </xf>
    <xf numFmtId="173" fontId="42" fillId="31" borderId="36" xfId="0" applyNumberFormat="1" applyFont="1" applyFill="1" applyBorder="1" applyAlignment="1">
      <alignment horizontal="center"/>
    </xf>
    <xf numFmtId="0" fontId="42" fillId="31" borderId="21" xfId="0" applyFont="1" applyFill="1" applyBorder="1" applyAlignment="1">
      <alignment horizontal="center"/>
    </xf>
    <xf numFmtId="173" fontId="34" fillId="31" borderId="36" xfId="0" applyNumberFormat="1" applyFont="1" applyFill="1" applyBorder="1" applyAlignment="1">
      <alignment horizontal="center"/>
    </xf>
    <xf numFmtId="0" fontId="34" fillId="31" borderId="21" xfId="0" applyFont="1" applyFill="1" applyBorder="1" applyAlignment="1">
      <alignment horizontal="center"/>
    </xf>
    <xf numFmtId="173" fontId="43" fillId="31" borderId="36" xfId="0" applyNumberFormat="1" applyFont="1" applyFill="1" applyBorder="1" applyAlignment="1">
      <alignment horizontal="center"/>
    </xf>
    <xf numFmtId="0" fontId="43" fillId="31" borderId="21" xfId="0" applyFont="1" applyFill="1" applyBorder="1" applyAlignment="1">
      <alignment horizontal="center"/>
    </xf>
    <xf numFmtId="173" fontId="36" fillId="38" borderId="36" xfId="0" applyNumberFormat="1" applyFont="1" applyFill="1" applyBorder="1" applyAlignment="1">
      <alignment horizontal="center"/>
    </xf>
    <xf numFmtId="170" fontId="125" fillId="34" borderId="32" xfId="0" applyNumberFormat="1" applyFont="1" applyFill="1" applyBorder="1" applyAlignment="1">
      <alignment horizontal="center"/>
    </xf>
    <xf numFmtId="170" fontId="42" fillId="31" borderId="34" xfId="0" applyNumberFormat="1" applyFont="1" applyFill="1" applyBorder="1" applyAlignment="1">
      <alignment horizontal="center"/>
    </xf>
    <xf numFmtId="170" fontId="36" fillId="38" borderId="31" xfId="0" applyNumberFormat="1" applyFont="1" applyFill="1" applyBorder="1" applyAlignment="1">
      <alignment horizontal="center"/>
    </xf>
    <xf numFmtId="170" fontId="43" fillId="31" borderId="31" xfId="0" applyNumberFormat="1" applyFont="1" applyFill="1" applyBorder="1" applyAlignment="1">
      <alignment horizontal="center"/>
    </xf>
    <xf numFmtId="170" fontId="34" fillId="31" borderId="34" xfId="0" applyNumberFormat="1" applyFont="1" applyFill="1" applyBorder="1" applyAlignment="1">
      <alignment horizontal="center"/>
    </xf>
    <xf numFmtId="170" fontId="124" fillId="31" borderId="31" xfId="0" applyNumberFormat="1" applyFont="1" applyFill="1" applyBorder="1" applyAlignment="1">
      <alignment horizontal="center"/>
    </xf>
    <xf numFmtId="170" fontId="126" fillId="38" borderId="10" xfId="0" applyNumberFormat="1" applyFont="1" applyFill="1" applyBorder="1" applyAlignment="1">
      <alignment horizontal="center"/>
    </xf>
    <xf numFmtId="0" fontId="126" fillId="38" borderId="10" xfId="0" applyFont="1" applyFill="1" applyBorder="1" applyAlignment="1">
      <alignment horizontal="center"/>
    </xf>
    <xf numFmtId="170" fontId="42" fillId="31" borderId="12" xfId="0" applyNumberFormat="1" applyFont="1" applyFill="1" applyBorder="1" applyAlignment="1">
      <alignment horizontal="center"/>
    </xf>
    <xf numFmtId="0" fontId="42" fillId="31" borderId="10" xfId="0" applyFont="1" applyFill="1" applyBorder="1" applyAlignment="1">
      <alignment horizontal="center"/>
    </xf>
    <xf numFmtId="170" fontId="34" fillId="31" borderId="12" xfId="0" applyNumberFormat="1" applyFont="1" applyFill="1" applyBorder="1" applyAlignment="1">
      <alignment horizontal="center"/>
    </xf>
    <xf numFmtId="0" fontId="34" fillId="31" borderId="10" xfId="0" applyFont="1" applyFill="1" applyBorder="1" applyAlignment="1">
      <alignment horizontal="center"/>
    </xf>
    <xf numFmtId="170" fontId="5" fillId="31" borderId="12" xfId="0" applyNumberFormat="1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173" fontId="126" fillId="38" borderId="38" xfId="0" applyNumberFormat="1" applyFont="1" applyFill="1" applyBorder="1" applyAlignment="1">
      <alignment horizontal="center"/>
    </xf>
    <xf numFmtId="173" fontId="42" fillId="31" borderId="38" xfId="0" applyNumberFormat="1" applyFont="1" applyFill="1" applyBorder="1" applyAlignment="1">
      <alignment horizontal="center"/>
    </xf>
    <xf numFmtId="173" fontId="5" fillId="31" borderId="38" xfId="0" applyNumberFormat="1" applyFont="1" applyFill="1" applyBorder="1" applyAlignment="1">
      <alignment horizontal="center"/>
    </xf>
    <xf numFmtId="0" fontId="35" fillId="31" borderId="21" xfId="0" applyFont="1" applyFill="1" applyBorder="1" applyAlignment="1">
      <alignment horizontal="center"/>
    </xf>
    <xf numFmtId="0" fontId="37" fillId="31" borderId="17" xfId="0" applyFont="1" applyFill="1" applyBorder="1" applyAlignment="1">
      <alignment horizontal="center"/>
    </xf>
    <xf numFmtId="173" fontId="35" fillId="31" borderId="36" xfId="0" applyNumberFormat="1" applyFont="1" applyFill="1" applyBorder="1" applyAlignment="1">
      <alignment horizontal="center"/>
    </xf>
    <xf numFmtId="170" fontId="35" fillId="31" borderId="31" xfId="0" applyNumberFormat="1" applyFont="1" applyFill="1" applyBorder="1" applyAlignment="1">
      <alignment horizontal="center"/>
    </xf>
    <xf numFmtId="0" fontId="44" fillId="31" borderId="21" xfId="0" applyFont="1" applyFill="1" applyBorder="1" applyAlignment="1">
      <alignment horizontal="center"/>
    </xf>
    <xf numFmtId="0" fontId="45" fillId="31" borderId="17" xfId="0" applyFont="1" applyFill="1" applyBorder="1" applyAlignment="1">
      <alignment horizontal="center"/>
    </xf>
    <xf numFmtId="173" fontId="44" fillId="31" borderId="36" xfId="0" applyNumberFormat="1" applyFont="1" applyFill="1" applyBorder="1" applyAlignment="1">
      <alignment horizontal="center"/>
    </xf>
    <xf numFmtId="170" fontId="44" fillId="31" borderId="34" xfId="0" applyNumberFormat="1" applyFont="1" applyFill="1" applyBorder="1" applyAlignment="1">
      <alignment horizontal="center"/>
    </xf>
    <xf numFmtId="170" fontId="127" fillId="38" borderId="31" xfId="0" applyNumberFormat="1" applyFont="1" applyFill="1" applyBorder="1" applyAlignment="1">
      <alignment horizontal="center"/>
    </xf>
    <xf numFmtId="173" fontId="127" fillId="38" borderId="36" xfId="0" applyNumberFormat="1" applyFont="1" applyFill="1" applyBorder="1" applyAlignment="1">
      <alignment horizontal="center"/>
    </xf>
    <xf numFmtId="0" fontId="128" fillId="38" borderId="17" xfId="0" applyFont="1" applyFill="1" applyBorder="1" applyAlignment="1">
      <alignment horizontal="center"/>
    </xf>
    <xf numFmtId="0" fontId="127" fillId="38" borderId="21" xfId="0" applyFont="1" applyFill="1" applyBorder="1" applyAlignment="1">
      <alignment horizontal="center"/>
    </xf>
    <xf numFmtId="170" fontId="38" fillId="31" borderId="31" xfId="0" applyNumberFormat="1" applyFont="1" applyFill="1" applyBorder="1" applyAlignment="1">
      <alignment horizontal="center"/>
    </xf>
    <xf numFmtId="173" fontId="38" fillId="31" borderId="36" xfId="0" applyNumberFormat="1" applyFont="1" applyFill="1" applyBorder="1" applyAlignment="1">
      <alignment horizontal="center"/>
    </xf>
    <xf numFmtId="0" fontId="39" fillId="31" borderId="17" xfId="0" applyFont="1" applyFill="1" applyBorder="1" applyAlignment="1">
      <alignment horizontal="center"/>
    </xf>
    <xf numFmtId="0" fontId="38" fillId="31" borderId="21" xfId="0" applyFont="1" applyFill="1" applyBorder="1" applyAlignment="1">
      <alignment horizontal="center"/>
    </xf>
    <xf numFmtId="0" fontId="35" fillId="31" borderId="10" xfId="0" applyFont="1" applyFill="1" applyBorder="1" applyAlignment="1">
      <alignment horizontal="center"/>
    </xf>
    <xf numFmtId="0" fontId="37" fillId="31" borderId="23" xfId="0" applyFont="1" applyFill="1" applyBorder="1" applyAlignment="1">
      <alignment horizontal="center"/>
    </xf>
    <xf numFmtId="173" fontId="35" fillId="31" borderId="38" xfId="0" applyNumberFormat="1" applyFont="1" applyFill="1" applyBorder="1" applyAlignment="1">
      <alignment horizontal="center"/>
    </xf>
    <xf numFmtId="170" fontId="35" fillId="31" borderId="12" xfId="0" applyNumberFormat="1" applyFont="1" applyFill="1" applyBorder="1" applyAlignment="1">
      <alignment horizontal="center"/>
    </xf>
    <xf numFmtId="0" fontId="44" fillId="31" borderId="10" xfId="0" applyFont="1" applyFill="1" applyBorder="1" applyAlignment="1">
      <alignment horizontal="center"/>
    </xf>
    <xf numFmtId="0" fontId="45" fillId="31" borderId="23" xfId="0" applyFont="1" applyFill="1" applyBorder="1" applyAlignment="1">
      <alignment horizontal="center"/>
    </xf>
    <xf numFmtId="173" fontId="44" fillId="31" borderId="38" xfId="0" applyNumberFormat="1" applyFont="1" applyFill="1" applyBorder="1" applyAlignment="1">
      <alignment horizontal="center"/>
    </xf>
    <xf numFmtId="170" fontId="44" fillId="31" borderId="12" xfId="0" applyNumberFormat="1" applyFont="1" applyFill="1" applyBorder="1" applyAlignment="1">
      <alignment horizontal="center"/>
    </xf>
    <xf numFmtId="170" fontId="129" fillId="34" borderId="32" xfId="0" applyNumberFormat="1" applyFont="1" applyFill="1" applyBorder="1" applyAlignment="1">
      <alignment horizontal="center"/>
    </xf>
    <xf numFmtId="173" fontId="129" fillId="34" borderId="45" xfId="0" applyNumberFormat="1" applyFont="1" applyFill="1" applyBorder="1" applyAlignment="1">
      <alignment horizontal="center"/>
    </xf>
    <xf numFmtId="0" fontId="130" fillId="34" borderId="20" xfId="0" applyFont="1" applyFill="1" applyBorder="1" applyAlignment="1">
      <alignment horizontal="center"/>
    </xf>
    <xf numFmtId="0" fontId="129" fillId="34" borderId="10" xfId="0" applyFont="1" applyFill="1" applyBorder="1" applyAlignment="1">
      <alignment horizontal="center"/>
    </xf>
    <xf numFmtId="0" fontId="27" fillId="31" borderId="23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2" fillId="31" borderId="21" xfId="0" applyFont="1" applyFill="1" applyBorder="1" applyAlignment="1">
      <alignment horizontal="center"/>
    </xf>
    <xf numFmtId="0" fontId="22" fillId="31" borderId="25" xfId="0" applyFont="1" applyFill="1" applyBorder="1" applyAlignment="1">
      <alignment horizontal="center"/>
    </xf>
    <xf numFmtId="0" fontId="21" fillId="31" borderId="25" xfId="0" applyFont="1" applyFill="1" applyBorder="1" applyAlignment="1">
      <alignment horizontal="center"/>
    </xf>
    <xf numFmtId="0" fontId="21" fillId="31" borderId="29" xfId="0" applyFont="1" applyFill="1" applyBorder="1" applyAlignment="1">
      <alignment horizontal="center"/>
    </xf>
    <xf numFmtId="173" fontId="115" fillId="31" borderId="38" xfId="0" applyNumberFormat="1" applyFont="1" applyFill="1" applyBorder="1" applyAlignment="1">
      <alignment horizontal="center"/>
    </xf>
    <xf numFmtId="173" fontId="27" fillId="31" borderId="38" xfId="0" applyNumberFormat="1" applyFont="1" applyFill="1" applyBorder="1" applyAlignment="1">
      <alignment horizontal="center"/>
    </xf>
    <xf numFmtId="173" fontId="20" fillId="31" borderId="36" xfId="0" applyNumberFormat="1" applyFont="1" applyFill="1" applyBorder="1" applyAlignment="1">
      <alignment horizontal="center"/>
    </xf>
    <xf numFmtId="173" fontId="22" fillId="31" borderId="40" xfId="0" applyNumberFormat="1" applyFont="1" applyFill="1" applyBorder="1" applyAlignment="1">
      <alignment horizontal="center"/>
    </xf>
    <xf numFmtId="173" fontId="22" fillId="31" borderId="36" xfId="0" applyNumberFormat="1" applyFont="1" applyFill="1" applyBorder="1" applyAlignment="1">
      <alignment horizontal="center"/>
    </xf>
    <xf numFmtId="0" fontId="21" fillId="31" borderId="12" xfId="0" applyFont="1" applyFill="1" applyBorder="1" applyAlignment="1">
      <alignment horizontal="center"/>
    </xf>
    <xf numFmtId="173" fontId="21" fillId="31" borderId="36" xfId="0" applyNumberFormat="1" applyFont="1" applyFill="1" applyBorder="1" applyAlignment="1">
      <alignment horizontal="center"/>
    </xf>
    <xf numFmtId="171" fontId="115" fillId="31" borderId="33" xfId="0" applyNumberFormat="1" applyFont="1" applyFill="1" applyBorder="1" applyAlignment="1">
      <alignment horizontal="center"/>
    </xf>
    <xf numFmtId="171" fontId="20" fillId="31" borderId="35" xfId="0" applyNumberFormat="1" applyFont="1" applyFill="1" applyBorder="1" applyAlignment="1">
      <alignment horizontal="center"/>
    </xf>
    <xf numFmtId="171" fontId="131" fillId="31" borderId="35" xfId="0" applyNumberFormat="1" applyFont="1" applyFill="1" applyBorder="1" applyAlignment="1">
      <alignment horizontal="center"/>
    </xf>
    <xf numFmtId="171" fontId="22" fillId="31" borderId="47" xfId="0" applyNumberFormat="1" applyFont="1" applyFill="1" applyBorder="1" applyAlignment="1">
      <alignment horizontal="center"/>
    </xf>
    <xf numFmtId="171" fontId="22" fillId="31" borderId="35" xfId="0" applyNumberFormat="1" applyFont="1" applyFill="1" applyBorder="1" applyAlignment="1">
      <alignment horizontal="center"/>
    </xf>
    <xf numFmtId="171" fontId="118" fillId="31" borderId="35" xfId="0" applyNumberFormat="1" applyFont="1" applyFill="1" applyBorder="1" applyAlignment="1">
      <alignment horizontal="center"/>
    </xf>
    <xf numFmtId="0" fontId="118" fillId="31" borderId="29" xfId="0" applyFont="1" applyFill="1" applyBorder="1" applyAlignment="1">
      <alignment horizontal="center"/>
    </xf>
    <xf numFmtId="171" fontId="21" fillId="31" borderId="33" xfId="0" applyNumberFormat="1" applyFont="1" applyFill="1" applyBorder="1" applyAlignment="1">
      <alignment horizontal="center"/>
    </xf>
    <xf numFmtId="171" fontId="30" fillId="38" borderId="32" xfId="0" applyNumberFormat="1" applyFont="1" applyFill="1" applyBorder="1" applyAlignment="1">
      <alignment horizontal="center"/>
    </xf>
    <xf numFmtId="0" fontId="31" fillId="31" borderId="29" xfId="0" applyFont="1" applyFill="1" applyBorder="1" applyAlignment="1">
      <alignment horizontal="center"/>
    </xf>
    <xf numFmtId="0" fontId="31" fillId="31" borderId="25" xfId="0" applyFont="1" applyFill="1" applyBorder="1" applyAlignment="1">
      <alignment horizontal="center"/>
    </xf>
    <xf numFmtId="171" fontId="121" fillId="34" borderId="32" xfId="0" applyNumberFormat="1" applyFont="1" applyFill="1" applyBorder="1" applyAlignment="1">
      <alignment horizontal="center"/>
    </xf>
    <xf numFmtId="0" fontId="121" fillId="34" borderId="21" xfId="0" applyFont="1" applyFill="1" applyBorder="1" applyAlignment="1">
      <alignment horizontal="center"/>
    </xf>
    <xf numFmtId="0" fontId="121" fillId="34" borderId="17" xfId="0" applyFont="1" applyFill="1" applyBorder="1" applyAlignment="1">
      <alignment horizontal="center"/>
    </xf>
    <xf numFmtId="173" fontId="121" fillId="34" borderId="36" xfId="0" applyNumberFormat="1" applyFont="1" applyFill="1" applyBorder="1" applyAlignment="1">
      <alignment horizontal="center"/>
    </xf>
    <xf numFmtId="0" fontId="46" fillId="31" borderId="25" xfId="0" applyFont="1" applyFill="1" applyBorder="1" applyAlignment="1">
      <alignment horizontal="center"/>
    </xf>
    <xf numFmtId="173" fontId="46" fillId="31" borderId="36" xfId="0" applyNumberFormat="1" applyFont="1" applyFill="1" applyBorder="1" applyAlignment="1">
      <alignment horizontal="center"/>
    </xf>
    <xf numFmtId="173" fontId="12" fillId="31" borderId="15" xfId="0" applyNumberFormat="1" applyFont="1" applyFill="1" applyBorder="1" applyAlignment="1">
      <alignment horizontal="center"/>
    </xf>
    <xf numFmtId="173" fontId="12" fillId="31" borderId="16" xfId="0" applyNumberFormat="1" applyFont="1" applyFill="1" applyBorder="1" applyAlignment="1">
      <alignment horizontal="center"/>
    </xf>
    <xf numFmtId="173" fontId="12" fillId="31" borderId="14" xfId="0" applyNumberFormat="1" applyFont="1" applyFill="1" applyBorder="1" applyAlignment="1">
      <alignment horizontal="center"/>
    </xf>
    <xf numFmtId="173" fontId="97" fillId="34" borderId="15" xfId="0" applyNumberFormat="1" applyFont="1" applyFill="1" applyBorder="1" applyAlignment="1">
      <alignment horizontal="center"/>
    </xf>
    <xf numFmtId="173" fontId="97" fillId="34" borderId="16" xfId="0" applyNumberFormat="1" applyFont="1" applyFill="1" applyBorder="1" applyAlignment="1">
      <alignment horizontal="center"/>
    </xf>
    <xf numFmtId="173" fontId="97" fillId="34" borderId="14" xfId="0" applyNumberFormat="1" applyFont="1" applyFill="1" applyBorder="1" applyAlignment="1">
      <alignment horizontal="center"/>
    </xf>
    <xf numFmtId="173" fontId="101" fillId="31" borderId="15" xfId="0" applyNumberFormat="1" applyFont="1" applyFill="1" applyBorder="1" applyAlignment="1">
      <alignment horizontal="center"/>
    </xf>
    <xf numFmtId="173" fontId="101" fillId="31" borderId="16" xfId="0" applyNumberFormat="1" applyFont="1" applyFill="1" applyBorder="1" applyAlignment="1">
      <alignment horizontal="center"/>
    </xf>
    <xf numFmtId="173" fontId="101" fillId="31" borderId="14" xfId="0" applyNumberFormat="1" applyFont="1" applyFill="1" applyBorder="1" applyAlignment="1">
      <alignment horizontal="center"/>
    </xf>
    <xf numFmtId="173" fontId="107" fillId="38" borderId="15" xfId="0" applyNumberFormat="1" applyFont="1" applyFill="1" applyBorder="1" applyAlignment="1">
      <alignment horizontal="center"/>
    </xf>
    <xf numFmtId="173" fontId="107" fillId="38" borderId="16" xfId="0" applyNumberFormat="1" applyFont="1" applyFill="1" applyBorder="1" applyAlignment="1">
      <alignment horizontal="center"/>
    </xf>
    <xf numFmtId="173" fontId="107" fillId="38" borderId="14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98" fillId="35" borderId="15" xfId="0" applyFont="1" applyFill="1" applyBorder="1" applyAlignment="1">
      <alignment horizontal="center"/>
    </xf>
    <xf numFmtId="0" fontId="98" fillId="35" borderId="16" xfId="0" applyFont="1" applyFill="1" applyBorder="1" applyAlignment="1">
      <alignment horizontal="center"/>
    </xf>
    <xf numFmtId="0" fontId="98" fillId="35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98" fillId="37" borderId="15" xfId="0" applyFont="1" applyFill="1" applyBorder="1" applyAlignment="1">
      <alignment horizontal="center"/>
    </xf>
    <xf numFmtId="0" fontId="98" fillId="37" borderId="16" xfId="0" applyFont="1" applyFill="1" applyBorder="1" applyAlignment="1">
      <alignment horizontal="center"/>
    </xf>
    <xf numFmtId="0" fontId="98" fillId="37" borderId="14" xfId="0" applyFont="1" applyFill="1" applyBorder="1" applyAlignment="1">
      <alignment horizontal="center"/>
    </xf>
    <xf numFmtId="173" fontId="3" fillId="38" borderId="15" xfId="0" applyNumberFormat="1" applyFont="1" applyFill="1" applyBorder="1" applyAlignment="1">
      <alignment horizontal="center"/>
    </xf>
    <xf numFmtId="173" fontId="3" fillId="38" borderId="16" xfId="0" applyNumberFormat="1" applyFont="1" applyFill="1" applyBorder="1" applyAlignment="1">
      <alignment horizontal="center"/>
    </xf>
    <xf numFmtId="173" fontId="3" fillId="38" borderId="14" xfId="0" applyNumberFormat="1" applyFont="1" applyFill="1" applyBorder="1" applyAlignment="1">
      <alignment horizontal="center"/>
    </xf>
    <xf numFmtId="173" fontId="9" fillId="31" borderId="15" xfId="0" applyNumberFormat="1" applyFont="1" applyFill="1" applyBorder="1" applyAlignment="1">
      <alignment horizontal="center"/>
    </xf>
    <xf numFmtId="173" fontId="9" fillId="31" borderId="16" xfId="0" applyNumberFormat="1" applyFont="1" applyFill="1" applyBorder="1" applyAlignment="1">
      <alignment horizontal="center"/>
    </xf>
    <xf numFmtId="173" fontId="9" fillId="31" borderId="14" xfId="0" applyNumberFormat="1" applyFont="1" applyFill="1" applyBorder="1" applyAlignment="1">
      <alignment horizontal="center"/>
    </xf>
    <xf numFmtId="173" fontId="35" fillId="31" borderId="15" xfId="0" applyNumberFormat="1" applyFont="1" applyFill="1" applyBorder="1" applyAlignment="1">
      <alignment horizontal="center"/>
    </xf>
    <xf numFmtId="173" fontId="35" fillId="31" borderId="16" xfId="0" applyNumberFormat="1" applyFont="1" applyFill="1" applyBorder="1" applyAlignment="1">
      <alignment horizontal="center"/>
    </xf>
    <xf numFmtId="173" fontId="35" fillId="31" borderId="14" xfId="0" applyNumberFormat="1" applyFont="1" applyFill="1" applyBorder="1" applyAlignment="1">
      <alignment horizontal="center"/>
    </xf>
    <xf numFmtId="173" fontId="0" fillId="31" borderId="15" xfId="0" applyNumberFormat="1" applyFont="1" applyFill="1" applyBorder="1" applyAlignment="1">
      <alignment horizontal="center"/>
    </xf>
    <xf numFmtId="173" fontId="0" fillId="31" borderId="16" xfId="0" applyNumberFormat="1" applyFont="1" applyFill="1" applyBorder="1" applyAlignment="1">
      <alignment horizontal="center"/>
    </xf>
    <xf numFmtId="173" fontId="0" fillId="31" borderId="14" xfId="0" applyNumberFormat="1" applyFont="1" applyFill="1" applyBorder="1" applyAlignment="1">
      <alignment horizontal="center"/>
    </xf>
    <xf numFmtId="173" fontId="6" fillId="31" borderId="15" xfId="0" applyNumberFormat="1" applyFont="1" applyFill="1" applyBorder="1" applyAlignment="1">
      <alignment horizontal="center"/>
    </xf>
    <xf numFmtId="173" fontId="6" fillId="31" borderId="16" xfId="0" applyNumberFormat="1" applyFont="1" applyFill="1" applyBorder="1" applyAlignment="1">
      <alignment horizontal="center"/>
    </xf>
    <xf numFmtId="173" fontId="6" fillId="31" borderId="14" xfId="0" applyNumberFormat="1" applyFont="1" applyFill="1" applyBorder="1" applyAlignment="1">
      <alignment horizontal="center"/>
    </xf>
    <xf numFmtId="173" fontId="34" fillId="31" borderId="15" xfId="0" applyNumberFormat="1" applyFont="1" applyFill="1" applyBorder="1" applyAlignment="1">
      <alignment horizontal="center"/>
    </xf>
    <xf numFmtId="173" fontId="34" fillId="31" borderId="16" xfId="0" applyNumberFormat="1" applyFont="1" applyFill="1" applyBorder="1" applyAlignment="1">
      <alignment horizontal="center"/>
    </xf>
    <xf numFmtId="173" fontId="34" fillId="31" borderId="14" xfId="0" applyNumberFormat="1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29" borderId="16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98" fillId="35" borderId="57" xfId="0" applyFont="1" applyFill="1" applyBorder="1" applyAlignment="1">
      <alignment horizontal="center"/>
    </xf>
    <xf numFmtId="0" fontId="98" fillId="35" borderId="58" xfId="0" applyFont="1" applyFill="1" applyBorder="1" applyAlignment="1">
      <alignment horizontal="center"/>
    </xf>
    <xf numFmtId="0" fontId="98" fillId="35" borderId="59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.57421875" style="0" bestFit="1" customWidth="1"/>
    <col min="3" max="3" width="8.140625" style="0" bestFit="1" customWidth="1"/>
    <col min="4" max="4" width="7.28125" style="0" customWidth="1"/>
    <col min="5" max="5" width="14.7109375" style="0" customWidth="1"/>
    <col min="6" max="6" width="3.57421875" style="0" customWidth="1"/>
    <col min="7" max="7" width="8.140625" style="0" bestFit="1" customWidth="1"/>
    <col min="8" max="8" width="7.28125" style="0" customWidth="1"/>
    <col min="9" max="9" width="14.7109375" style="0" customWidth="1"/>
    <col min="10" max="10" width="3.57421875" style="0" customWidth="1"/>
    <col min="11" max="11" width="8.140625" style="0" bestFit="1" customWidth="1"/>
    <col min="12" max="12" width="7.28125" style="0" customWidth="1"/>
    <col min="13" max="13" width="14.7109375" style="0" customWidth="1"/>
    <col min="14" max="14" width="3.57421875" style="0" customWidth="1"/>
    <col min="15" max="15" width="7.57421875" style="0" bestFit="1" customWidth="1"/>
    <col min="16" max="16" width="8.140625" style="0" bestFit="1" customWidth="1"/>
    <col min="17" max="17" width="14.7109375" style="0" customWidth="1"/>
    <col min="18" max="18" width="3.57421875" style="0" customWidth="1"/>
    <col min="19" max="19" width="7.57421875" style="0" bestFit="1" customWidth="1"/>
    <col min="20" max="20" width="8.140625" style="0" bestFit="1" customWidth="1"/>
    <col min="21" max="21" width="14.7109375" style="0" customWidth="1"/>
    <col min="22" max="22" width="3.57421875" style="0" customWidth="1"/>
    <col min="23" max="23" width="7.57421875" style="0" bestFit="1" customWidth="1"/>
    <col min="24" max="24" width="7.28125" style="0" customWidth="1"/>
    <col min="25" max="25" width="14.7109375" style="0" customWidth="1"/>
    <col min="26" max="26" width="3.57421875" style="0" customWidth="1"/>
    <col min="27" max="27" width="7.57421875" style="0" bestFit="1" customWidth="1"/>
    <col min="28" max="28" width="7.28125" style="0" customWidth="1"/>
    <col min="29" max="29" width="14.7109375" style="0" customWidth="1"/>
    <col min="30" max="30" width="3.57421875" style="0" customWidth="1"/>
    <col min="31" max="31" width="7.57421875" style="0" bestFit="1" customWidth="1"/>
    <col min="32" max="32" width="7.28125" style="0" customWidth="1"/>
    <col min="33" max="33" width="14.7109375" style="0" customWidth="1"/>
    <col min="34" max="34" width="3.57421875" style="0" customWidth="1"/>
    <col min="35" max="35" width="7.57421875" style="0" bestFit="1" customWidth="1"/>
    <col min="36" max="36" width="7.28125" style="0" customWidth="1"/>
    <col min="37" max="37" width="14.7109375" style="0" customWidth="1"/>
    <col min="38" max="38" width="3.57421875" style="0" customWidth="1"/>
    <col min="39" max="39" width="7.57421875" style="0" bestFit="1" customWidth="1"/>
    <col min="40" max="40" width="7.28125" style="0" customWidth="1"/>
  </cols>
  <sheetData>
    <row r="1" spans="1:52" ht="3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3"/>
      <c r="AA1" s="23"/>
      <c r="AB1" s="23"/>
      <c r="AC1" s="24"/>
      <c r="AD1" s="24"/>
      <c r="AE1" s="24"/>
      <c r="AF1" s="24"/>
      <c r="AG1" s="23"/>
      <c r="AH1" s="23"/>
      <c r="AI1" s="23"/>
      <c r="AJ1" s="23"/>
      <c r="AK1" s="24"/>
      <c r="AL1" s="24"/>
      <c r="AM1" s="24"/>
      <c r="AN1" s="24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3.5" customHeight="1" thickBot="1">
      <c r="A2" s="854" t="s">
        <v>12</v>
      </c>
      <c r="B2" s="855"/>
      <c r="C2" s="855"/>
      <c r="D2" s="856"/>
      <c r="E2" s="878" t="s">
        <v>27</v>
      </c>
      <c r="F2" s="879"/>
      <c r="G2" s="879"/>
      <c r="H2" s="880"/>
      <c r="I2" s="881" t="s">
        <v>19</v>
      </c>
      <c r="J2" s="882"/>
      <c r="K2" s="882"/>
      <c r="L2" s="883"/>
      <c r="M2" s="863" t="s">
        <v>21</v>
      </c>
      <c r="N2" s="864"/>
      <c r="O2" s="864"/>
      <c r="P2" s="865"/>
      <c r="Q2" s="866" t="s">
        <v>18</v>
      </c>
      <c r="R2" s="867"/>
      <c r="S2" s="867"/>
      <c r="T2" s="867"/>
      <c r="U2" s="872" t="s">
        <v>22</v>
      </c>
      <c r="V2" s="873"/>
      <c r="W2" s="873"/>
      <c r="X2" s="874"/>
      <c r="Y2" s="884" t="s">
        <v>23</v>
      </c>
      <c r="Z2" s="885"/>
      <c r="AA2" s="885"/>
      <c r="AB2" s="886"/>
      <c r="AC2" s="875" t="s">
        <v>25</v>
      </c>
      <c r="AD2" s="876"/>
      <c r="AE2" s="876"/>
      <c r="AF2" s="877"/>
      <c r="AG2" s="830" t="s">
        <v>24</v>
      </c>
      <c r="AH2" s="831"/>
      <c r="AI2" s="831"/>
      <c r="AJ2" s="832"/>
      <c r="AK2" s="833" t="s">
        <v>26</v>
      </c>
      <c r="AL2" s="834"/>
      <c r="AM2" s="834"/>
      <c r="AN2" s="835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ht="12" customHeight="1" thickBot="1">
      <c r="A3" s="4" t="s">
        <v>8</v>
      </c>
      <c r="B3" s="22" t="s">
        <v>0</v>
      </c>
      <c r="C3" s="4" t="s">
        <v>1</v>
      </c>
      <c r="D3" s="4" t="s">
        <v>2</v>
      </c>
      <c r="E3" s="2" t="s">
        <v>8</v>
      </c>
      <c r="F3" s="5" t="s">
        <v>0</v>
      </c>
      <c r="G3" s="2" t="s">
        <v>1</v>
      </c>
      <c r="H3" s="2" t="s">
        <v>2</v>
      </c>
      <c r="I3" s="3" t="s">
        <v>8</v>
      </c>
      <c r="J3" s="6" t="s">
        <v>0</v>
      </c>
      <c r="K3" s="3" t="s">
        <v>1</v>
      </c>
      <c r="L3" s="13" t="s">
        <v>2</v>
      </c>
      <c r="M3" s="1" t="s">
        <v>8</v>
      </c>
      <c r="N3" s="1" t="s">
        <v>0</v>
      </c>
      <c r="O3" s="1" t="s">
        <v>1</v>
      </c>
      <c r="P3" s="7" t="s">
        <v>2</v>
      </c>
      <c r="Q3" s="52" t="s">
        <v>8</v>
      </c>
      <c r="R3" s="53" t="s">
        <v>0</v>
      </c>
      <c r="S3" s="52" t="s">
        <v>1</v>
      </c>
      <c r="T3" s="54" t="s">
        <v>2</v>
      </c>
      <c r="U3" s="20" t="s">
        <v>8</v>
      </c>
      <c r="V3" s="21" t="s">
        <v>0</v>
      </c>
      <c r="W3" s="195" t="s">
        <v>1</v>
      </c>
      <c r="X3" s="20" t="s">
        <v>2</v>
      </c>
      <c r="Y3" s="87" t="s">
        <v>8</v>
      </c>
      <c r="Z3" s="88" t="s">
        <v>0</v>
      </c>
      <c r="AA3" s="181" t="s">
        <v>1</v>
      </c>
      <c r="AB3" s="87" t="s">
        <v>2</v>
      </c>
      <c r="AC3" s="136" t="s">
        <v>8</v>
      </c>
      <c r="AD3" s="137" t="s">
        <v>0</v>
      </c>
      <c r="AE3" s="205" t="s">
        <v>1</v>
      </c>
      <c r="AF3" s="136" t="s">
        <v>2</v>
      </c>
      <c r="AG3" s="155" t="s">
        <v>8</v>
      </c>
      <c r="AH3" s="156" t="s">
        <v>0</v>
      </c>
      <c r="AI3" s="155" t="s">
        <v>1</v>
      </c>
      <c r="AJ3" s="155" t="s">
        <v>2</v>
      </c>
      <c r="AK3" s="296" t="s">
        <v>8</v>
      </c>
      <c r="AL3" s="297" t="s">
        <v>0</v>
      </c>
      <c r="AM3" s="296" t="s">
        <v>1</v>
      </c>
      <c r="AN3" s="296" t="s">
        <v>2</v>
      </c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 s="144" customFormat="1" ht="12" customHeight="1">
      <c r="A4" s="424" t="s">
        <v>28</v>
      </c>
      <c r="B4" s="425">
        <v>9</v>
      </c>
      <c r="C4" s="426">
        <v>49</v>
      </c>
      <c r="D4" s="427">
        <f>C4/B4</f>
        <v>5.444444444444445</v>
      </c>
      <c r="E4" s="598" t="s">
        <v>29</v>
      </c>
      <c r="F4" s="599">
        <v>13</v>
      </c>
      <c r="G4" s="607">
        <v>67.5</v>
      </c>
      <c r="H4" s="438">
        <f>G4/F4</f>
        <v>5.1923076923076925</v>
      </c>
      <c r="I4" s="522" t="s">
        <v>30</v>
      </c>
      <c r="J4" s="523">
        <v>10</v>
      </c>
      <c r="K4" s="524">
        <v>53</v>
      </c>
      <c r="L4" s="525">
        <f>K4/J4</f>
        <v>5.3</v>
      </c>
      <c r="M4" s="601" t="s">
        <v>31</v>
      </c>
      <c r="N4" s="600">
        <v>13</v>
      </c>
      <c r="O4" s="606">
        <v>56</v>
      </c>
      <c r="P4" s="461">
        <f>O4/N4</f>
        <v>4.3076923076923075</v>
      </c>
      <c r="Q4" s="608" t="s">
        <v>520</v>
      </c>
      <c r="R4" s="609">
        <v>13</v>
      </c>
      <c r="S4" s="610">
        <v>82.5</v>
      </c>
      <c r="T4" s="611">
        <f>S4/R4</f>
        <v>6.346153846153846</v>
      </c>
      <c r="U4" s="612" t="s">
        <v>32</v>
      </c>
      <c r="V4" s="613">
        <v>10</v>
      </c>
      <c r="W4" s="614">
        <v>57.5</v>
      </c>
      <c r="X4" s="615">
        <f>W4/V4</f>
        <v>5.75</v>
      </c>
      <c r="Y4" s="500" t="s">
        <v>33</v>
      </c>
      <c r="Z4" s="501">
        <v>8</v>
      </c>
      <c r="AA4" s="502">
        <v>36.5</v>
      </c>
      <c r="AB4" s="503">
        <f>AA4/Z4</f>
        <v>4.5625</v>
      </c>
      <c r="AC4" s="154" t="s">
        <v>34</v>
      </c>
      <c r="AD4" s="287">
        <v>4</v>
      </c>
      <c r="AE4" s="288">
        <v>23.5</v>
      </c>
      <c r="AF4" s="289">
        <f>AE4/AD4</f>
        <v>5.875</v>
      </c>
      <c r="AG4" s="619" t="s">
        <v>35</v>
      </c>
      <c r="AH4" s="618">
        <v>10</v>
      </c>
      <c r="AI4" s="617">
        <v>54.5</v>
      </c>
      <c r="AJ4" s="616">
        <f>AI4/AH4</f>
        <v>5.45</v>
      </c>
      <c r="AK4" s="596" t="s">
        <v>36</v>
      </c>
      <c r="AL4" s="595">
        <v>13</v>
      </c>
      <c r="AM4" s="602">
        <v>70</v>
      </c>
      <c r="AN4" s="480">
        <f>AM4/AL4</f>
        <v>5.384615384615385</v>
      </c>
      <c r="AO4" s="24">
        <v>11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44" customFormat="1" ht="12" customHeight="1">
      <c r="A5" s="302" t="s">
        <v>37</v>
      </c>
      <c r="B5" s="303">
        <v>1</v>
      </c>
      <c r="C5" s="305">
        <v>5.5</v>
      </c>
      <c r="D5" s="304">
        <f>C5/B5</f>
        <v>5.5</v>
      </c>
      <c r="E5" s="39" t="s">
        <v>38</v>
      </c>
      <c r="F5" s="46">
        <v>0</v>
      </c>
      <c r="G5" s="546">
        <v>0</v>
      </c>
      <c r="H5" s="545">
        <v>0</v>
      </c>
      <c r="I5" s="41" t="s">
        <v>39</v>
      </c>
      <c r="J5" s="38">
        <v>3</v>
      </c>
      <c r="K5" s="226">
        <v>18</v>
      </c>
      <c r="L5" s="118">
        <f>K5/J5</f>
        <v>6</v>
      </c>
      <c r="M5" s="64" t="s">
        <v>40</v>
      </c>
      <c r="N5" s="60">
        <v>0</v>
      </c>
      <c r="O5" s="256">
        <v>0</v>
      </c>
      <c r="P5" s="551">
        <v>0</v>
      </c>
      <c r="Q5" s="65" t="s">
        <v>41</v>
      </c>
      <c r="R5" s="62">
        <v>0</v>
      </c>
      <c r="S5" s="553">
        <v>0</v>
      </c>
      <c r="T5" s="552">
        <v>0</v>
      </c>
      <c r="U5" s="102" t="s">
        <v>42</v>
      </c>
      <c r="V5" s="49">
        <v>2</v>
      </c>
      <c r="W5" s="197">
        <v>12.5</v>
      </c>
      <c r="X5" s="106">
        <f>W5/V5</f>
        <v>6.25</v>
      </c>
      <c r="Y5" s="138" t="s">
        <v>43</v>
      </c>
      <c r="Z5" s="400">
        <v>2</v>
      </c>
      <c r="AA5" s="399">
        <v>9</v>
      </c>
      <c r="AB5" s="398">
        <f>AA5/Z5</f>
        <v>4.5</v>
      </c>
      <c r="AC5" s="125" t="s">
        <v>44</v>
      </c>
      <c r="AD5" s="126">
        <v>1</v>
      </c>
      <c r="AE5" s="206">
        <v>5</v>
      </c>
      <c r="AF5" s="127">
        <f>AE5/AD5</f>
        <v>5</v>
      </c>
      <c r="AG5" s="159" t="s">
        <v>45</v>
      </c>
      <c r="AH5" s="165">
        <v>3</v>
      </c>
      <c r="AI5" s="368">
        <v>19.5</v>
      </c>
      <c r="AJ5" s="172">
        <f>AI5/AH5</f>
        <v>6.5</v>
      </c>
      <c r="AK5" s="330" t="s">
        <v>46</v>
      </c>
      <c r="AL5" s="331">
        <v>0</v>
      </c>
      <c r="AM5" s="558">
        <v>0</v>
      </c>
      <c r="AN5" s="332">
        <v>0</v>
      </c>
      <c r="AO5" s="253">
        <v>55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s="144" customFormat="1" ht="12" customHeight="1">
      <c r="A6" s="302" t="s">
        <v>47</v>
      </c>
      <c r="B6" s="303">
        <v>0</v>
      </c>
      <c r="C6" s="543">
        <v>0</v>
      </c>
      <c r="D6" s="544">
        <v>0</v>
      </c>
      <c r="E6" s="39" t="s">
        <v>48</v>
      </c>
      <c r="F6" s="46">
        <v>0</v>
      </c>
      <c r="G6" s="546">
        <v>0</v>
      </c>
      <c r="H6" s="545">
        <v>0</v>
      </c>
      <c r="I6" s="138" t="s">
        <v>49</v>
      </c>
      <c r="J6" s="38">
        <v>0</v>
      </c>
      <c r="K6" s="549">
        <v>0</v>
      </c>
      <c r="L6" s="411">
        <v>0</v>
      </c>
      <c r="M6" s="64" t="s">
        <v>50</v>
      </c>
      <c r="N6" s="60">
        <v>0</v>
      </c>
      <c r="O6" s="256">
        <v>0</v>
      </c>
      <c r="P6" s="551">
        <v>0</v>
      </c>
      <c r="Q6" s="65" t="s">
        <v>51</v>
      </c>
      <c r="R6" s="62">
        <v>0</v>
      </c>
      <c r="S6" s="553">
        <v>0</v>
      </c>
      <c r="T6" s="552">
        <v>0</v>
      </c>
      <c r="U6" s="102" t="s">
        <v>52</v>
      </c>
      <c r="V6" s="49">
        <v>0</v>
      </c>
      <c r="W6" s="554">
        <v>0</v>
      </c>
      <c r="X6" s="555">
        <v>0</v>
      </c>
      <c r="Y6" s="140" t="s">
        <v>53</v>
      </c>
      <c r="Z6" s="93">
        <v>0</v>
      </c>
      <c r="AA6" s="266">
        <v>0</v>
      </c>
      <c r="AB6" s="556">
        <v>0</v>
      </c>
      <c r="AC6" s="125" t="s">
        <v>54</v>
      </c>
      <c r="AD6" s="126">
        <v>2</v>
      </c>
      <c r="AE6" s="206">
        <v>18</v>
      </c>
      <c r="AF6" s="127">
        <f>AE6/AD6</f>
        <v>9</v>
      </c>
      <c r="AG6" s="159" t="s">
        <v>55</v>
      </c>
      <c r="AH6" s="165">
        <v>0</v>
      </c>
      <c r="AI6" s="267">
        <v>0</v>
      </c>
      <c r="AJ6" s="164">
        <v>0</v>
      </c>
      <c r="AK6" s="330" t="s">
        <v>56</v>
      </c>
      <c r="AL6" s="331">
        <v>0</v>
      </c>
      <c r="AM6" s="558">
        <v>0</v>
      </c>
      <c r="AN6" s="332">
        <v>0</v>
      </c>
      <c r="AO6" s="143">
        <v>5.7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s="144" customFormat="1" ht="12" customHeight="1">
      <c r="A7" s="302" t="s">
        <v>57</v>
      </c>
      <c r="B7" s="306">
        <v>2</v>
      </c>
      <c r="C7" s="370">
        <v>13</v>
      </c>
      <c r="D7" s="304">
        <f>C7/B7</f>
        <v>6.5</v>
      </c>
      <c r="E7" s="257" t="s">
        <v>58</v>
      </c>
      <c r="F7" s="277">
        <v>0</v>
      </c>
      <c r="G7" s="547">
        <v>0</v>
      </c>
      <c r="H7" s="545">
        <v>0</v>
      </c>
      <c r="I7" s="138" t="s">
        <v>59</v>
      </c>
      <c r="J7" s="31">
        <v>0</v>
      </c>
      <c r="K7" s="410">
        <v>0</v>
      </c>
      <c r="L7" s="411">
        <v>0</v>
      </c>
      <c r="M7" s="64" t="s">
        <v>60</v>
      </c>
      <c r="N7" s="66">
        <v>0</v>
      </c>
      <c r="O7" s="241">
        <v>0</v>
      </c>
      <c r="P7" s="551">
        <v>0</v>
      </c>
      <c r="Q7" s="65" t="s">
        <v>464</v>
      </c>
      <c r="R7" s="67">
        <v>0</v>
      </c>
      <c r="S7" s="260">
        <v>0</v>
      </c>
      <c r="T7" s="552">
        <v>0</v>
      </c>
      <c r="U7" s="102" t="s">
        <v>61</v>
      </c>
      <c r="V7" s="68">
        <v>1</v>
      </c>
      <c r="W7" s="254">
        <v>5</v>
      </c>
      <c r="X7" s="106">
        <f>W7/V7</f>
        <v>5</v>
      </c>
      <c r="Y7" s="140" t="s">
        <v>62</v>
      </c>
      <c r="Z7" s="94">
        <v>3</v>
      </c>
      <c r="AA7" s="182">
        <v>11</v>
      </c>
      <c r="AB7" s="104">
        <f>AA7/Z7</f>
        <v>3.6666666666666665</v>
      </c>
      <c r="AC7" s="496" t="s">
        <v>63</v>
      </c>
      <c r="AD7" s="539">
        <v>6</v>
      </c>
      <c r="AE7" s="540">
        <v>32</v>
      </c>
      <c r="AF7" s="499">
        <f>AE7/AD7</f>
        <v>5.333333333333333</v>
      </c>
      <c r="AG7" s="159" t="s">
        <v>20</v>
      </c>
      <c r="AH7" s="167" t="s">
        <v>20</v>
      </c>
      <c r="AI7" s="238" t="s">
        <v>20</v>
      </c>
      <c r="AJ7" s="164" t="s">
        <v>20</v>
      </c>
      <c r="AK7" s="330" t="s">
        <v>20</v>
      </c>
      <c r="AL7" s="333" t="s">
        <v>20</v>
      </c>
      <c r="AM7" s="334" t="s">
        <v>20</v>
      </c>
      <c r="AN7" s="332" t="s">
        <v>20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s="144" customFormat="1" ht="12" customHeight="1">
      <c r="A8" s="302" t="s">
        <v>64</v>
      </c>
      <c r="B8" s="306">
        <v>1</v>
      </c>
      <c r="C8" s="370">
        <v>4.5</v>
      </c>
      <c r="D8" s="304">
        <f>C8/B8</f>
        <v>4.5</v>
      </c>
      <c r="E8" s="257" t="s">
        <v>65</v>
      </c>
      <c r="F8" s="82">
        <v>0</v>
      </c>
      <c r="G8" s="548">
        <v>0</v>
      </c>
      <c r="H8" s="545">
        <v>0</v>
      </c>
      <c r="I8" s="138" t="s">
        <v>66</v>
      </c>
      <c r="J8" s="31">
        <v>0</v>
      </c>
      <c r="K8" s="410">
        <v>0</v>
      </c>
      <c r="L8" s="411">
        <v>0</v>
      </c>
      <c r="M8" s="64" t="s">
        <v>67</v>
      </c>
      <c r="N8" s="66">
        <v>0</v>
      </c>
      <c r="O8" s="241">
        <v>0</v>
      </c>
      <c r="P8" s="551">
        <v>0</v>
      </c>
      <c r="Q8" s="65" t="s">
        <v>465</v>
      </c>
      <c r="R8" s="67">
        <v>0</v>
      </c>
      <c r="S8" s="260">
        <v>0</v>
      </c>
      <c r="T8" s="552">
        <v>0</v>
      </c>
      <c r="U8" s="102" t="s">
        <v>68</v>
      </c>
      <c r="V8" s="68">
        <v>0</v>
      </c>
      <c r="W8" s="237">
        <v>0</v>
      </c>
      <c r="X8" s="555">
        <v>0</v>
      </c>
      <c r="Y8" s="140" t="s">
        <v>69</v>
      </c>
      <c r="Z8" s="94">
        <v>0</v>
      </c>
      <c r="AA8" s="557">
        <v>0</v>
      </c>
      <c r="AB8" s="556">
        <v>0</v>
      </c>
      <c r="AC8" s="125" t="s">
        <v>70</v>
      </c>
      <c r="AD8" s="128">
        <v>0</v>
      </c>
      <c r="AE8" s="239">
        <v>0</v>
      </c>
      <c r="AF8" s="153">
        <v>0</v>
      </c>
      <c r="AG8" s="159" t="s">
        <v>20</v>
      </c>
      <c r="AH8" s="167" t="s">
        <v>20</v>
      </c>
      <c r="AI8" s="174" t="s">
        <v>20</v>
      </c>
      <c r="AJ8" s="164" t="s">
        <v>20</v>
      </c>
      <c r="AK8" s="330" t="s">
        <v>20</v>
      </c>
      <c r="AL8" s="333" t="s">
        <v>20</v>
      </c>
      <c r="AM8" s="335" t="s">
        <v>20</v>
      </c>
      <c r="AN8" s="332" t="s">
        <v>20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144" customFormat="1" ht="12" customHeight="1">
      <c r="A9" s="302" t="s">
        <v>20</v>
      </c>
      <c r="B9" s="307" t="s">
        <v>20</v>
      </c>
      <c r="C9" s="308" t="s">
        <v>20</v>
      </c>
      <c r="D9" s="304" t="s">
        <v>20</v>
      </c>
      <c r="E9" s="257" t="s">
        <v>20</v>
      </c>
      <c r="F9" s="81" t="s">
        <v>20</v>
      </c>
      <c r="G9" s="216" t="s">
        <v>20</v>
      </c>
      <c r="H9" s="418" t="s">
        <v>20</v>
      </c>
      <c r="I9" s="41" t="s">
        <v>461</v>
      </c>
      <c r="J9" s="414">
        <v>2</v>
      </c>
      <c r="K9" s="231">
        <v>9</v>
      </c>
      <c r="L9" s="118">
        <f>K9/J9</f>
        <v>4.5</v>
      </c>
      <c r="M9" s="64" t="s">
        <v>463</v>
      </c>
      <c r="N9" s="120">
        <v>0</v>
      </c>
      <c r="O9" s="265">
        <v>0</v>
      </c>
      <c r="P9" s="551">
        <v>0</v>
      </c>
      <c r="Q9" s="65" t="s">
        <v>466</v>
      </c>
      <c r="R9" s="121">
        <v>0</v>
      </c>
      <c r="S9" s="275">
        <v>0</v>
      </c>
      <c r="T9" s="552">
        <v>0</v>
      </c>
      <c r="U9" s="102" t="s">
        <v>20</v>
      </c>
      <c r="V9" s="122" t="s">
        <v>20</v>
      </c>
      <c r="W9" s="415" t="s">
        <v>20</v>
      </c>
      <c r="X9" s="106" t="s">
        <v>20</v>
      </c>
      <c r="Y9" s="140" t="s">
        <v>467</v>
      </c>
      <c r="Z9" s="123">
        <v>0</v>
      </c>
      <c r="AA9" s="262">
        <v>0</v>
      </c>
      <c r="AB9" s="556">
        <v>0</v>
      </c>
      <c r="AC9" s="125" t="s">
        <v>20</v>
      </c>
      <c r="AD9" s="128" t="s">
        <v>20</v>
      </c>
      <c r="AE9" s="239" t="s">
        <v>20</v>
      </c>
      <c r="AF9" s="127" t="s">
        <v>20</v>
      </c>
      <c r="AG9" s="159" t="s">
        <v>20</v>
      </c>
      <c r="AH9" s="416" t="s">
        <v>20</v>
      </c>
      <c r="AI9" s="177" t="s">
        <v>20</v>
      </c>
      <c r="AJ9" s="164" t="s">
        <v>20</v>
      </c>
      <c r="AK9" s="330" t="s">
        <v>20</v>
      </c>
      <c r="AL9" s="417" t="s">
        <v>20</v>
      </c>
      <c r="AM9" s="336" t="s">
        <v>20</v>
      </c>
      <c r="AN9" s="332" t="s">
        <v>20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s="144" customFormat="1" ht="12" customHeight="1" thickBot="1">
      <c r="A10" s="372" t="s">
        <v>20</v>
      </c>
      <c r="B10" s="317" t="s">
        <v>20</v>
      </c>
      <c r="C10" s="373" t="s">
        <v>20</v>
      </c>
      <c r="D10" s="304" t="s">
        <v>20</v>
      </c>
      <c r="E10" s="42" t="s">
        <v>20</v>
      </c>
      <c r="F10" s="75" t="s">
        <v>20</v>
      </c>
      <c r="G10" s="213" t="s">
        <v>20</v>
      </c>
      <c r="H10" s="418" t="s">
        <v>20</v>
      </c>
      <c r="I10" s="295" t="s">
        <v>462</v>
      </c>
      <c r="J10" s="357">
        <v>0</v>
      </c>
      <c r="K10" s="550">
        <v>0</v>
      </c>
      <c r="L10" s="411">
        <v>0</v>
      </c>
      <c r="M10" s="374" t="s">
        <v>20</v>
      </c>
      <c r="N10" s="76" t="s">
        <v>20</v>
      </c>
      <c r="O10" s="189" t="s">
        <v>20</v>
      </c>
      <c r="P10" s="112" t="s">
        <v>20</v>
      </c>
      <c r="Q10" s="375" t="s">
        <v>20</v>
      </c>
      <c r="R10" s="77" t="s">
        <v>20</v>
      </c>
      <c r="S10" s="220" t="s">
        <v>20</v>
      </c>
      <c r="T10" s="110" t="s">
        <v>20</v>
      </c>
      <c r="U10" s="103" t="s">
        <v>20</v>
      </c>
      <c r="V10" s="78" t="s">
        <v>20</v>
      </c>
      <c r="W10" s="198" t="s">
        <v>20</v>
      </c>
      <c r="X10" s="106" t="s">
        <v>20</v>
      </c>
      <c r="Y10" s="95" t="s">
        <v>20</v>
      </c>
      <c r="Z10" s="96" t="s">
        <v>20</v>
      </c>
      <c r="AA10" s="183" t="s">
        <v>20</v>
      </c>
      <c r="AB10" s="104" t="s">
        <v>20</v>
      </c>
      <c r="AC10" s="129" t="s">
        <v>20</v>
      </c>
      <c r="AD10" s="376" t="s">
        <v>20</v>
      </c>
      <c r="AE10" s="377" t="s">
        <v>20</v>
      </c>
      <c r="AF10" s="127" t="s">
        <v>20</v>
      </c>
      <c r="AG10" s="158" t="s">
        <v>20</v>
      </c>
      <c r="AH10" s="378" t="s">
        <v>20</v>
      </c>
      <c r="AI10" s="276" t="s">
        <v>20</v>
      </c>
      <c r="AJ10" s="164" t="s">
        <v>20</v>
      </c>
      <c r="AK10" s="342" t="s">
        <v>20</v>
      </c>
      <c r="AL10" s="379" t="s">
        <v>20</v>
      </c>
      <c r="AM10" s="344" t="s">
        <v>20</v>
      </c>
      <c r="AN10" s="332" t="s">
        <v>20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" customHeight="1" thickBot="1">
      <c r="A11" s="14" t="s">
        <v>9</v>
      </c>
      <c r="B11" s="14" t="s">
        <v>0</v>
      </c>
      <c r="C11" s="204" t="s">
        <v>1</v>
      </c>
      <c r="D11" s="14" t="s">
        <v>2</v>
      </c>
      <c r="E11" s="9" t="s">
        <v>9</v>
      </c>
      <c r="F11" s="9" t="s">
        <v>0</v>
      </c>
      <c r="G11" s="214" t="s">
        <v>1</v>
      </c>
      <c r="H11" s="9" t="s">
        <v>2</v>
      </c>
      <c r="I11" s="10" t="s">
        <v>9</v>
      </c>
      <c r="J11" s="10" t="s">
        <v>0</v>
      </c>
      <c r="K11" s="229" t="s">
        <v>1</v>
      </c>
      <c r="L11" s="10" t="s">
        <v>2</v>
      </c>
      <c r="M11" s="16" t="s">
        <v>9</v>
      </c>
      <c r="N11" s="8" t="s">
        <v>0</v>
      </c>
      <c r="O11" s="190" t="s">
        <v>1</v>
      </c>
      <c r="P11" s="8" t="s">
        <v>2</v>
      </c>
      <c r="Q11" s="55" t="s">
        <v>9</v>
      </c>
      <c r="R11" s="55" t="s">
        <v>0</v>
      </c>
      <c r="S11" s="221" t="s">
        <v>1</v>
      </c>
      <c r="T11" s="50" t="s">
        <v>2</v>
      </c>
      <c r="U11" s="19" t="s">
        <v>9</v>
      </c>
      <c r="V11" s="48" t="s">
        <v>0</v>
      </c>
      <c r="W11" s="199" t="s">
        <v>1</v>
      </c>
      <c r="X11" s="74" t="s">
        <v>2</v>
      </c>
      <c r="Y11" s="89" t="s">
        <v>9</v>
      </c>
      <c r="Z11" s="90" t="s">
        <v>0</v>
      </c>
      <c r="AA11" s="184" t="s">
        <v>1</v>
      </c>
      <c r="AB11" s="89" t="s">
        <v>2</v>
      </c>
      <c r="AC11" s="136" t="s">
        <v>9</v>
      </c>
      <c r="AD11" s="137" t="s">
        <v>0</v>
      </c>
      <c r="AE11" s="207" t="s">
        <v>1</v>
      </c>
      <c r="AF11" s="136" t="s">
        <v>2</v>
      </c>
      <c r="AG11" s="157" t="s">
        <v>9</v>
      </c>
      <c r="AH11" s="157" t="s">
        <v>0</v>
      </c>
      <c r="AI11" s="175" t="s">
        <v>1</v>
      </c>
      <c r="AJ11" s="157" t="s">
        <v>2</v>
      </c>
      <c r="AK11" s="298" t="s">
        <v>9</v>
      </c>
      <c r="AL11" s="298" t="s">
        <v>0</v>
      </c>
      <c r="AM11" s="299" t="s">
        <v>1</v>
      </c>
      <c r="AN11" s="298" t="s">
        <v>2</v>
      </c>
      <c r="AO11" s="24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144" customFormat="1" ht="12" customHeight="1">
      <c r="A12" s="428" t="s">
        <v>71</v>
      </c>
      <c r="B12" s="429">
        <v>9</v>
      </c>
      <c r="C12" s="426">
        <v>49.5</v>
      </c>
      <c r="D12" s="427">
        <f>C12/B12</f>
        <v>5.5</v>
      </c>
      <c r="E12" s="244" t="s">
        <v>72</v>
      </c>
      <c r="F12" s="245">
        <v>2</v>
      </c>
      <c r="G12" s="246">
        <v>13</v>
      </c>
      <c r="H12" s="290">
        <f aca="true" t="shared" si="0" ref="H12:H23">G12/F12</f>
        <v>6.5</v>
      </c>
      <c r="I12" s="283" t="s">
        <v>73</v>
      </c>
      <c r="J12" s="284">
        <v>3</v>
      </c>
      <c r="K12" s="285">
        <v>23</v>
      </c>
      <c r="L12" s="291">
        <f>K12/J12</f>
        <v>7.666666666666667</v>
      </c>
      <c r="M12" s="453" t="s">
        <v>74</v>
      </c>
      <c r="N12" s="450">
        <v>8</v>
      </c>
      <c r="O12" s="451">
        <v>46</v>
      </c>
      <c r="P12" s="452">
        <f aca="true" t="shared" si="1" ref="P12:P27">O12/N12</f>
        <v>5.75</v>
      </c>
      <c r="Q12" s="510" t="s">
        <v>75</v>
      </c>
      <c r="R12" s="511">
        <v>9</v>
      </c>
      <c r="S12" s="512">
        <v>52</v>
      </c>
      <c r="T12" s="513">
        <f aca="true" t="shared" si="2" ref="T12:T23">S12/R12</f>
        <v>5.777777777777778</v>
      </c>
      <c r="U12" s="101" t="s">
        <v>76</v>
      </c>
      <c r="V12" s="61">
        <v>3</v>
      </c>
      <c r="W12" s="196">
        <v>17.5</v>
      </c>
      <c r="X12" s="107">
        <f aca="true" t="shared" si="3" ref="X12:X23">W12/V12</f>
        <v>5.833333333333333</v>
      </c>
      <c r="Y12" s="642" t="s">
        <v>77</v>
      </c>
      <c r="Z12" s="501">
        <v>7</v>
      </c>
      <c r="AA12" s="502">
        <v>43.5</v>
      </c>
      <c r="AB12" s="641">
        <f>AA12/Z12</f>
        <v>6.214285714285714</v>
      </c>
      <c r="AC12" s="154" t="s">
        <v>78</v>
      </c>
      <c r="AD12" s="287">
        <v>4</v>
      </c>
      <c r="AE12" s="288">
        <v>24.5</v>
      </c>
      <c r="AF12" s="289">
        <f aca="true" t="shared" si="4" ref="AF12:AF22">AE12/AD12</f>
        <v>6.125</v>
      </c>
      <c r="AG12" s="160" t="s">
        <v>79</v>
      </c>
      <c r="AH12" s="161">
        <v>4</v>
      </c>
      <c r="AI12" s="173">
        <v>24</v>
      </c>
      <c r="AJ12" s="249">
        <f aca="true" t="shared" si="5" ref="AJ12:AJ18">AI12/AH12</f>
        <v>6</v>
      </c>
      <c r="AK12" s="596" t="s">
        <v>80</v>
      </c>
      <c r="AL12" s="595">
        <v>12</v>
      </c>
      <c r="AM12" s="602">
        <v>71.5</v>
      </c>
      <c r="AN12" s="477">
        <f aca="true" t="shared" si="6" ref="AN12:AN23">AM12/AL12</f>
        <v>5.958333333333333</v>
      </c>
      <c r="AO12" s="24">
        <v>10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144" customFormat="1" ht="12" customHeight="1">
      <c r="A13" s="630" t="s">
        <v>81</v>
      </c>
      <c r="B13" s="631">
        <v>11</v>
      </c>
      <c r="C13" s="635">
        <v>63</v>
      </c>
      <c r="D13" s="433">
        <f aca="true" t="shared" si="7" ref="D13:D24">C13/B13</f>
        <v>5.7272727272727275</v>
      </c>
      <c r="E13" s="39" t="s">
        <v>82</v>
      </c>
      <c r="F13" s="29">
        <v>1</v>
      </c>
      <c r="G13" s="215">
        <v>5</v>
      </c>
      <c r="H13" s="117">
        <f t="shared" si="0"/>
        <v>5</v>
      </c>
      <c r="I13" s="526" t="s">
        <v>83</v>
      </c>
      <c r="J13" s="527">
        <v>7</v>
      </c>
      <c r="K13" s="528">
        <v>41.5</v>
      </c>
      <c r="L13" s="529">
        <f>K13/J13</f>
        <v>5.928571428571429</v>
      </c>
      <c r="M13" s="627" t="s">
        <v>84</v>
      </c>
      <c r="N13" s="628">
        <v>11</v>
      </c>
      <c r="O13" s="634">
        <v>71.5</v>
      </c>
      <c r="P13" s="645">
        <f t="shared" si="1"/>
        <v>6.5</v>
      </c>
      <c r="Q13" s="45" t="s">
        <v>85</v>
      </c>
      <c r="R13" s="34">
        <v>0</v>
      </c>
      <c r="S13" s="569">
        <v>0</v>
      </c>
      <c r="T13" s="119">
        <v>0</v>
      </c>
      <c r="U13" s="650" t="s">
        <v>86</v>
      </c>
      <c r="V13" s="656">
        <v>6</v>
      </c>
      <c r="W13" s="655">
        <v>40.5</v>
      </c>
      <c r="X13" s="647">
        <f t="shared" si="3"/>
        <v>6.75</v>
      </c>
      <c r="Y13" s="140" t="s">
        <v>87</v>
      </c>
      <c r="Z13" s="97">
        <v>1</v>
      </c>
      <c r="AA13" s="185">
        <v>6.5</v>
      </c>
      <c r="AB13" s="105">
        <f>AA13/Z13</f>
        <v>6.5</v>
      </c>
      <c r="AC13" s="640" t="s">
        <v>88</v>
      </c>
      <c r="AD13" s="497">
        <v>9</v>
      </c>
      <c r="AE13" s="498">
        <v>56.5</v>
      </c>
      <c r="AF13" s="639">
        <f t="shared" si="4"/>
        <v>6.277777777777778</v>
      </c>
      <c r="AG13" s="621" t="s">
        <v>89</v>
      </c>
      <c r="AH13" s="620">
        <v>11</v>
      </c>
      <c r="AI13" s="632">
        <v>69.5</v>
      </c>
      <c r="AJ13" s="638">
        <f t="shared" si="5"/>
        <v>6.318181818181818</v>
      </c>
      <c r="AK13" s="330" t="s">
        <v>90</v>
      </c>
      <c r="AL13" s="338">
        <v>0</v>
      </c>
      <c r="AM13" s="560">
        <v>0</v>
      </c>
      <c r="AN13" s="350">
        <v>0</v>
      </c>
      <c r="AO13" s="253">
        <v>60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144" customFormat="1" ht="12" customHeight="1">
      <c r="A14" s="311" t="s">
        <v>91</v>
      </c>
      <c r="B14" s="312">
        <v>3</v>
      </c>
      <c r="C14" s="313">
        <v>17.5</v>
      </c>
      <c r="D14" s="304">
        <f t="shared" si="7"/>
        <v>5.833333333333333</v>
      </c>
      <c r="E14" s="150" t="s">
        <v>92</v>
      </c>
      <c r="F14" s="393">
        <v>3</v>
      </c>
      <c r="G14" s="236">
        <v>17.5</v>
      </c>
      <c r="H14" s="394">
        <f t="shared" si="0"/>
        <v>5.833333333333333</v>
      </c>
      <c r="I14" s="138" t="s">
        <v>93</v>
      </c>
      <c r="J14" s="31">
        <v>0</v>
      </c>
      <c r="K14" s="152">
        <v>0</v>
      </c>
      <c r="L14" s="412">
        <v>0</v>
      </c>
      <c r="M14" s="63" t="s">
        <v>94</v>
      </c>
      <c r="N14" s="28">
        <v>2</v>
      </c>
      <c r="O14" s="192">
        <v>13</v>
      </c>
      <c r="P14" s="113">
        <f t="shared" si="1"/>
        <v>6.5</v>
      </c>
      <c r="Q14" s="518" t="s">
        <v>95</v>
      </c>
      <c r="R14" s="519">
        <v>9</v>
      </c>
      <c r="S14" s="520">
        <v>55</v>
      </c>
      <c r="T14" s="517">
        <f t="shared" si="2"/>
        <v>6.111111111111111</v>
      </c>
      <c r="U14" s="102" t="s">
        <v>96</v>
      </c>
      <c r="V14" s="35">
        <v>0</v>
      </c>
      <c r="W14" s="567">
        <v>0</v>
      </c>
      <c r="X14" s="566">
        <v>0</v>
      </c>
      <c r="Y14" s="395" t="s">
        <v>97</v>
      </c>
      <c r="Z14" s="258">
        <v>5</v>
      </c>
      <c r="AA14" s="392">
        <v>28</v>
      </c>
      <c r="AB14" s="396">
        <f>AA14/Z14</f>
        <v>5.6</v>
      </c>
      <c r="AC14" s="125" t="s">
        <v>98</v>
      </c>
      <c r="AD14" s="130">
        <v>4</v>
      </c>
      <c r="AE14" s="208">
        <v>22</v>
      </c>
      <c r="AF14" s="127">
        <f t="shared" si="4"/>
        <v>5.5</v>
      </c>
      <c r="AG14" s="159" t="s">
        <v>99</v>
      </c>
      <c r="AH14" s="162">
        <v>0</v>
      </c>
      <c r="AI14" s="561">
        <v>0</v>
      </c>
      <c r="AJ14" s="170">
        <v>0</v>
      </c>
      <c r="AK14" s="473" t="s">
        <v>100</v>
      </c>
      <c r="AL14" s="478">
        <v>7</v>
      </c>
      <c r="AM14" s="479">
        <v>42</v>
      </c>
      <c r="AN14" s="474">
        <f t="shared" si="6"/>
        <v>6</v>
      </c>
      <c r="AO14" s="143">
        <v>6.15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144" customFormat="1" ht="12" customHeight="1">
      <c r="A15" s="430" t="s">
        <v>101</v>
      </c>
      <c r="B15" s="431">
        <v>7</v>
      </c>
      <c r="C15" s="432">
        <v>38.5</v>
      </c>
      <c r="D15" s="433">
        <f t="shared" si="7"/>
        <v>5.5</v>
      </c>
      <c r="E15" s="439" t="s">
        <v>102</v>
      </c>
      <c r="F15" s="440">
        <v>9</v>
      </c>
      <c r="G15" s="441">
        <v>54</v>
      </c>
      <c r="H15" s="442">
        <f t="shared" si="0"/>
        <v>6</v>
      </c>
      <c r="I15" s="138" t="s">
        <v>103</v>
      </c>
      <c r="J15" s="31">
        <v>0</v>
      </c>
      <c r="K15" s="152">
        <v>0</v>
      </c>
      <c r="L15" s="412">
        <v>0</v>
      </c>
      <c r="M15" s="63" t="s">
        <v>104</v>
      </c>
      <c r="N15" s="28">
        <v>0</v>
      </c>
      <c r="O15" s="148">
        <v>0</v>
      </c>
      <c r="P15" s="147">
        <v>0</v>
      </c>
      <c r="Q15" s="45" t="s">
        <v>105</v>
      </c>
      <c r="R15" s="34">
        <v>3</v>
      </c>
      <c r="S15" s="222">
        <v>19</v>
      </c>
      <c r="T15" s="111">
        <f t="shared" si="2"/>
        <v>6.333333333333333</v>
      </c>
      <c r="U15" s="650" t="s">
        <v>521</v>
      </c>
      <c r="V15" s="649">
        <v>10</v>
      </c>
      <c r="W15" s="648">
        <v>72.5</v>
      </c>
      <c r="X15" s="647">
        <f t="shared" si="3"/>
        <v>7.25</v>
      </c>
      <c r="Y15" s="140" t="s">
        <v>106</v>
      </c>
      <c r="Z15" s="97">
        <v>4</v>
      </c>
      <c r="AA15" s="185">
        <v>21.5</v>
      </c>
      <c r="AB15" s="105">
        <f>AA15/Z15</f>
        <v>5.375</v>
      </c>
      <c r="AC15" s="496" t="s">
        <v>107</v>
      </c>
      <c r="AD15" s="497">
        <v>9</v>
      </c>
      <c r="AE15" s="498">
        <v>51</v>
      </c>
      <c r="AF15" s="499">
        <f t="shared" si="4"/>
        <v>5.666666666666667</v>
      </c>
      <c r="AG15" s="465" t="s">
        <v>108</v>
      </c>
      <c r="AH15" s="466">
        <v>6</v>
      </c>
      <c r="AI15" s="467">
        <v>30.5</v>
      </c>
      <c r="AJ15" s="468">
        <f t="shared" si="5"/>
        <v>5.083333333333333</v>
      </c>
      <c r="AK15" s="330" t="s">
        <v>109</v>
      </c>
      <c r="AL15" s="338">
        <v>4</v>
      </c>
      <c r="AM15" s="339">
        <v>21.5</v>
      </c>
      <c r="AN15" s="340">
        <f t="shared" si="6"/>
        <v>5.375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144" customFormat="1" ht="12" customHeight="1">
      <c r="A16" s="311" t="s">
        <v>110</v>
      </c>
      <c r="B16" s="312">
        <v>0</v>
      </c>
      <c r="C16" s="572">
        <v>0</v>
      </c>
      <c r="D16" s="544">
        <v>0</v>
      </c>
      <c r="E16" s="39" t="s">
        <v>111</v>
      </c>
      <c r="F16" s="29">
        <v>0</v>
      </c>
      <c r="G16" s="571">
        <v>0</v>
      </c>
      <c r="H16" s="570">
        <v>0</v>
      </c>
      <c r="I16" s="138" t="s">
        <v>446</v>
      </c>
      <c r="J16" s="31">
        <v>1</v>
      </c>
      <c r="K16" s="230">
        <v>5</v>
      </c>
      <c r="L16" s="115">
        <f aca="true" t="shared" si="8" ref="L16:L24">K16/J16</f>
        <v>5</v>
      </c>
      <c r="M16" s="63" t="s">
        <v>112</v>
      </c>
      <c r="N16" s="28">
        <v>0</v>
      </c>
      <c r="O16" s="148">
        <v>0</v>
      </c>
      <c r="P16" s="147">
        <v>0</v>
      </c>
      <c r="Q16" s="248" t="s">
        <v>113</v>
      </c>
      <c r="R16" s="34">
        <v>1</v>
      </c>
      <c r="S16" s="222">
        <v>6</v>
      </c>
      <c r="T16" s="111">
        <f t="shared" si="2"/>
        <v>6</v>
      </c>
      <c r="U16" s="624" t="s">
        <v>114</v>
      </c>
      <c r="V16" s="485">
        <v>8</v>
      </c>
      <c r="W16" s="486">
        <v>52.5</v>
      </c>
      <c r="X16" s="644">
        <f t="shared" si="3"/>
        <v>6.5625</v>
      </c>
      <c r="Y16" s="150" t="s">
        <v>115</v>
      </c>
      <c r="Z16" s="97">
        <v>0</v>
      </c>
      <c r="AA16" s="565">
        <v>0</v>
      </c>
      <c r="AB16" s="146">
        <v>0</v>
      </c>
      <c r="AC16" s="125" t="s">
        <v>116</v>
      </c>
      <c r="AD16" s="130">
        <v>1</v>
      </c>
      <c r="AE16" s="208">
        <v>6.5</v>
      </c>
      <c r="AF16" s="127">
        <f t="shared" si="4"/>
        <v>6.5</v>
      </c>
      <c r="AG16" s="159" t="s">
        <v>117</v>
      </c>
      <c r="AH16" s="162">
        <v>5</v>
      </c>
      <c r="AI16" s="176">
        <v>30</v>
      </c>
      <c r="AJ16" s="166">
        <f t="shared" si="5"/>
        <v>6</v>
      </c>
      <c r="AK16" s="637" t="s">
        <v>118</v>
      </c>
      <c r="AL16" s="478">
        <v>7</v>
      </c>
      <c r="AM16" s="479">
        <v>43</v>
      </c>
      <c r="AN16" s="636">
        <f t="shared" si="6"/>
        <v>6.142857142857143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144" customFormat="1" ht="12" customHeight="1">
      <c r="A17" s="311" t="s">
        <v>119</v>
      </c>
      <c r="B17" s="312">
        <v>4</v>
      </c>
      <c r="C17" s="313">
        <v>21</v>
      </c>
      <c r="D17" s="304">
        <f t="shared" si="7"/>
        <v>5.25</v>
      </c>
      <c r="E17" s="257" t="s">
        <v>120</v>
      </c>
      <c r="F17" s="258">
        <v>4</v>
      </c>
      <c r="G17" s="392">
        <v>22</v>
      </c>
      <c r="H17" s="117">
        <f t="shared" si="0"/>
        <v>5.5</v>
      </c>
      <c r="I17" s="629" t="s">
        <v>121</v>
      </c>
      <c r="J17" s="541">
        <v>6</v>
      </c>
      <c r="K17" s="542">
        <v>38</v>
      </c>
      <c r="L17" s="646">
        <f t="shared" si="8"/>
        <v>6.333333333333333</v>
      </c>
      <c r="M17" s="63" t="s">
        <v>122</v>
      </c>
      <c r="N17" s="28">
        <v>5</v>
      </c>
      <c r="O17" s="192">
        <v>26.5</v>
      </c>
      <c r="P17" s="113">
        <f t="shared" si="1"/>
        <v>5.3</v>
      </c>
      <c r="Q17" s="45" t="s">
        <v>123</v>
      </c>
      <c r="R17" s="34">
        <v>0</v>
      </c>
      <c r="S17" s="569">
        <v>0</v>
      </c>
      <c r="T17" s="119">
        <v>0</v>
      </c>
      <c r="U17" s="102" t="s">
        <v>124</v>
      </c>
      <c r="V17" s="35">
        <v>2</v>
      </c>
      <c r="W17" s="200">
        <v>10</v>
      </c>
      <c r="X17" s="108">
        <f t="shared" si="3"/>
        <v>5</v>
      </c>
      <c r="Y17" s="92" t="s">
        <v>125</v>
      </c>
      <c r="Z17" s="97">
        <v>0</v>
      </c>
      <c r="AA17" s="564">
        <v>0</v>
      </c>
      <c r="AB17" s="146">
        <v>0</v>
      </c>
      <c r="AC17" s="125" t="s">
        <v>126</v>
      </c>
      <c r="AD17" s="130">
        <v>4</v>
      </c>
      <c r="AE17" s="208">
        <v>21.5</v>
      </c>
      <c r="AF17" s="127">
        <f t="shared" si="4"/>
        <v>5.375</v>
      </c>
      <c r="AG17" s="159" t="s">
        <v>127</v>
      </c>
      <c r="AH17" s="162">
        <v>1</v>
      </c>
      <c r="AI17" s="176">
        <v>5</v>
      </c>
      <c r="AJ17" s="166">
        <f t="shared" si="5"/>
        <v>5</v>
      </c>
      <c r="AK17" s="330" t="s">
        <v>128</v>
      </c>
      <c r="AL17" s="338">
        <v>0</v>
      </c>
      <c r="AM17" s="560">
        <v>0</v>
      </c>
      <c r="AN17" s="350">
        <v>0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144" customFormat="1" ht="12" customHeight="1">
      <c r="A18" s="311" t="s">
        <v>129</v>
      </c>
      <c r="B18" s="312">
        <v>0</v>
      </c>
      <c r="C18" s="572">
        <v>0</v>
      </c>
      <c r="D18" s="544">
        <v>0</v>
      </c>
      <c r="E18" s="39" t="s">
        <v>130</v>
      </c>
      <c r="F18" s="29">
        <v>3</v>
      </c>
      <c r="G18" s="215">
        <v>19</v>
      </c>
      <c r="H18" s="117">
        <f t="shared" si="0"/>
        <v>6.333333333333333</v>
      </c>
      <c r="I18" s="138" t="s">
        <v>131</v>
      </c>
      <c r="J18" s="31">
        <v>1</v>
      </c>
      <c r="K18" s="230">
        <v>5</v>
      </c>
      <c r="L18" s="115">
        <f t="shared" si="8"/>
        <v>5</v>
      </c>
      <c r="M18" s="454" t="s">
        <v>132</v>
      </c>
      <c r="N18" s="460">
        <v>7</v>
      </c>
      <c r="O18" s="458">
        <v>39.5</v>
      </c>
      <c r="P18" s="459">
        <f t="shared" si="1"/>
        <v>5.642857142857143</v>
      </c>
      <c r="Q18" s="45" t="s">
        <v>133</v>
      </c>
      <c r="R18" s="34">
        <v>4</v>
      </c>
      <c r="S18" s="222">
        <v>22</v>
      </c>
      <c r="T18" s="111">
        <f t="shared" si="2"/>
        <v>5.5</v>
      </c>
      <c r="U18" s="250" t="s">
        <v>134</v>
      </c>
      <c r="V18" s="280">
        <v>1</v>
      </c>
      <c r="W18" s="281">
        <v>9.5</v>
      </c>
      <c r="X18" s="380">
        <f t="shared" si="3"/>
        <v>9.5</v>
      </c>
      <c r="Y18" s="92" t="s">
        <v>135</v>
      </c>
      <c r="Z18" s="97">
        <v>0</v>
      </c>
      <c r="AA18" s="564">
        <v>0</v>
      </c>
      <c r="AB18" s="146">
        <v>0</v>
      </c>
      <c r="AC18" s="125" t="s">
        <v>136</v>
      </c>
      <c r="AD18" s="130">
        <v>3</v>
      </c>
      <c r="AE18" s="208">
        <v>19</v>
      </c>
      <c r="AF18" s="127">
        <f t="shared" si="4"/>
        <v>6.333333333333333</v>
      </c>
      <c r="AG18" s="465" t="s">
        <v>137</v>
      </c>
      <c r="AH18" s="466">
        <v>7</v>
      </c>
      <c r="AI18" s="467">
        <v>36</v>
      </c>
      <c r="AJ18" s="468">
        <f t="shared" si="5"/>
        <v>5.142857142857143</v>
      </c>
      <c r="AK18" s="330" t="s">
        <v>138</v>
      </c>
      <c r="AL18" s="338">
        <v>1</v>
      </c>
      <c r="AM18" s="339">
        <v>6</v>
      </c>
      <c r="AN18" s="340">
        <f t="shared" si="6"/>
        <v>6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144" customFormat="1" ht="12" customHeight="1">
      <c r="A19" s="311" t="s">
        <v>139</v>
      </c>
      <c r="B19" s="312">
        <v>0</v>
      </c>
      <c r="C19" s="572">
        <v>0</v>
      </c>
      <c r="D19" s="544">
        <v>0</v>
      </c>
      <c r="E19" s="39" t="s">
        <v>161</v>
      </c>
      <c r="F19" s="29">
        <v>3</v>
      </c>
      <c r="G19" s="215">
        <v>17.5</v>
      </c>
      <c r="H19" s="117">
        <f t="shared" si="0"/>
        <v>5.833333333333333</v>
      </c>
      <c r="I19" s="138" t="s">
        <v>141</v>
      </c>
      <c r="J19" s="31">
        <v>0</v>
      </c>
      <c r="K19" s="152">
        <v>0</v>
      </c>
      <c r="L19" s="412">
        <v>0</v>
      </c>
      <c r="M19" s="63" t="s">
        <v>142</v>
      </c>
      <c r="N19" s="28">
        <v>1</v>
      </c>
      <c r="O19" s="192">
        <v>6</v>
      </c>
      <c r="P19" s="113">
        <f t="shared" si="1"/>
        <v>6</v>
      </c>
      <c r="Q19" s="45" t="s">
        <v>143</v>
      </c>
      <c r="R19" s="34">
        <v>0</v>
      </c>
      <c r="S19" s="569">
        <v>0</v>
      </c>
      <c r="T19" s="119">
        <v>0</v>
      </c>
      <c r="U19" s="102" t="s">
        <v>144</v>
      </c>
      <c r="V19" s="35">
        <v>0</v>
      </c>
      <c r="W19" s="568">
        <v>0</v>
      </c>
      <c r="X19" s="566">
        <v>0</v>
      </c>
      <c r="Y19" s="92" t="s">
        <v>145</v>
      </c>
      <c r="Z19" s="97">
        <v>0</v>
      </c>
      <c r="AA19" s="564">
        <v>0</v>
      </c>
      <c r="AB19" s="146">
        <v>0</v>
      </c>
      <c r="AC19" s="125" t="s">
        <v>146</v>
      </c>
      <c r="AD19" s="130">
        <v>3</v>
      </c>
      <c r="AE19" s="208">
        <v>18</v>
      </c>
      <c r="AF19" s="127">
        <f t="shared" si="4"/>
        <v>6</v>
      </c>
      <c r="AG19" s="159" t="s">
        <v>147</v>
      </c>
      <c r="AH19" s="162">
        <v>0</v>
      </c>
      <c r="AI19" s="561">
        <v>0</v>
      </c>
      <c r="AJ19" s="170">
        <v>0</v>
      </c>
      <c r="AK19" s="637" t="s">
        <v>148</v>
      </c>
      <c r="AL19" s="478">
        <v>7</v>
      </c>
      <c r="AM19" s="479">
        <v>44.5</v>
      </c>
      <c r="AN19" s="636">
        <f t="shared" si="6"/>
        <v>6.357142857142857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144" customFormat="1" ht="12" customHeight="1">
      <c r="A20" s="311" t="s">
        <v>149</v>
      </c>
      <c r="B20" s="314">
        <v>0</v>
      </c>
      <c r="C20" s="315">
        <v>0</v>
      </c>
      <c r="D20" s="544">
        <v>0</v>
      </c>
      <c r="E20" s="39" t="s">
        <v>140</v>
      </c>
      <c r="F20" s="29">
        <v>0</v>
      </c>
      <c r="G20" s="571">
        <v>0</v>
      </c>
      <c r="H20" s="570">
        <v>0</v>
      </c>
      <c r="I20" s="138" t="s">
        <v>151</v>
      </c>
      <c r="J20" s="31">
        <v>2</v>
      </c>
      <c r="K20" s="230">
        <v>11</v>
      </c>
      <c r="L20" s="115">
        <f t="shared" si="8"/>
        <v>5.5</v>
      </c>
      <c r="M20" s="63" t="s">
        <v>152</v>
      </c>
      <c r="N20" s="30">
        <v>0</v>
      </c>
      <c r="O20" s="265">
        <v>0</v>
      </c>
      <c r="P20" s="147">
        <v>0</v>
      </c>
      <c r="Q20" s="45" t="s">
        <v>153</v>
      </c>
      <c r="R20" s="33">
        <v>2</v>
      </c>
      <c r="S20" s="223">
        <v>12.5</v>
      </c>
      <c r="T20" s="111">
        <f t="shared" si="2"/>
        <v>6.25</v>
      </c>
      <c r="U20" s="250" t="s">
        <v>154</v>
      </c>
      <c r="V20" s="36">
        <v>0</v>
      </c>
      <c r="W20" s="415">
        <v>0</v>
      </c>
      <c r="X20" s="566">
        <v>0</v>
      </c>
      <c r="Y20" s="622" t="s">
        <v>155</v>
      </c>
      <c r="Z20" s="623">
        <v>13</v>
      </c>
      <c r="AA20" s="633">
        <v>82.5</v>
      </c>
      <c r="AB20" s="643">
        <f>AA20/Z20</f>
        <v>6.346153846153846</v>
      </c>
      <c r="AC20" s="125" t="s">
        <v>156</v>
      </c>
      <c r="AD20" s="130">
        <v>0</v>
      </c>
      <c r="AE20" s="563">
        <v>0</v>
      </c>
      <c r="AF20" s="153">
        <v>0</v>
      </c>
      <c r="AG20" s="159" t="s">
        <v>157</v>
      </c>
      <c r="AH20" s="168">
        <v>0</v>
      </c>
      <c r="AI20" s="562">
        <v>0</v>
      </c>
      <c r="AJ20" s="170">
        <v>0</v>
      </c>
      <c r="AK20" s="330" t="s">
        <v>158</v>
      </c>
      <c r="AL20" s="341">
        <v>0</v>
      </c>
      <c r="AM20" s="559">
        <v>0</v>
      </c>
      <c r="AN20" s="350">
        <v>0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144" customFormat="1" ht="12" customHeight="1">
      <c r="A21" s="311" t="s">
        <v>159</v>
      </c>
      <c r="B21" s="314">
        <v>0</v>
      </c>
      <c r="C21" s="315">
        <v>0</v>
      </c>
      <c r="D21" s="544">
        <v>0</v>
      </c>
      <c r="E21" s="39" t="s">
        <v>150</v>
      </c>
      <c r="F21" s="37">
        <v>0</v>
      </c>
      <c r="G21" s="259">
        <v>0</v>
      </c>
      <c r="H21" s="570">
        <v>0</v>
      </c>
      <c r="I21" s="138" t="s">
        <v>160</v>
      </c>
      <c r="J21" s="31">
        <v>4</v>
      </c>
      <c r="K21" s="230">
        <v>24</v>
      </c>
      <c r="L21" s="115">
        <f t="shared" si="8"/>
        <v>6</v>
      </c>
      <c r="M21" s="63" t="s">
        <v>171</v>
      </c>
      <c r="N21" s="30">
        <v>0</v>
      </c>
      <c r="O21" s="265">
        <v>0</v>
      </c>
      <c r="P21" s="147">
        <v>0</v>
      </c>
      <c r="Q21" s="625" t="s">
        <v>162</v>
      </c>
      <c r="R21" s="626">
        <v>10</v>
      </c>
      <c r="S21" s="521">
        <v>56</v>
      </c>
      <c r="T21" s="517">
        <f t="shared" si="2"/>
        <v>5.6</v>
      </c>
      <c r="U21" s="102" t="s">
        <v>163</v>
      </c>
      <c r="V21" s="36">
        <v>0</v>
      </c>
      <c r="W21" s="415">
        <v>0</v>
      </c>
      <c r="X21" s="566">
        <v>0</v>
      </c>
      <c r="Y21" s="140" t="s">
        <v>164</v>
      </c>
      <c r="Z21" s="98">
        <v>1</v>
      </c>
      <c r="AA21" s="186">
        <v>6.5</v>
      </c>
      <c r="AB21" s="105">
        <f>AA21/Z21</f>
        <v>6.5</v>
      </c>
      <c r="AC21" s="125" t="s">
        <v>165</v>
      </c>
      <c r="AD21" s="130">
        <v>1</v>
      </c>
      <c r="AE21" s="208">
        <v>6</v>
      </c>
      <c r="AF21" s="127">
        <f t="shared" si="4"/>
        <v>6</v>
      </c>
      <c r="AG21" s="159" t="s">
        <v>166</v>
      </c>
      <c r="AH21" s="168">
        <v>0</v>
      </c>
      <c r="AI21" s="562">
        <v>0</v>
      </c>
      <c r="AJ21" s="170">
        <v>0</v>
      </c>
      <c r="AK21" s="330" t="s">
        <v>167</v>
      </c>
      <c r="AL21" s="341">
        <v>0</v>
      </c>
      <c r="AM21" s="559">
        <v>0</v>
      </c>
      <c r="AN21" s="350">
        <v>0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144" customFormat="1" ht="12" customHeight="1">
      <c r="A22" s="311" t="s">
        <v>168</v>
      </c>
      <c r="B22" s="314">
        <v>2</v>
      </c>
      <c r="C22" s="308">
        <v>7.5</v>
      </c>
      <c r="D22" s="304">
        <f t="shared" si="7"/>
        <v>3.75</v>
      </c>
      <c r="E22" s="39" t="s">
        <v>445</v>
      </c>
      <c r="F22" s="37">
        <v>0</v>
      </c>
      <c r="G22" s="259">
        <v>0</v>
      </c>
      <c r="H22" s="570">
        <v>0</v>
      </c>
      <c r="I22" s="654" t="s">
        <v>170</v>
      </c>
      <c r="J22" s="653">
        <v>12</v>
      </c>
      <c r="K22" s="652">
        <v>80</v>
      </c>
      <c r="L22" s="651">
        <f t="shared" si="8"/>
        <v>6.666666666666667</v>
      </c>
      <c r="M22" s="63" t="s">
        <v>169</v>
      </c>
      <c r="N22" s="30">
        <v>1</v>
      </c>
      <c r="O22" s="193">
        <v>4.5</v>
      </c>
      <c r="P22" s="113">
        <f t="shared" si="1"/>
        <v>4.5</v>
      </c>
      <c r="Q22" s="45" t="s">
        <v>172</v>
      </c>
      <c r="R22" s="33">
        <v>0</v>
      </c>
      <c r="S22" s="275">
        <v>0</v>
      </c>
      <c r="T22" s="119">
        <v>0</v>
      </c>
      <c r="U22" s="102" t="s">
        <v>173</v>
      </c>
      <c r="V22" s="36">
        <v>4</v>
      </c>
      <c r="W22" s="201">
        <v>24.5</v>
      </c>
      <c r="X22" s="108">
        <f t="shared" si="3"/>
        <v>6.125</v>
      </c>
      <c r="Y22" s="504" t="s">
        <v>174</v>
      </c>
      <c r="Z22" s="505">
        <v>6</v>
      </c>
      <c r="AA22" s="506">
        <v>34</v>
      </c>
      <c r="AB22" s="507">
        <f>AA22/Z22</f>
        <v>5.666666666666667</v>
      </c>
      <c r="AC22" s="125" t="s">
        <v>175</v>
      </c>
      <c r="AD22" s="128">
        <v>1</v>
      </c>
      <c r="AE22" s="371">
        <v>6</v>
      </c>
      <c r="AF22" s="127">
        <f t="shared" si="4"/>
        <v>6</v>
      </c>
      <c r="AG22" s="159" t="s">
        <v>176</v>
      </c>
      <c r="AH22" s="168">
        <v>0</v>
      </c>
      <c r="AI22" s="562">
        <v>0</v>
      </c>
      <c r="AJ22" s="170">
        <v>0</v>
      </c>
      <c r="AK22" s="330" t="s">
        <v>177</v>
      </c>
      <c r="AL22" s="341">
        <v>0</v>
      </c>
      <c r="AM22" s="559">
        <v>0</v>
      </c>
      <c r="AN22" s="350">
        <v>0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144" customFormat="1" ht="12" customHeight="1">
      <c r="A23" s="311" t="s">
        <v>178</v>
      </c>
      <c r="B23" s="314">
        <v>0</v>
      </c>
      <c r="C23" s="315">
        <v>0</v>
      </c>
      <c r="D23" s="544">
        <v>0</v>
      </c>
      <c r="E23" s="39" t="s">
        <v>179</v>
      </c>
      <c r="F23" s="37">
        <v>4</v>
      </c>
      <c r="G23" s="216">
        <v>22</v>
      </c>
      <c r="H23" s="117">
        <f t="shared" si="0"/>
        <v>5.5</v>
      </c>
      <c r="I23" s="138" t="s">
        <v>180</v>
      </c>
      <c r="J23" s="31">
        <v>1</v>
      </c>
      <c r="K23" s="230">
        <v>5</v>
      </c>
      <c r="L23" s="115">
        <f t="shared" si="8"/>
        <v>5</v>
      </c>
      <c r="M23" s="63" t="s">
        <v>181</v>
      </c>
      <c r="N23" s="30">
        <v>0</v>
      </c>
      <c r="O23" s="265">
        <v>0</v>
      </c>
      <c r="P23" s="147">
        <v>0</v>
      </c>
      <c r="Q23" s="45" t="s">
        <v>182</v>
      </c>
      <c r="R23" s="33">
        <v>1</v>
      </c>
      <c r="S23" s="223">
        <v>5.5</v>
      </c>
      <c r="T23" s="111">
        <f t="shared" si="2"/>
        <v>5.5</v>
      </c>
      <c r="U23" s="250" t="s">
        <v>183</v>
      </c>
      <c r="V23" s="36">
        <v>4</v>
      </c>
      <c r="W23" s="201">
        <v>24</v>
      </c>
      <c r="X23" s="108">
        <f t="shared" si="3"/>
        <v>6</v>
      </c>
      <c r="Y23" s="92" t="s">
        <v>184</v>
      </c>
      <c r="Z23" s="98">
        <v>0</v>
      </c>
      <c r="AA23" s="262">
        <v>0</v>
      </c>
      <c r="AB23" s="146">
        <v>0</v>
      </c>
      <c r="AC23" s="125" t="s">
        <v>185</v>
      </c>
      <c r="AD23" s="134">
        <v>0</v>
      </c>
      <c r="AE23" s="243">
        <v>0</v>
      </c>
      <c r="AF23" s="153">
        <v>0</v>
      </c>
      <c r="AG23" s="159" t="s">
        <v>186</v>
      </c>
      <c r="AH23" s="168">
        <v>0</v>
      </c>
      <c r="AI23" s="562">
        <v>0</v>
      </c>
      <c r="AJ23" s="170">
        <v>0</v>
      </c>
      <c r="AK23" s="330" t="s">
        <v>187</v>
      </c>
      <c r="AL23" s="341">
        <v>1</v>
      </c>
      <c r="AM23" s="336">
        <v>7</v>
      </c>
      <c r="AN23" s="340">
        <f t="shared" si="6"/>
        <v>7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144" customFormat="1" ht="12" customHeight="1">
      <c r="A24" s="311" t="s">
        <v>188</v>
      </c>
      <c r="B24" s="314">
        <v>2</v>
      </c>
      <c r="C24" s="308">
        <v>16</v>
      </c>
      <c r="D24" s="304">
        <f t="shared" si="7"/>
        <v>8</v>
      </c>
      <c r="E24" s="257" t="s">
        <v>189</v>
      </c>
      <c r="F24" s="37">
        <v>0</v>
      </c>
      <c r="G24" s="259">
        <v>0</v>
      </c>
      <c r="H24" s="570">
        <v>0</v>
      </c>
      <c r="I24" s="138" t="s">
        <v>190</v>
      </c>
      <c r="J24" s="79">
        <v>1</v>
      </c>
      <c r="K24" s="227">
        <v>5.5</v>
      </c>
      <c r="L24" s="115">
        <f t="shared" si="8"/>
        <v>5.5</v>
      </c>
      <c r="M24" s="63" t="s">
        <v>191</v>
      </c>
      <c r="N24" s="30">
        <v>1</v>
      </c>
      <c r="O24" s="193">
        <v>6</v>
      </c>
      <c r="P24" s="113">
        <f t="shared" si="1"/>
        <v>6</v>
      </c>
      <c r="Q24" s="45" t="s">
        <v>192</v>
      </c>
      <c r="R24" s="33">
        <v>0</v>
      </c>
      <c r="S24" s="275">
        <v>0</v>
      </c>
      <c r="T24" s="119">
        <v>0</v>
      </c>
      <c r="U24" s="250" t="s">
        <v>193</v>
      </c>
      <c r="V24" s="36">
        <v>0</v>
      </c>
      <c r="W24" s="415">
        <v>0</v>
      </c>
      <c r="X24" s="566">
        <v>0</v>
      </c>
      <c r="Y24" s="92" t="s">
        <v>194</v>
      </c>
      <c r="Z24" s="98">
        <v>1</v>
      </c>
      <c r="AA24" s="186">
        <v>5.5</v>
      </c>
      <c r="AB24" s="105">
        <f>AA24/Z24</f>
        <v>5.5</v>
      </c>
      <c r="AC24" s="125" t="s">
        <v>195</v>
      </c>
      <c r="AD24" s="134">
        <v>0</v>
      </c>
      <c r="AE24" s="243">
        <v>0</v>
      </c>
      <c r="AF24" s="153">
        <v>0</v>
      </c>
      <c r="AG24" s="159" t="s">
        <v>458</v>
      </c>
      <c r="AH24" s="168">
        <v>5</v>
      </c>
      <c r="AI24" s="177">
        <v>30.5</v>
      </c>
      <c r="AJ24" s="166">
        <f>AI24/AH24</f>
        <v>6.1</v>
      </c>
      <c r="AK24" s="330" t="s">
        <v>478</v>
      </c>
      <c r="AL24" s="341">
        <v>0</v>
      </c>
      <c r="AM24" s="559">
        <v>0</v>
      </c>
      <c r="AN24" s="350">
        <v>0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144" customFormat="1" ht="12" customHeight="1">
      <c r="A25" s="311" t="s">
        <v>468</v>
      </c>
      <c r="B25" s="314">
        <v>0</v>
      </c>
      <c r="C25" s="315">
        <v>0</v>
      </c>
      <c r="D25" s="544">
        <v>0</v>
      </c>
      <c r="E25" s="39" t="s">
        <v>196</v>
      </c>
      <c r="F25" s="37">
        <v>0</v>
      </c>
      <c r="G25" s="259">
        <v>0</v>
      </c>
      <c r="H25" s="570">
        <v>0</v>
      </c>
      <c r="I25" s="138" t="s">
        <v>197</v>
      </c>
      <c r="J25" s="79">
        <v>0</v>
      </c>
      <c r="K25" s="410">
        <v>0</v>
      </c>
      <c r="L25" s="412">
        <v>0</v>
      </c>
      <c r="M25" s="63" t="s">
        <v>198</v>
      </c>
      <c r="N25" s="30">
        <v>0</v>
      </c>
      <c r="O25" s="265">
        <v>0</v>
      </c>
      <c r="P25" s="147">
        <v>0</v>
      </c>
      <c r="Q25" s="45" t="s">
        <v>475</v>
      </c>
      <c r="R25" s="33">
        <v>0</v>
      </c>
      <c r="S25" s="275">
        <v>0</v>
      </c>
      <c r="T25" s="119">
        <v>0</v>
      </c>
      <c r="U25" s="102" t="s">
        <v>477</v>
      </c>
      <c r="V25" s="36">
        <v>1</v>
      </c>
      <c r="W25" s="201">
        <v>5</v>
      </c>
      <c r="X25" s="419">
        <f>W25/V25</f>
        <v>5</v>
      </c>
      <c r="Y25" s="504" t="s">
        <v>518</v>
      </c>
      <c r="Z25" s="505">
        <v>6</v>
      </c>
      <c r="AA25" s="506">
        <v>34.5</v>
      </c>
      <c r="AB25" s="507">
        <f>AA25/Z25</f>
        <v>5.75</v>
      </c>
      <c r="AC25" s="125"/>
      <c r="AD25" s="134" t="s">
        <v>20</v>
      </c>
      <c r="AE25" s="243" t="s">
        <v>20</v>
      </c>
      <c r="AF25" s="127" t="s">
        <v>20</v>
      </c>
      <c r="AG25" s="159" t="s">
        <v>20</v>
      </c>
      <c r="AH25" s="168" t="s">
        <v>20</v>
      </c>
      <c r="AI25" s="177" t="s">
        <v>20</v>
      </c>
      <c r="AJ25" s="166" t="s">
        <v>20</v>
      </c>
      <c r="AK25" s="330" t="s">
        <v>479</v>
      </c>
      <c r="AL25" s="341">
        <v>0</v>
      </c>
      <c r="AM25" s="559">
        <v>0</v>
      </c>
      <c r="AN25" s="350">
        <v>0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144" customFormat="1" ht="12" customHeight="1">
      <c r="A26" s="311" t="s">
        <v>20</v>
      </c>
      <c r="B26" s="314" t="s">
        <v>20</v>
      </c>
      <c r="C26" s="308" t="s">
        <v>20</v>
      </c>
      <c r="D26" s="304" t="s">
        <v>20</v>
      </c>
      <c r="E26" s="39" t="s">
        <v>199</v>
      </c>
      <c r="F26" s="37">
        <v>0</v>
      </c>
      <c r="G26" s="259">
        <v>0</v>
      </c>
      <c r="H26" s="570">
        <v>0</v>
      </c>
      <c r="I26" s="138" t="s">
        <v>200</v>
      </c>
      <c r="J26" s="79">
        <v>0</v>
      </c>
      <c r="K26" s="410">
        <v>0</v>
      </c>
      <c r="L26" s="412">
        <v>0</v>
      </c>
      <c r="M26" s="63" t="s">
        <v>201</v>
      </c>
      <c r="N26" s="30">
        <v>2</v>
      </c>
      <c r="O26" s="193">
        <v>11</v>
      </c>
      <c r="P26" s="113">
        <f t="shared" si="1"/>
        <v>5.5</v>
      </c>
      <c r="Q26" s="45" t="s">
        <v>476</v>
      </c>
      <c r="R26" s="33">
        <v>0</v>
      </c>
      <c r="S26" s="275">
        <v>0</v>
      </c>
      <c r="T26" s="119">
        <v>0</v>
      </c>
      <c r="U26" s="102" t="s">
        <v>20</v>
      </c>
      <c r="V26" s="36" t="s">
        <v>20</v>
      </c>
      <c r="W26" s="201" t="s">
        <v>20</v>
      </c>
      <c r="X26" s="108" t="s">
        <v>20</v>
      </c>
      <c r="Y26" s="92" t="s">
        <v>20</v>
      </c>
      <c r="Z26" s="98" t="s">
        <v>20</v>
      </c>
      <c r="AA26" s="186" t="s">
        <v>20</v>
      </c>
      <c r="AB26" s="146" t="s">
        <v>20</v>
      </c>
      <c r="AC26" s="125" t="s">
        <v>20</v>
      </c>
      <c r="AD26" s="134" t="s">
        <v>20</v>
      </c>
      <c r="AE26" s="243" t="s">
        <v>20</v>
      </c>
      <c r="AF26" s="127" t="s">
        <v>20</v>
      </c>
      <c r="AG26" s="159" t="s">
        <v>20</v>
      </c>
      <c r="AH26" s="168" t="s">
        <v>20</v>
      </c>
      <c r="AI26" s="177" t="s">
        <v>20</v>
      </c>
      <c r="AJ26" s="166" t="s">
        <v>20</v>
      </c>
      <c r="AK26" s="330" t="s">
        <v>480</v>
      </c>
      <c r="AL26" s="341">
        <v>0</v>
      </c>
      <c r="AM26" s="559">
        <v>0</v>
      </c>
      <c r="AN26" s="350">
        <v>0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144" customFormat="1" ht="12" customHeight="1">
      <c r="A27" s="311" t="s">
        <v>20</v>
      </c>
      <c r="B27" s="314" t="s">
        <v>20</v>
      </c>
      <c r="C27" s="308" t="s">
        <v>20</v>
      </c>
      <c r="D27" s="304" t="s">
        <v>20</v>
      </c>
      <c r="E27" s="439" t="s">
        <v>515</v>
      </c>
      <c r="F27" s="443">
        <v>7</v>
      </c>
      <c r="G27" s="444">
        <v>39.5</v>
      </c>
      <c r="H27" s="442">
        <f aca="true" t="shared" si="9" ref="H27:H32">G27/F27</f>
        <v>5.642857142857143</v>
      </c>
      <c r="I27" s="138" t="s">
        <v>470</v>
      </c>
      <c r="J27" s="79">
        <v>2</v>
      </c>
      <c r="K27" s="227">
        <v>16</v>
      </c>
      <c r="L27" s="115">
        <f>K27/J27</f>
        <v>8</v>
      </c>
      <c r="M27" s="63" t="s">
        <v>473</v>
      </c>
      <c r="N27" s="30">
        <v>1</v>
      </c>
      <c r="O27" s="193">
        <v>6.5</v>
      </c>
      <c r="P27" s="113">
        <f t="shared" si="1"/>
        <v>6.5</v>
      </c>
      <c r="Q27" s="45" t="s">
        <v>20</v>
      </c>
      <c r="R27" s="33" t="s">
        <v>20</v>
      </c>
      <c r="S27" s="275" t="s">
        <v>20</v>
      </c>
      <c r="T27" s="111" t="s">
        <v>20</v>
      </c>
      <c r="U27" s="102" t="s">
        <v>20</v>
      </c>
      <c r="V27" s="36" t="s">
        <v>20</v>
      </c>
      <c r="W27" s="201" t="s">
        <v>20</v>
      </c>
      <c r="X27" s="108" t="s">
        <v>20</v>
      </c>
      <c r="Y27" s="92" t="s">
        <v>20</v>
      </c>
      <c r="Z27" s="98" t="s">
        <v>20</v>
      </c>
      <c r="AA27" s="186" t="s">
        <v>20</v>
      </c>
      <c r="AB27" s="146" t="s">
        <v>20</v>
      </c>
      <c r="AC27" s="125" t="s">
        <v>20</v>
      </c>
      <c r="AD27" s="134" t="s">
        <v>20</v>
      </c>
      <c r="AE27" s="243" t="s">
        <v>20</v>
      </c>
      <c r="AF27" s="127" t="s">
        <v>20</v>
      </c>
      <c r="AG27" s="159" t="s">
        <v>20</v>
      </c>
      <c r="AH27" s="168" t="s">
        <v>20</v>
      </c>
      <c r="AI27" s="177" t="s">
        <v>20</v>
      </c>
      <c r="AJ27" s="166" t="s">
        <v>20</v>
      </c>
      <c r="AK27" s="330" t="s">
        <v>20</v>
      </c>
      <c r="AL27" s="341" t="s">
        <v>20</v>
      </c>
      <c r="AM27" s="336" t="s">
        <v>20</v>
      </c>
      <c r="AN27" s="340" t="s">
        <v>20</v>
      </c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144" customFormat="1" ht="12" customHeight="1">
      <c r="A28" s="311" t="s">
        <v>20</v>
      </c>
      <c r="B28" s="314" t="s">
        <v>20</v>
      </c>
      <c r="C28" s="308" t="s">
        <v>20</v>
      </c>
      <c r="D28" s="304" t="s">
        <v>20</v>
      </c>
      <c r="E28" s="39" t="s">
        <v>181</v>
      </c>
      <c r="F28" s="37">
        <v>0</v>
      </c>
      <c r="G28" s="259">
        <v>0</v>
      </c>
      <c r="H28" s="570">
        <v>0</v>
      </c>
      <c r="I28" s="138" t="s">
        <v>471</v>
      </c>
      <c r="J28" s="79">
        <v>1</v>
      </c>
      <c r="K28" s="227">
        <v>6</v>
      </c>
      <c r="L28" s="115">
        <f>K28/J28</f>
        <v>6</v>
      </c>
      <c r="M28" s="63" t="s">
        <v>474</v>
      </c>
      <c r="N28" s="30">
        <v>0</v>
      </c>
      <c r="O28" s="265">
        <v>0</v>
      </c>
      <c r="P28" s="147">
        <v>0</v>
      </c>
      <c r="Q28" s="45" t="s">
        <v>20</v>
      </c>
      <c r="R28" s="33" t="s">
        <v>20</v>
      </c>
      <c r="S28" s="275" t="s">
        <v>20</v>
      </c>
      <c r="T28" s="111" t="s">
        <v>20</v>
      </c>
      <c r="U28" s="102" t="s">
        <v>20</v>
      </c>
      <c r="V28" s="36" t="s">
        <v>20</v>
      </c>
      <c r="W28" s="201" t="s">
        <v>20</v>
      </c>
      <c r="X28" s="108" t="s">
        <v>20</v>
      </c>
      <c r="Y28" s="92" t="s">
        <v>20</v>
      </c>
      <c r="Z28" s="98" t="s">
        <v>20</v>
      </c>
      <c r="AA28" s="186" t="s">
        <v>20</v>
      </c>
      <c r="AB28" s="146" t="s">
        <v>20</v>
      </c>
      <c r="AC28" s="125" t="s">
        <v>20</v>
      </c>
      <c r="AD28" s="134" t="s">
        <v>20</v>
      </c>
      <c r="AE28" s="243" t="s">
        <v>20</v>
      </c>
      <c r="AF28" s="127" t="s">
        <v>20</v>
      </c>
      <c r="AG28" s="159" t="s">
        <v>20</v>
      </c>
      <c r="AH28" s="168" t="s">
        <v>20</v>
      </c>
      <c r="AI28" s="177" t="s">
        <v>20</v>
      </c>
      <c r="AJ28" s="166" t="s">
        <v>20</v>
      </c>
      <c r="AK28" s="330" t="s">
        <v>20</v>
      </c>
      <c r="AL28" s="341" t="s">
        <v>20</v>
      </c>
      <c r="AM28" s="336" t="s">
        <v>20</v>
      </c>
      <c r="AN28" s="340" t="s">
        <v>20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144" customFormat="1" ht="12" customHeight="1">
      <c r="A29" s="311" t="s">
        <v>20</v>
      </c>
      <c r="B29" s="314" t="s">
        <v>20</v>
      </c>
      <c r="C29" s="308" t="s">
        <v>20</v>
      </c>
      <c r="D29" s="304" t="s">
        <v>20</v>
      </c>
      <c r="E29" s="39" t="s">
        <v>171</v>
      </c>
      <c r="F29" s="37">
        <v>1</v>
      </c>
      <c r="G29" s="216">
        <v>10</v>
      </c>
      <c r="H29" s="117">
        <f t="shared" si="9"/>
        <v>10</v>
      </c>
      <c r="I29" s="138" t="s">
        <v>472</v>
      </c>
      <c r="J29" s="79">
        <v>0</v>
      </c>
      <c r="K29" s="410">
        <v>0</v>
      </c>
      <c r="L29" s="412">
        <v>0</v>
      </c>
      <c r="M29" s="63" t="s">
        <v>20</v>
      </c>
      <c r="N29" s="30" t="s">
        <v>20</v>
      </c>
      <c r="O29" s="193" t="s">
        <v>20</v>
      </c>
      <c r="P29" s="113" t="s">
        <v>20</v>
      </c>
      <c r="Q29" s="45" t="s">
        <v>20</v>
      </c>
      <c r="R29" s="33" t="s">
        <v>20</v>
      </c>
      <c r="S29" s="275" t="s">
        <v>20</v>
      </c>
      <c r="T29" s="111" t="s">
        <v>20</v>
      </c>
      <c r="U29" s="102" t="s">
        <v>20</v>
      </c>
      <c r="V29" s="36" t="s">
        <v>20</v>
      </c>
      <c r="W29" s="201" t="s">
        <v>20</v>
      </c>
      <c r="X29" s="108" t="s">
        <v>20</v>
      </c>
      <c r="Y29" s="92" t="s">
        <v>20</v>
      </c>
      <c r="Z29" s="98" t="s">
        <v>20</v>
      </c>
      <c r="AA29" s="186" t="s">
        <v>20</v>
      </c>
      <c r="AB29" s="146" t="s">
        <v>20</v>
      </c>
      <c r="AC29" s="125" t="s">
        <v>20</v>
      </c>
      <c r="AD29" s="134" t="s">
        <v>20</v>
      </c>
      <c r="AE29" s="243" t="s">
        <v>20</v>
      </c>
      <c r="AF29" s="127" t="s">
        <v>20</v>
      </c>
      <c r="AG29" s="159" t="s">
        <v>20</v>
      </c>
      <c r="AH29" s="168" t="s">
        <v>20</v>
      </c>
      <c r="AI29" s="177" t="s">
        <v>20</v>
      </c>
      <c r="AJ29" s="166" t="s">
        <v>20</v>
      </c>
      <c r="AK29" s="330" t="s">
        <v>20</v>
      </c>
      <c r="AL29" s="341" t="s">
        <v>20</v>
      </c>
      <c r="AM29" s="336" t="s">
        <v>20</v>
      </c>
      <c r="AN29" s="340" t="s">
        <v>20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144" customFormat="1" ht="12" customHeight="1">
      <c r="A30" s="311" t="s">
        <v>20</v>
      </c>
      <c r="B30" s="314" t="s">
        <v>20</v>
      </c>
      <c r="C30" s="308" t="s">
        <v>20</v>
      </c>
      <c r="D30" s="304" t="s">
        <v>20</v>
      </c>
      <c r="E30" s="39" t="s">
        <v>152</v>
      </c>
      <c r="F30" s="37">
        <v>0</v>
      </c>
      <c r="G30" s="259">
        <v>0</v>
      </c>
      <c r="H30" s="570">
        <v>0</v>
      </c>
      <c r="I30" s="138" t="s">
        <v>199</v>
      </c>
      <c r="J30" s="79">
        <v>0</v>
      </c>
      <c r="K30" s="410">
        <v>0</v>
      </c>
      <c r="L30" s="412">
        <v>0</v>
      </c>
      <c r="M30" s="63" t="s">
        <v>20</v>
      </c>
      <c r="N30" s="30" t="s">
        <v>20</v>
      </c>
      <c r="O30" s="193" t="s">
        <v>20</v>
      </c>
      <c r="P30" s="113" t="s">
        <v>20</v>
      </c>
      <c r="Q30" s="45" t="s">
        <v>20</v>
      </c>
      <c r="R30" s="33" t="s">
        <v>20</v>
      </c>
      <c r="S30" s="275" t="s">
        <v>20</v>
      </c>
      <c r="T30" s="111" t="s">
        <v>20</v>
      </c>
      <c r="U30" s="102" t="s">
        <v>20</v>
      </c>
      <c r="V30" s="36" t="s">
        <v>20</v>
      </c>
      <c r="W30" s="201" t="s">
        <v>20</v>
      </c>
      <c r="X30" s="108" t="s">
        <v>20</v>
      </c>
      <c r="Y30" s="92" t="s">
        <v>20</v>
      </c>
      <c r="Z30" s="98" t="s">
        <v>20</v>
      </c>
      <c r="AA30" s="186" t="s">
        <v>20</v>
      </c>
      <c r="AB30" s="146" t="s">
        <v>20</v>
      </c>
      <c r="AC30" s="125" t="s">
        <v>20</v>
      </c>
      <c r="AD30" s="134" t="s">
        <v>20</v>
      </c>
      <c r="AE30" s="243" t="s">
        <v>20</v>
      </c>
      <c r="AF30" s="127" t="s">
        <v>20</v>
      </c>
      <c r="AG30" s="159" t="s">
        <v>20</v>
      </c>
      <c r="AH30" s="168" t="s">
        <v>20</v>
      </c>
      <c r="AI30" s="177" t="s">
        <v>20</v>
      </c>
      <c r="AJ30" s="166" t="s">
        <v>20</v>
      </c>
      <c r="AK30" s="330" t="s">
        <v>20</v>
      </c>
      <c r="AL30" s="341" t="s">
        <v>20</v>
      </c>
      <c r="AM30" s="336" t="s">
        <v>20</v>
      </c>
      <c r="AN30" s="340" t="s">
        <v>20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144" customFormat="1" ht="12" customHeight="1">
      <c r="A31" s="311" t="s">
        <v>20</v>
      </c>
      <c r="B31" s="314" t="s">
        <v>20</v>
      </c>
      <c r="C31" s="308" t="s">
        <v>20</v>
      </c>
      <c r="D31" s="304" t="s">
        <v>20</v>
      </c>
      <c r="E31" s="39" t="s">
        <v>198</v>
      </c>
      <c r="F31" s="37">
        <v>5</v>
      </c>
      <c r="G31" s="216">
        <v>26.5</v>
      </c>
      <c r="H31" s="117">
        <f t="shared" si="9"/>
        <v>5.3</v>
      </c>
      <c r="I31" s="138" t="s">
        <v>20</v>
      </c>
      <c r="J31" s="79" t="s">
        <v>20</v>
      </c>
      <c r="K31" s="410" t="s">
        <v>20</v>
      </c>
      <c r="L31" s="412" t="s">
        <v>20</v>
      </c>
      <c r="M31" s="63" t="s">
        <v>20</v>
      </c>
      <c r="N31" s="30" t="s">
        <v>20</v>
      </c>
      <c r="O31" s="193" t="s">
        <v>20</v>
      </c>
      <c r="P31" s="113" t="s">
        <v>20</v>
      </c>
      <c r="Q31" s="45" t="s">
        <v>20</v>
      </c>
      <c r="R31" s="33" t="s">
        <v>20</v>
      </c>
      <c r="S31" s="275" t="s">
        <v>20</v>
      </c>
      <c r="T31" s="111" t="s">
        <v>20</v>
      </c>
      <c r="U31" s="102" t="s">
        <v>20</v>
      </c>
      <c r="V31" s="36" t="s">
        <v>20</v>
      </c>
      <c r="W31" s="201" t="s">
        <v>20</v>
      </c>
      <c r="X31" s="108" t="s">
        <v>20</v>
      </c>
      <c r="Y31" s="92" t="s">
        <v>20</v>
      </c>
      <c r="Z31" s="98" t="s">
        <v>20</v>
      </c>
      <c r="AA31" s="186" t="s">
        <v>20</v>
      </c>
      <c r="AB31" s="146" t="s">
        <v>20</v>
      </c>
      <c r="AC31" s="125" t="s">
        <v>20</v>
      </c>
      <c r="AD31" s="134" t="s">
        <v>20</v>
      </c>
      <c r="AE31" s="243" t="s">
        <v>20</v>
      </c>
      <c r="AF31" s="127" t="s">
        <v>20</v>
      </c>
      <c r="AG31" s="159" t="s">
        <v>20</v>
      </c>
      <c r="AH31" s="168" t="s">
        <v>20</v>
      </c>
      <c r="AI31" s="177" t="s">
        <v>20</v>
      </c>
      <c r="AJ31" s="166" t="s">
        <v>20</v>
      </c>
      <c r="AK31" s="330" t="s">
        <v>20</v>
      </c>
      <c r="AL31" s="341" t="s">
        <v>20</v>
      </c>
      <c r="AM31" s="336" t="s">
        <v>20</v>
      </c>
      <c r="AN31" s="340" t="s">
        <v>20</v>
      </c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144" customFormat="1" ht="12" customHeight="1" thickBot="1">
      <c r="A32" s="316" t="s">
        <v>20</v>
      </c>
      <c r="B32" s="317" t="s">
        <v>20</v>
      </c>
      <c r="C32" s="318" t="s">
        <v>20</v>
      </c>
      <c r="D32" s="304" t="s">
        <v>20</v>
      </c>
      <c r="E32" s="39" t="s">
        <v>469</v>
      </c>
      <c r="F32" s="75">
        <v>2</v>
      </c>
      <c r="G32" s="213">
        <v>11</v>
      </c>
      <c r="H32" s="117">
        <f t="shared" si="9"/>
        <v>5.5</v>
      </c>
      <c r="I32" s="41" t="s">
        <v>20</v>
      </c>
      <c r="J32" s="235" t="s">
        <v>20</v>
      </c>
      <c r="K32" s="381" t="s">
        <v>20</v>
      </c>
      <c r="L32" s="115" t="s">
        <v>20</v>
      </c>
      <c r="M32" s="63" t="s">
        <v>20</v>
      </c>
      <c r="N32" s="76" t="s">
        <v>20</v>
      </c>
      <c r="O32" s="189" t="s">
        <v>20</v>
      </c>
      <c r="P32" s="113" t="s">
        <v>20</v>
      </c>
      <c r="Q32" s="45" t="s">
        <v>20</v>
      </c>
      <c r="R32" s="77" t="s">
        <v>20</v>
      </c>
      <c r="S32" s="220" t="s">
        <v>20</v>
      </c>
      <c r="T32" s="111" t="s">
        <v>20</v>
      </c>
      <c r="U32" s="102" t="s">
        <v>20</v>
      </c>
      <c r="V32" s="78" t="s">
        <v>20</v>
      </c>
      <c r="W32" s="198" t="s">
        <v>20</v>
      </c>
      <c r="X32" s="108" t="s">
        <v>20</v>
      </c>
      <c r="Y32" s="95" t="s">
        <v>20</v>
      </c>
      <c r="Z32" s="99" t="s">
        <v>20</v>
      </c>
      <c r="AA32" s="183" t="s">
        <v>20</v>
      </c>
      <c r="AB32" s="146" t="s">
        <v>20</v>
      </c>
      <c r="AC32" s="125" t="s">
        <v>20</v>
      </c>
      <c r="AD32" s="133" t="s">
        <v>20</v>
      </c>
      <c r="AE32" s="209" t="s">
        <v>20</v>
      </c>
      <c r="AF32" s="127" t="s">
        <v>20</v>
      </c>
      <c r="AG32" s="158" t="s">
        <v>20</v>
      </c>
      <c r="AH32" s="171" t="s">
        <v>20</v>
      </c>
      <c r="AI32" s="362" t="s">
        <v>20</v>
      </c>
      <c r="AJ32" s="166" t="s">
        <v>20</v>
      </c>
      <c r="AK32" s="342" t="s">
        <v>20</v>
      </c>
      <c r="AL32" s="343" t="s">
        <v>20</v>
      </c>
      <c r="AM32" s="364" t="s">
        <v>20</v>
      </c>
      <c r="AN32" s="340" t="s">
        <v>20</v>
      </c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" customHeight="1" thickBot="1">
      <c r="A33" s="14" t="s">
        <v>3</v>
      </c>
      <c r="B33" s="14" t="s">
        <v>0</v>
      </c>
      <c r="C33" s="204" t="s">
        <v>1</v>
      </c>
      <c r="D33" s="14" t="s">
        <v>2</v>
      </c>
      <c r="E33" s="9" t="s">
        <v>3</v>
      </c>
      <c r="F33" s="9" t="s">
        <v>0</v>
      </c>
      <c r="G33" s="214" t="s">
        <v>1</v>
      </c>
      <c r="H33" s="9" t="s">
        <v>2</v>
      </c>
      <c r="I33" s="10" t="s">
        <v>3</v>
      </c>
      <c r="J33" s="10" t="s">
        <v>0</v>
      </c>
      <c r="K33" s="229" t="s">
        <v>1</v>
      </c>
      <c r="L33" s="10" t="s">
        <v>2</v>
      </c>
      <c r="M33" s="8" t="s">
        <v>3</v>
      </c>
      <c r="N33" s="8" t="s">
        <v>0</v>
      </c>
      <c r="O33" s="190" t="s">
        <v>1</v>
      </c>
      <c r="P33" s="8" t="s">
        <v>2</v>
      </c>
      <c r="Q33" s="55" t="s">
        <v>3</v>
      </c>
      <c r="R33" s="55" t="s">
        <v>0</v>
      </c>
      <c r="S33" s="221" t="s">
        <v>1</v>
      </c>
      <c r="T33" s="50" t="s">
        <v>2</v>
      </c>
      <c r="U33" s="19" t="s">
        <v>3</v>
      </c>
      <c r="V33" s="48" t="s">
        <v>0</v>
      </c>
      <c r="W33" s="199" t="s">
        <v>1</v>
      </c>
      <c r="X33" s="74" t="s">
        <v>2</v>
      </c>
      <c r="Y33" s="89" t="s">
        <v>3</v>
      </c>
      <c r="Z33" s="90" t="s">
        <v>0</v>
      </c>
      <c r="AA33" s="184" t="s">
        <v>1</v>
      </c>
      <c r="AB33" s="89" t="s">
        <v>2</v>
      </c>
      <c r="AC33" s="136" t="s">
        <v>3</v>
      </c>
      <c r="AD33" s="137" t="s">
        <v>0</v>
      </c>
      <c r="AE33" s="207" t="s">
        <v>1</v>
      </c>
      <c r="AF33" s="136" t="s">
        <v>2</v>
      </c>
      <c r="AG33" s="157" t="s">
        <v>3</v>
      </c>
      <c r="AH33" s="157" t="s">
        <v>0</v>
      </c>
      <c r="AI33" s="175" t="s">
        <v>1</v>
      </c>
      <c r="AJ33" s="157" t="s">
        <v>2</v>
      </c>
      <c r="AK33" s="298" t="s">
        <v>3</v>
      </c>
      <c r="AL33" s="298" t="s">
        <v>0</v>
      </c>
      <c r="AM33" s="299" t="s">
        <v>1</v>
      </c>
      <c r="AN33" s="298" t="s">
        <v>2</v>
      </c>
      <c r="AO33" s="24"/>
      <c r="AP33" s="24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144" customFormat="1" ht="12" customHeight="1">
      <c r="A34" s="309" t="s">
        <v>202</v>
      </c>
      <c r="B34" s="310">
        <v>4</v>
      </c>
      <c r="C34" s="300">
        <v>23</v>
      </c>
      <c r="D34" s="301">
        <f>C34/B34</f>
        <v>5.75</v>
      </c>
      <c r="E34" s="793" t="s">
        <v>203</v>
      </c>
      <c r="F34" s="445">
        <v>10</v>
      </c>
      <c r="G34" s="437">
        <v>67.5</v>
      </c>
      <c r="H34" s="802">
        <f aca="true" t="shared" si="10" ref="H34:H50">G34/F34</f>
        <v>6.75</v>
      </c>
      <c r="I34" s="693" t="s">
        <v>204</v>
      </c>
      <c r="J34" s="535">
        <v>8</v>
      </c>
      <c r="K34" s="536">
        <v>52.5</v>
      </c>
      <c r="L34" s="697">
        <f aca="true" t="shared" si="11" ref="L34:L45">K34/J34</f>
        <v>6.5625</v>
      </c>
      <c r="M34" s="685" t="s">
        <v>205</v>
      </c>
      <c r="N34" s="450">
        <v>6</v>
      </c>
      <c r="O34" s="451">
        <v>42</v>
      </c>
      <c r="P34" s="798">
        <f aca="true" t="shared" si="12" ref="P34:P50">O34/N34</f>
        <v>7</v>
      </c>
      <c r="Q34" s="661" t="s">
        <v>206</v>
      </c>
      <c r="R34" s="597">
        <v>12</v>
      </c>
      <c r="S34" s="605">
        <v>96</v>
      </c>
      <c r="T34" s="666">
        <f aca="true" t="shared" si="13" ref="T34:T47">S34/R34</f>
        <v>8</v>
      </c>
      <c r="U34" s="604" t="s">
        <v>207</v>
      </c>
      <c r="V34" s="482">
        <v>9</v>
      </c>
      <c r="W34" s="483">
        <v>60.5</v>
      </c>
      <c r="X34" s="665">
        <f aca="true" t="shared" si="14" ref="X34:X44">W34/V34</f>
        <v>6.722222222222222</v>
      </c>
      <c r="Y34" s="642" t="s">
        <v>208</v>
      </c>
      <c r="Z34" s="782">
        <v>11</v>
      </c>
      <c r="AA34" s="789">
        <v>78</v>
      </c>
      <c r="AB34" s="641">
        <f aca="true" t="shared" si="15" ref="AB34:AB44">AA34/Z34</f>
        <v>7.090909090909091</v>
      </c>
      <c r="AC34" s="660" t="s">
        <v>209</v>
      </c>
      <c r="AD34" s="494">
        <v>9</v>
      </c>
      <c r="AE34" s="495">
        <v>67</v>
      </c>
      <c r="AF34" s="657">
        <f aca="true" t="shared" si="16" ref="AF34:AF43">AE34/AD34</f>
        <v>7.444444444444445</v>
      </c>
      <c r="AG34" s="603" t="s">
        <v>210</v>
      </c>
      <c r="AH34" s="658">
        <v>13</v>
      </c>
      <c r="AI34" s="788">
        <v>92</v>
      </c>
      <c r="AJ34" s="795">
        <f aca="true" t="shared" si="17" ref="AJ34:AJ47">AI34/AH34</f>
        <v>7.076923076923077</v>
      </c>
      <c r="AK34" s="596" t="s">
        <v>211</v>
      </c>
      <c r="AL34" s="475">
        <v>7</v>
      </c>
      <c r="AM34" s="476">
        <v>57.5</v>
      </c>
      <c r="AN34" s="694">
        <f aca="true" t="shared" si="18" ref="AN34:AN41">AM34/AL34</f>
        <v>8.214285714285714</v>
      </c>
      <c r="AO34" s="24">
        <v>11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144" customFormat="1" ht="12" customHeight="1">
      <c r="A35" s="630" t="s">
        <v>212</v>
      </c>
      <c r="B35" s="631">
        <v>13</v>
      </c>
      <c r="C35" s="635">
        <v>91.5</v>
      </c>
      <c r="D35" s="803">
        <f aca="true" t="shared" si="19" ref="D35:D47">C35/B35</f>
        <v>7.038461538461538</v>
      </c>
      <c r="E35" s="83" t="s">
        <v>213</v>
      </c>
      <c r="F35" s="82">
        <v>5</v>
      </c>
      <c r="G35" s="215">
        <v>29.5</v>
      </c>
      <c r="H35" s="117">
        <f t="shared" si="10"/>
        <v>5.9</v>
      </c>
      <c r="I35" s="804" t="s">
        <v>527</v>
      </c>
      <c r="J35" s="805">
        <v>13</v>
      </c>
      <c r="K35" s="652">
        <v>112.5</v>
      </c>
      <c r="L35" s="651">
        <f t="shared" si="11"/>
        <v>8.653846153846153</v>
      </c>
      <c r="M35" s="63" t="s">
        <v>214</v>
      </c>
      <c r="N35" s="73">
        <v>2</v>
      </c>
      <c r="O35" s="191">
        <v>10.5</v>
      </c>
      <c r="P35" s="247">
        <f t="shared" si="12"/>
        <v>5.25</v>
      </c>
      <c r="Q35" s="625" t="s">
        <v>215</v>
      </c>
      <c r="R35" s="519">
        <v>10</v>
      </c>
      <c r="S35" s="790">
        <v>75.5</v>
      </c>
      <c r="T35" s="796">
        <f t="shared" si="13"/>
        <v>7.55</v>
      </c>
      <c r="U35" s="484" t="s">
        <v>216</v>
      </c>
      <c r="V35" s="485">
        <v>10</v>
      </c>
      <c r="W35" s="486">
        <v>62.5</v>
      </c>
      <c r="X35" s="487">
        <f t="shared" si="14"/>
        <v>6.25</v>
      </c>
      <c r="Y35" s="683" t="s">
        <v>217</v>
      </c>
      <c r="Z35" s="682">
        <v>12</v>
      </c>
      <c r="AA35" s="689">
        <v>90.5</v>
      </c>
      <c r="AB35" s="643">
        <f t="shared" si="15"/>
        <v>7.541666666666667</v>
      </c>
      <c r="AC35" s="807" t="s">
        <v>218</v>
      </c>
      <c r="AD35" s="808">
        <v>12</v>
      </c>
      <c r="AE35" s="809">
        <v>98</v>
      </c>
      <c r="AF35" s="806">
        <f t="shared" si="16"/>
        <v>8.166666666666666</v>
      </c>
      <c r="AG35" s="159" t="s">
        <v>219</v>
      </c>
      <c r="AH35" s="162">
        <v>4</v>
      </c>
      <c r="AI35" s="176">
        <v>24.5</v>
      </c>
      <c r="AJ35" s="166">
        <f t="shared" si="17"/>
        <v>6.125</v>
      </c>
      <c r="AK35" s="637" t="s">
        <v>220</v>
      </c>
      <c r="AL35" s="679">
        <v>13</v>
      </c>
      <c r="AM35" s="686">
        <v>89.5</v>
      </c>
      <c r="AN35" s="636">
        <f t="shared" si="18"/>
        <v>6.884615384615385</v>
      </c>
      <c r="AO35" s="253">
        <v>70</v>
      </c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144" customFormat="1" ht="12" customHeight="1">
      <c r="A36" s="430" t="s">
        <v>221</v>
      </c>
      <c r="B36" s="431">
        <v>8</v>
      </c>
      <c r="C36" s="432">
        <v>48.5</v>
      </c>
      <c r="D36" s="433">
        <f t="shared" si="19"/>
        <v>6.0625</v>
      </c>
      <c r="E36" s="446" t="s">
        <v>457</v>
      </c>
      <c r="F36" s="447">
        <v>10</v>
      </c>
      <c r="G36" s="441">
        <v>61.5</v>
      </c>
      <c r="H36" s="442">
        <f t="shared" si="10"/>
        <v>6.15</v>
      </c>
      <c r="I36" s="804" t="s">
        <v>222</v>
      </c>
      <c r="J36" s="810">
        <v>6</v>
      </c>
      <c r="K36" s="811">
        <v>51</v>
      </c>
      <c r="L36" s="651">
        <f t="shared" si="11"/>
        <v>8.5</v>
      </c>
      <c r="M36" s="63" t="s">
        <v>223</v>
      </c>
      <c r="N36" s="28">
        <v>1</v>
      </c>
      <c r="O36" s="192">
        <v>6</v>
      </c>
      <c r="P36" s="113">
        <f t="shared" si="12"/>
        <v>6</v>
      </c>
      <c r="Q36" s="625" t="s">
        <v>224</v>
      </c>
      <c r="R36" s="519">
        <v>6</v>
      </c>
      <c r="S36" s="520">
        <v>50</v>
      </c>
      <c r="T36" s="797">
        <f t="shared" si="13"/>
        <v>8.333333333333334</v>
      </c>
      <c r="U36" s="489" t="s">
        <v>225</v>
      </c>
      <c r="V36" s="485">
        <v>7</v>
      </c>
      <c r="W36" s="486">
        <v>42</v>
      </c>
      <c r="X36" s="487">
        <f t="shared" si="14"/>
        <v>6</v>
      </c>
      <c r="Y36" s="683" t="s">
        <v>226</v>
      </c>
      <c r="Z36" s="682">
        <v>11</v>
      </c>
      <c r="AA36" s="689">
        <v>76.5</v>
      </c>
      <c r="AB36" s="643">
        <f t="shared" si="15"/>
        <v>6.954545454545454</v>
      </c>
      <c r="AC36" s="496" t="s">
        <v>227</v>
      </c>
      <c r="AD36" s="497">
        <v>7</v>
      </c>
      <c r="AE36" s="498">
        <v>40</v>
      </c>
      <c r="AF36" s="499">
        <f t="shared" si="16"/>
        <v>5.714285714285714</v>
      </c>
      <c r="AG36" s="621" t="s">
        <v>228</v>
      </c>
      <c r="AH36" s="620">
        <v>12</v>
      </c>
      <c r="AI36" s="632">
        <v>89</v>
      </c>
      <c r="AJ36" s="638">
        <f t="shared" si="17"/>
        <v>7.416666666666667</v>
      </c>
      <c r="AK36" s="473" t="s">
        <v>229</v>
      </c>
      <c r="AL36" s="478">
        <v>10</v>
      </c>
      <c r="AM36" s="479">
        <v>60.5</v>
      </c>
      <c r="AN36" s="474">
        <f t="shared" si="18"/>
        <v>6.05</v>
      </c>
      <c r="AO36" s="143">
        <v>6.5</v>
      </c>
      <c r="AP36" s="23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144" customFormat="1" ht="12" customHeight="1">
      <c r="A37" s="630" t="s">
        <v>230</v>
      </c>
      <c r="B37" s="431">
        <v>7</v>
      </c>
      <c r="C37" s="432">
        <v>47.5</v>
      </c>
      <c r="D37" s="803">
        <f t="shared" si="19"/>
        <v>6.785714285714286</v>
      </c>
      <c r="E37" s="83" t="s">
        <v>231</v>
      </c>
      <c r="F37" s="82">
        <v>3</v>
      </c>
      <c r="G37" s="215">
        <v>17.5</v>
      </c>
      <c r="H37" s="117">
        <f t="shared" si="10"/>
        <v>5.833333333333333</v>
      </c>
      <c r="I37" s="538" t="s">
        <v>232</v>
      </c>
      <c r="J37" s="530">
        <v>8</v>
      </c>
      <c r="K37" s="528">
        <v>47.5</v>
      </c>
      <c r="L37" s="529">
        <f t="shared" si="11"/>
        <v>5.9375</v>
      </c>
      <c r="M37" s="63" t="s">
        <v>233</v>
      </c>
      <c r="N37" s="28">
        <v>0</v>
      </c>
      <c r="O37" s="148">
        <v>0</v>
      </c>
      <c r="P37" s="147">
        <v>0</v>
      </c>
      <c r="Q37" s="625" t="s">
        <v>234</v>
      </c>
      <c r="R37" s="519">
        <v>6</v>
      </c>
      <c r="S37" s="520">
        <v>44.5</v>
      </c>
      <c r="T37" s="796">
        <f t="shared" si="13"/>
        <v>7.416666666666667</v>
      </c>
      <c r="U37" s="484" t="s">
        <v>235</v>
      </c>
      <c r="V37" s="485">
        <v>7</v>
      </c>
      <c r="W37" s="486">
        <v>35.5</v>
      </c>
      <c r="X37" s="487">
        <f t="shared" si="14"/>
        <v>5.071428571428571</v>
      </c>
      <c r="Y37" s="683" t="s">
        <v>236</v>
      </c>
      <c r="Z37" s="508">
        <v>8</v>
      </c>
      <c r="AA37" s="509">
        <v>56</v>
      </c>
      <c r="AB37" s="643">
        <f t="shared" si="15"/>
        <v>7</v>
      </c>
      <c r="AC37" s="496" t="s">
        <v>237</v>
      </c>
      <c r="AD37" s="497">
        <v>6</v>
      </c>
      <c r="AE37" s="498">
        <v>37</v>
      </c>
      <c r="AF37" s="499">
        <f t="shared" si="16"/>
        <v>6.166666666666667</v>
      </c>
      <c r="AG37" s="159" t="s">
        <v>238</v>
      </c>
      <c r="AH37" s="162">
        <v>0</v>
      </c>
      <c r="AI37" s="561">
        <v>0</v>
      </c>
      <c r="AJ37" s="170">
        <v>0</v>
      </c>
      <c r="AK37" s="637" t="s">
        <v>239</v>
      </c>
      <c r="AL37" s="478">
        <v>8</v>
      </c>
      <c r="AM37" s="479">
        <v>61</v>
      </c>
      <c r="AN37" s="636">
        <f t="shared" si="18"/>
        <v>7.625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144" customFormat="1" ht="12" customHeight="1">
      <c r="A38" s="311" t="s">
        <v>240</v>
      </c>
      <c r="B38" s="312">
        <v>2</v>
      </c>
      <c r="C38" s="313">
        <v>15.5</v>
      </c>
      <c r="D38" s="304">
        <f t="shared" si="19"/>
        <v>7.75</v>
      </c>
      <c r="E38" s="83" t="s">
        <v>241</v>
      </c>
      <c r="F38" s="82">
        <v>0</v>
      </c>
      <c r="G38" s="571">
        <v>0</v>
      </c>
      <c r="H38" s="570">
        <v>0</v>
      </c>
      <c r="I38" s="84" t="s">
        <v>242</v>
      </c>
      <c r="J38" s="79">
        <v>1</v>
      </c>
      <c r="K38" s="230">
        <v>9</v>
      </c>
      <c r="L38" s="115">
        <f t="shared" si="11"/>
        <v>9</v>
      </c>
      <c r="M38" s="63" t="s">
        <v>243</v>
      </c>
      <c r="N38" s="28">
        <v>6</v>
      </c>
      <c r="O38" s="192">
        <v>39.5</v>
      </c>
      <c r="P38" s="113">
        <f t="shared" si="12"/>
        <v>6.583333333333333</v>
      </c>
      <c r="Q38" s="45" t="s">
        <v>244</v>
      </c>
      <c r="R38" s="34">
        <v>2</v>
      </c>
      <c r="S38" s="222">
        <v>13</v>
      </c>
      <c r="T38" s="111">
        <f t="shared" si="13"/>
        <v>6.5</v>
      </c>
      <c r="U38" s="102" t="s">
        <v>245</v>
      </c>
      <c r="V38" s="35">
        <v>3</v>
      </c>
      <c r="W38" s="200">
        <v>20.5</v>
      </c>
      <c r="X38" s="108">
        <f t="shared" si="14"/>
        <v>6.833333333333333</v>
      </c>
      <c r="Y38" s="140" t="s">
        <v>246</v>
      </c>
      <c r="Z38" s="97">
        <v>2</v>
      </c>
      <c r="AA38" s="185">
        <v>11.5</v>
      </c>
      <c r="AB38" s="105">
        <f t="shared" si="15"/>
        <v>5.75</v>
      </c>
      <c r="AC38" s="496" t="s">
        <v>247</v>
      </c>
      <c r="AD38" s="497">
        <v>10</v>
      </c>
      <c r="AE38" s="498">
        <v>55.5</v>
      </c>
      <c r="AF38" s="499">
        <f t="shared" si="16"/>
        <v>5.55</v>
      </c>
      <c r="AG38" s="159" t="s">
        <v>248</v>
      </c>
      <c r="AH38" s="162">
        <v>4</v>
      </c>
      <c r="AI38" s="176">
        <v>23.5</v>
      </c>
      <c r="AJ38" s="166">
        <f t="shared" si="17"/>
        <v>5.875</v>
      </c>
      <c r="AK38" s="473" t="s">
        <v>249</v>
      </c>
      <c r="AL38" s="478">
        <v>6</v>
      </c>
      <c r="AM38" s="479">
        <v>37</v>
      </c>
      <c r="AN38" s="474">
        <f t="shared" si="18"/>
        <v>6.166666666666667</v>
      </c>
      <c r="AO38" s="253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144" customFormat="1" ht="12" customHeight="1">
      <c r="A39" s="311" t="s">
        <v>250</v>
      </c>
      <c r="B39" s="312">
        <v>1</v>
      </c>
      <c r="C39" s="313">
        <v>5</v>
      </c>
      <c r="D39" s="304">
        <f t="shared" si="19"/>
        <v>5</v>
      </c>
      <c r="E39" s="83" t="s">
        <v>251</v>
      </c>
      <c r="F39" s="82">
        <v>1</v>
      </c>
      <c r="G39" s="215">
        <v>10</v>
      </c>
      <c r="H39" s="117">
        <f>G39/F39</f>
        <v>10</v>
      </c>
      <c r="I39" s="801" t="s">
        <v>252</v>
      </c>
      <c r="J39" s="530">
        <v>7</v>
      </c>
      <c r="K39" s="528">
        <v>45.5</v>
      </c>
      <c r="L39" s="800">
        <f t="shared" si="11"/>
        <v>6.5</v>
      </c>
      <c r="M39" s="271" t="s">
        <v>253</v>
      </c>
      <c r="N39" s="272">
        <v>0</v>
      </c>
      <c r="O39" s="403">
        <v>0</v>
      </c>
      <c r="P39" s="579">
        <v>0</v>
      </c>
      <c r="Q39" s="45" t="s">
        <v>254</v>
      </c>
      <c r="R39" s="34">
        <v>1</v>
      </c>
      <c r="S39" s="222">
        <v>5.5</v>
      </c>
      <c r="T39" s="111">
        <f t="shared" si="13"/>
        <v>5.5</v>
      </c>
      <c r="U39" s="102" t="s">
        <v>255</v>
      </c>
      <c r="V39" s="35">
        <v>2</v>
      </c>
      <c r="W39" s="200">
        <v>11</v>
      </c>
      <c r="X39" s="108">
        <f t="shared" si="14"/>
        <v>5.5</v>
      </c>
      <c r="Y39" s="92" t="s">
        <v>256</v>
      </c>
      <c r="Z39" s="97">
        <v>4</v>
      </c>
      <c r="AA39" s="185">
        <v>25</v>
      </c>
      <c r="AB39" s="105">
        <f t="shared" si="15"/>
        <v>6.25</v>
      </c>
      <c r="AC39" s="125" t="s">
        <v>257</v>
      </c>
      <c r="AD39" s="130">
        <v>2</v>
      </c>
      <c r="AE39" s="208">
        <v>12</v>
      </c>
      <c r="AF39" s="127">
        <f t="shared" si="16"/>
        <v>6</v>
      </c>
      <c r="AG39" s="159" t="s">
        <v>258</v>
      </c>
      <c r="AH39" s="162">
        <v>0</v>
      </c>
      <c r="AI39" s="561">
        <v>0</v>
      </c>
      <c r="AJ39" s="170">
        <v>0</v>
      </c>
      <c r="AK39" s="330" t="s">
        <v>259</v>
      </c>
      <c r="AL39" s="338">
        <v>5</v>
      </c>
      <c r="AM39" s="339">
        <v>34</v>
      </c>
      <c r="AN39" s="340">
        <f t="shared" si="18"/>
        <v>6.8</v>
      </c>
      <c r="AO39" s="143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144" customFormat="1" ht="12" customHeight="1">
      <c r="A40" s="311" t="s">
        <v>260</v>
      </c>
      <c r="B40" s="312">
        <v>1</v>
      </c>
      <c r="C40" s="313">
        <v>5.5</v>
      </c>
      <c r="D40" s="304">
        <f t="shared" si="19"/>
        <v>5.5</v>
      </c>
      <c r="E40" s="787" t="s">
        <v>261</v>
      </c>
      <c r="F40" s="786">
        <v>12</v>
      </c>
      <c r="G40" s="794">
        <v>73</v>
      </c>
      <c r="H40" s="442">
        <f t="shared" si="10"/>
        <v>6.083333333333333</v>
      </c>
      <c r="I40" s="84" t="s">
        <v>262</v>
      </c>
      <c r="J40" s="79">
        <v>1</v>
      </c>
      <c r="K40" s="230">
        <v>5</v>
      </c>
      <c r="L40" s="115">
        <f t="shared" si="11"/>
        <v>5</v>
      </c>
      <c r="M40" s="63" t="s">
        <v>263</v>
      </c>
      <c r="N40" s="28">
        <v>0</v>
      </c>
      <c r="O40" s="148">
        <v>0</v>
      </c>
      <c r="P40" s="147">
        <v>0</v>
      </c>
      <c r="Q40" s="45" t="s">
        <v>264</v>
      </c>
      <c r="R40" s="34">
        <v>3</v>
      </c>
      <c r="S40" s="222">
        <v>19</v>
      </c>
      <c r="T40" s="111">
        <f t="shared" si="13"/>
        <v>6.333333333333333</v>
      </c>
      <c r="U40" s="102" t="s">
        <v>265</v>
      </c>
      <c r="V40" s="35">
        <v>0</v>
      </c>
      <c r="W40" s="567">
        <v>0</v>
      </c>
      <c r="X40" s="566">
        <v>0</v>
      </c>
      <c r="Y40" s="92" t="s">
        <v>266</v>
      </c>
      <c r="Z40" s="97">
        <v>0</v>
      </c>
      <c r="AA40" s="564">
        <v>0</v>
      </c>
      <c r="AB40" s="146">
        <v>0</v>
      </c>
      <c r="AC40" s="125" t="s">
        <v>267</v>
      </c>
      <c r="AD40" s="130">
        <v>3</v>
      </c>
      <c r="AE40" s="208">
        <v>18</v>
      </c>
      <c r="AF40" s="127">
        <f t="shared" si="16"/>
        <v>6</v>
      </c>
      <c r="AG40" s="621" t="s">
        <v>268</v>
      </c>
      <c r="AH40" s="620">
        <v>11</v>
      </c>
      <c r="AI40" s="632">
        <v>71</v>
      </c>
      <c r="AJ40" s="468">
        <f t="shared" si="17"/>
        <v>6.454545454545454</v>
      </c>
      <c r="AK40" s="330" t="s">
        <v>269</v>
      </c>
      <c r="AL40" s="338">
        <v>1</v>
      </c>
      <c r="AM40" s="339">
        <v>6.5</v>
      </c>
      <c r="AN40" s="340">
        <f t="shared" si="18"/>
        <v>6.5</v>
      </c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144" customFormat="1" ht="12" customHeight="1">
      <c r="A41" s="311" t="s">
        <v>270</v>
      </c>
      <c r="B41" s="312">
        <v>0</v>
      </c>
      <c r="C41" s="572">
        <v>0</v>
      </c>
      <c r="D41" s="544">
        <v>0</v>
      </c>
      <c r="E41" s="83" t="s">
        <v>271</v>
      </c>
      <c r="F41" s="82">
        <v>0</v>
      </c>
      <c r="G41" s="571">
        <v>0</v>
      </c>
      <c r="H41" s="570">
        <v>0</v>
      </c>
      <c r="I41" s="84" t="s">
        <v>272</v>
      </c>
      <c r="J41" s="79">
        <v>5</v>
      </c>
      <c r="K41" s="230">
        <v>33.5</v>
      </c>
      <c r="L41" s="115">
        <f t="shared" si="11"/>
        <v>6.7</v>
      </c>
      <c r="M41" s="627" t="s">
        <v>273</v>
      </c>
      <c r="N41" s="783">
        <v>11</v>
      </c>
      <c r="O41" s="791">
        <v>82.5</v>
      </c>
      <c r="P41" s="799">
        <f t="shared" si="12"/>
        <v>7.5</v>
      </c>
      <c r="Q41" s="45" t="s">
        <v>274</v>
      </c>
      <c r="R41" s="34">
        <v>4</v>
      </c>
      <c r="S41" s="222">
        <v>23.5</v>
      </c>
      <c r="T41" s="111">
        <f t="shared" si="13"/>
        <v>5.875</v>
      </c>
      <c r="U41" s="102" t="s">
        <v>275</v>
      </c>
      <c r="V41" s="35">
        <v>1</v>
      </c>
      <c r="W41" s="200">
        <v>5.5</v>
      </c>
      <c r="X41" s="108">
        <f t="shared" si="14"/>
        <v>5.5</v>
      </c>
      <c r="Y41" s="92" t="s">
        <v>276</v>
      </c>
      <c r="Z41" s="97">
        <v>2</v>
      </c>
      <c r="AA41" s="185">
        <v>12</v>
      </c>
      <c r="AB41" s="105">
        <f t="shared" si="15"/>
        <v>6</v>
      </c>
      <c r="AC41" s="125" t="s">
        <v>277</v>
      </c>
      <c r="AD41" s="130">
        <v>2</v>
      </c>
      <c r="AE41" s="208">
        <v>12.5</v>
      </c>
      <c r="AF41" s="127">
        <f t="shared" si="16"/>
        <v>6.25</v>
      </c>
      <c r="AG41" s="159" t="s">
        <v>278</v>
      </c>
      <c r="AH41" s="162">
        <v>2</v>
      </c>
      <c r="AI41" s="176">
        <v>10.5</v>
      </c>
      <c r="AJ41" s="166">
        <f t="shared" si="17"/>
        <v>5.25</v>
      </c>
      <c r="AK41" s="330" t="s">
        <v>279</v>
      </c>
      <c r="AL41" s="338">
        <v>2</v>
      </c>
      <c r="AM41" s="339">
        <v>10.5</v>
      </c>
      <c r="AN41" s="340">
        <f t="shared" si="18"/>
        <v>5.25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144" customFormat="1" ht="12" customHeight="1">
      <c r="A42" s="311" t="s">
        <v>280</v>
      </c>
      <c r="B42" s="314">
        <v>3</v>
      </c>
      <c r="C42" s="308">
        <v>16.5</v>
      </c>
      <c r="D42" s="304">
        <f t="shared" si="19"/>
        <v>5.5</v>
      </c>
      <c r="E42" s="83" t="s">
        <v>281</v>
      </c>
      <c r="F42" s="81">
        <v>5</v>
      </c>
      <c r="G42" s="216">
        <v>30.5</v>
      </c>
      <c r="H42" s="117">
        <f t="shared" si="10"/>
        <v>6.1</v>
      </c>
      <c r="I42" s="84" t="s">
        <v>282</v>
      </c>
      <c r="J42" s="85">
        <v>0</v>
      </c>
      <c r="K42" s="577">
        <v>0</v>
      </c>
      <c r="L42" s="412">
        <v>0</v>
      </c>
      <c r="M42" s="63" t="s">
        <v>283</v>
      </c>
      <c r="N42" s="30">
        <v>0</v>
      </c>
      <c r="O42" s="265">
        <v>0</v>
      </c>
      <c r="P42" s="147">
        <v>0</v>
      </c>
      <c r="Q42" s="45" t="s">
        <v>284</v>
      </c>
      <c r="R42" s="33">
        <v>0</v>
      </c>
      <c r="S42" s="275">
        <v>0</v>
      </c>
      <c r="T42" s="119">
        <v>0</v>
      </c>
      <c r="U42" s="102" t="s">
        <v>285</v>
      </c>
      <c r="V42" s="36">
        <v>2</v>
      </c>
      <c r="W42" s="201">
        <v>10</v>
      </c>
      <c r="X42" s="108">
        <f t="shared" si="14"/>
        <v>5</v>
      </c>
      <c r="Y42" s="622" t="s">
        <v>286</v>
      </c>
      <c r="Z42" s="505">
        <v>6</v>
      </c>
      <c r="AA42" s="506">
        <v>40</v>
      </c>
      <c r="AB42" s="643">
        <f t="shared" si="15"/>
        <v>6.666666666666667</v>
      </c>
      <c r="AC42" s="125" t="s">
        <v>287</v>
      </c>
      <c r="AD42" s="130">
        <v>0</v>
      </c>
      <c r="AE42" s="563">
        <v>0</v>
      </c>
      <c r="AF42" s="153">
        <v>0</v>
      </c>
      <c r="AG42" s="159" t="s">
        <v>288</v>
      </c>
      <c r="AH42" s="168">
        <v>0</v>
      </c>
      <c r="AI42" s="562">
        <v>0</v>
      </c>
      <c r="AJ42" s="170">
        <v>0</v>
      </c>
      <c r="AK42" s="330" t="s">
        <v>289</v>
      </c>
      <c r="AL42" s="341">
        <v>0</v>
      </c>
      <c r="AM42" s="559">
        <v>0</v>
      </c>
      <c r="AN42" s="350">
        <v>0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144" customFormat="1" ht="12" customHeight="1">
      <c r="A43" s="311" t="s">
        <v>290</v>
      </c>
      <c r="B43" s="314">
        <v>1</v>
      </c>
      <c r="C43" s="308">
        <v>8</v>
      </c>
      <c r="D43" s="304">
        <f t="shared" si="19"/>
        <v>8</v>
      </c>
      <c r="E43" s="83" t="s">
        <v>291</v>
      </c>
      <c r="F43" s="81">
        <v>0</v>
      </c>
      <c r="G43" s="259">
        <v>0</v>
      </c>
      <c r="H43" s="570">
        <v>0</v>
      </c>
      <c r="I43" s="84" t="s">
        <v>292</v>
      </c>
      <c r="J43" s="85">
        <v>1</v>
      </c>
      <c r="K43" s="231">
        <v>10</v>
      </c>
      <c r="L43" s="115">
        <f t="shared" si="11"/>
        <v>10</v>
      </c>
      <c r="M43" s="40" t="s">
        <v>293</v>
      </c>
      <c r="N43" s="28">
        <v>4</v>
      </c>
      <c r="O43" s="192">
        <v>29</v>
      </c>
      <c r="P43" s="113">
        <f t="shared" si="12"/>
        <v>7.25</v>
      </c>
      <c r="Q43" s="45" t="s">
        <v>294</v>
      </c>
      <c r="R43" s="33">
        <v>2</v>
      </c>
      <c r="S43" s="223">
        <v>14</v>
      </c>
      <c r="T43" s="111">
        <f t="shared" si="13"/>
        <v>7</v>
      </c>
      <c r="U43" s="102" t="s">
        <v>295</v>
      </c>
      <c r="V43" s="36">
        <v>5</v>
      </c>
      <c r="W43" s="201">
        <v>26</v>
      </c>
      <c r="X43" s="108">
        <f t="shared" si="14"/>
        <v>5.2</v>
      </c>
      <c r="Y43" s="92" t="s">
        <v>296</v>
      </c>
      <c r="Z43" s="98">
        <v>0</v>
      </c>
      <c r="AA43" s="262">
        <v>0</v>
      </c>
      <c r="AB43" s="146">
        <v>0</v>
      </c>
      <c r="AC43" s="125" t="s">
        <v>297</v>
      </c>
      <c r="AD43" s="130">
        <v>1</v>
      </c>
      <c r="AE43" s="208">
        <v>4.5</v>
      </c>
      <c r="AF43" s="127">
        <f t="shared" si="16"/>
        <v>4.5</v>
      </c>
      <c r="AG43" s="159" t="s">
        <v>298</v>
      </c>
      <c r="AH43" s="168">
        <v>0</v>
      </c>
      <c r="AI43" s="562">
        <v>0</v>
      </c>
      <c r="AJ43" s="170">
        <v>0</v>
      </c>
      <c r="AK43" s="330" t="s">
        <v>299</v>
      </c>
      <c r="AL43" s="341">
        <v>0</v>
      </c>
      <c r="AM43" s="559">
        <v>0</v>
      </c>
      <c r="AN43" s="350">
        <v>0</v>
      </c>
      <c r="AO43" s="14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144" customFormat="1" ht="12" customHeight="1">
      <c r="A44" s="311" t="s">
        <v>300</v>
      </c>
      <c r="B44" s="306">
        <v>0</v>
      </c>
      <c r="C44" s="319">
        <v>0</v>
      </c>
      <c r="D44" s="544">
        <v>0</v>
      </c>
      <c r="E44" s="83" t="s">
        <v>301</v>
      </c>
      <c r="F44" s="82">
        <v>4</v>
      </c>
      <c r="G44" s="215">
        <v>21</v>
      </c>
      <c r="H44" s="117">
        <f t="shared" si="10"/>
        <v>5.25</v>
      </c>
      <c r="I44" s="149" t="s">
        <v>302</v>
      </c>
      <c r="J44" s="79">
        <v>0</v>
      </c>
      <c r="K44" s="152">
        <v>0</v>
      </c>
      <c r="L44" s="412">
        <v>0</v>
      </c>
      <c r="M44" s="784" t="s">
        <v>303</v>
      </c>
      <c r="N44" s="785">
        <v>12</v>
      </c>
      <c r="O44" s="792">
        <v>83.5</v>
      </c>
      <c r="P44" s="799">
        <f t="shared" si="12"/>
        <v>6.958333333333333</v>
      </c>
      <c r="Q44" s="45" t="s">
        <v>304</v>
      </c>
      <c r="R44" s="67">
        <v>0</v>
      </c>
      <c r="S44" s="580">
        <v>0</v>
      </c>
      <c r="T44" s="119">
        <v>0</v>
      </c>
      <c r="U44" s="102" t="s">
        <v>305</v>
      </c>
      <c r="V44" s="68">
        <v>5</v>
      </c>
      <c r="W44" s="200">
        <v>26.5</v>
      </c>
      <c r="X44" s="108">
        <f t="shared" si="14"/>
        <v>5.3</v>
      </c>
      <c r="Y44" s="150" t="s">
        <v>306</v>
      </c>
      <c r="Z44" s="94">
        <v>1</v>
      </c>
      <c r="AA44" s="185">
        <v>6</v>
      </c>
      <c r="AB44" s="105">
        <f t="shared" si="15"/>
        <v>6</v>
      </c>
      <c r="AC44" s="125" t="s">
        <v>307</v>
      </c>
      <c r="AD44" s="130">
        <v>0</v>
      </c>
      <c r="AE44" s="581">
        <v>0</v>
      </c>
      <c r="AF44" s="153">
        <v>0</v>
      </c>
      <c r="AG44" s="159" t="s">
        <v>308</v>
      </c>
      <c r="AH44" s="162">
        <v>0</v>
      </c>
      <c r="AI44" s="582">
        <v>0</v>
      </c>
      <c r="AJ44" s="170">
        <v>0</v>
      </c>
      <c r="AK44" s="330" t="s">
        <v>309</v>
      </c>
      <c r="AL44" s="338">
        <v>0</v>
      </c>
      <c r="AM44" s="584">
        <v>0</v>
      </c>
      <c r="AN44" s="350">
        <v>0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144" customFormat="1" ht="12" customHeight="1">
      <c r="A45" s="430" t="s">
        <v>310</v>
      </c>
      <c r="B45" s="434">
        <v>10</v>
      </c>
      <c r="C45" s="435">
        <v>59</v>
      </c>
      <c r="D45" s="433">
        <f t="shared" si="19"/>
        <v>5.9</v>
      </c>
      <c r="E45" s="83" t="s">
        <v>311</v>
      </c>
      <c r="F45" s="81">
        <v>3</v>
      </c>
      <c r="G45" s="217">
        <v>20</v>
      </c>
      <c r="H45" s="117">
        <f t="shared" si="10"/>
        <v>6.666666666666667</v>
      </c>
      <c r="I45" s="84" t="s">
        <v>312</v>
      </c>
      <c r="J45" s="85">
        <v>3</v>
      </c>
      <c r="K45" s="232">
        <v>21.5</v>
      </c>
      <c r="L45" s="115">
        <f t="shared" si="11"/>
        <v>7.166666666666667</v>
      </c>
      <c r="M45" s="40" t="s">
        <v>313</v>
      </c>
      <c r="N45" s="120">
        <v>5</v>
      </c>
      <c r="O45" s="255">
        <v>27.5</v>
      </c>
      <c r="P45" s="113">
        <f t="shared" si="12"/>
        <v>5.5</v>
      </c>
      <c r="Q45" s="45" t="s">
        <v>314</v>
      </c>
      <c r="R45" s="121">
        <v>0</v>
      </c>
      <c r="S45" s="242">
        <v>0</v>
      </c>
      <c r="T45" s="119">
        <v>0</v>
      </c>
      <c r="U45" s="102" t="s">
        <v>315</v>
      </c>
      <c r="V45" s="122">
        <v>0</v>
      </c>
      <c r="W45" s="261">
        <v>0</v>
      </c>
      <c r="X45" s="566">
        <v>0</v>
      </c>
      <c r="Y45" s="92" t="s">
        <v>316</v>
      </c>
      <c r="Z45" s="123">
        <v>0</v>
      </c>
      <c r="AA45" s="262">
        <v>0</v>
      </c>
      <c r="AB45" s="146">
        <v>0</v>
      </c>
      <c r="AC45" s="125" t="s">
        <v>317</v>
      </c>
      <c r="AD45" s="131">
        <v>0</v>
      </c>
      <c r="AE45" s="240">
        <v>0</v>
      </c>
      <c r="AF45" s="153">
        <v>0</v>
      </c>
      <c r="AG45" s="159" t="s">
        <v>318</v>
      </c>
      <c r="AH45" s="168">
        <v>0</v>
      </c>
      <c r="AI45" s="583">
        <v>0</v>
      </c>
      <c r="AJ45" s="170">
        <v>0</v>
      </c>
      <c r="AK45" s="330" t="s">
        <v>319</v>
      </c>
      <c r="AL45" s="341">
        <v>0</v>
      </c>
      <c r="AM45" s="585">
        <v>0</v>
      </c>
      <c r="AN45" s="350">
        <v>0</v>
      </c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144" customFormat="1" ht="12" customHeight="1">
      <c r="A46" s="311" t="s">
        <v>320</v>
      </c>
      <c r="B46" s="307">
        <v>0</v>
      </c>
      <c r="C46" s="573">
        <v>0</v>
      </c>
      <c r="D46" s="544">
        <v>0</v>
      </c>
      <c r="E46" s="83" t="s">
        <v>321</v>
      </c>
      <c r="F46" s="81">
        <v>3</v>
      </c>
      <c r="G46" s="217">
        <v>16</v>
      </c>
      <c r="H46" s="117">
        <f t="shared" si="10"/>
        <v>5.333333333333333</v>
      </c>
      <c r="I46" s="84" t="s">
        <v>322</v>
      </c>
      <c r="J46" s="85">
        <v>0</v>
      </c>
      <c r="K46" s="413">
        <v>0</v>
      </c>
      <c r="L46" s="412">
        <v>0</v>
      </c>
      <c r="M46" s="40" t="s">
        <v>323</v>
      </c>
      <c r="N46" s="120">
        <v>0</v>
      </c>
      <c r="O46" s="578">
        <v>0</v>
      </c>
      <c r="P46" s="147">
        <v>0</v>
      </c>
      <c r="Q46" s="45" t="s">
        <v>324</v>
      </c>
      <c r="R46" s="121">
        <v>3</v>
      </c>
      <c r="S46" s="224">
        <v>18</v>
      </c>
      <c r="T46" s="111">
        <f t="shared" si="13"/>
        <v>6</v>
      </c>
      <c r="U46" s="102" t="s">
        <v>325</v>
      </c>
      <c r="V46" s="122">
        <v>0</v>
      </c>
      <c r="W46" s="261">
        <v>0</v>
      </c>
      <c r="X46" s="566">
        <v>0</v>
      </c>
      <c r="Y46" s="92" t="s">
        <v>326</v>
      </c>
      <c r="Z46" s="123">
        <v>0</v>
      </c>
      <c r="AA46" s="262">
        <v>0</v>
      </c>
      <c r="AB46" s="146">
        <v>0</v>
      </c>
      <c r="AC46" s="125" t="s">
        <v>327</v>
      </c>
      <c r="AD46" s="131">
        <v>0</v>
      </c>
      <c r="AE46" s="240">
        <v>0</v>
      </c>
      <c r="AF46" s="153">
        <v>0</v>
      </c>
      <c r="AG46" s="159" t="s">
        <v>328</v>
      </c>
      <c r="AH46" s="168">
        <v>1</v>
      </c>
      <c r="AI46" s="178">
        <v>5.5</v>
      </c>
      <c r="AJ46" s="166">
        <f t="shared" si="17"/>
        <v>5.5</v>
      </c>
      <c r="AK46" s="330" t="s">
        <v>512</v>
      </c>
      <c r="AL46" s="341">
        <v>2</v>
      </c>
      <c r="AM46" s="345">
        <v>11.5</v>
      </c>
      <c r="AN46" s="340">
        <f>AM46/AL46</f>
        <v>5.75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144" customFormat="1" ht="12" customHeight="1">
      <c r="A47" s="311" t="s">
        <v>329</v>
      </c>
      <c r="B47" s="307">
        <v>2</v>
      </c>
      <c r="C47" s="320">
        <v>13.5</v>
      </c>
      <c r="D47" s="304">
        <f t="shared" si="19"/>
        <v>6.75</v>
      </c>
      <c r="E47" s="83" t="s">
        <v>330</v>
      </c>
      <c r="F47" s="81">
        <v>5</v>
      </c>
      <c r="G47" s="217">
        <v>27</v>
      </c>
      <c r="H47" s="117">
        <f t="shared" si="10"/>
        <v>5.4</v>
      </c>
      <c r="I47" s="84" t="s">
        <v>331</v>
      </c>
      <c r="J47" s="85">
        <v>0</v>
      </c>
      <c r="K47" s="413">
        <v>0</v>
      </c>
      <c r="L47" s="412">
        <v>0</v>
      </c>
      <c r="M47" s="40" t="s">
        <v>332</v>
      </c>
      <c r="N47" s="120">
        <v>1</v>
      </c>
      <c r="O47" s="255">
        <v>5.5</v>
      </c>
      <c r="P47" s="113">
        <f t="shared" si="12"/>
        <v>5.5</v>
      </c>
      <c r="Q47" s="45" t="s">
        <v>506</v>
      </c>
      <c r="R47" s="121">
        <v>3</v>
      </c>
      <c r="S47" s="224">
        <v>17.5</v>
      </c>
      <c r="T47" s="111">
        <f t="shared" si="13"/>
        <v>5.833333333333333</v>
      </c>
      <c r="U47" s="102" t="s">
        <v>459</v>
      </c>
      <c r="V47" s="122">
        <v>2</v>
      </c>
      <c r="W47" s="202">
        <v>13.5</v>
      </c>
      <c r="X47" s="108">
        <f>W47/V47</f>
        <v>6.75</v>
      </c>
      <c r="Y47" s="92" t="s">
        <v>333</v>
      </c>
      <c r="Z47" s="123">
        <v>0</v>
      </c>
      <c r="AA47" s="262">
        <v>0</v>
      </c>
      <c r="AB47" s="146">
        <v>0</v>
      </c>
      <c r="AC47" s="125" t="s">
        <v>20</v>
      </c>
      <c r="AD47" s="131" t="s">
        <v>20</v>
      </c>
      <c r="AE47" s="210" t="s">
        <v>20</v>
      </c>
      <c r="AF47" s="127" t="s">
        <v>20</v>
      </c>
      <c r="AG47" s="465" t="s">
        <v>334</v>
      </c>
      <c r="AH47" s="469">
        <v>8</v>
      </c>
      <c r="AI47" s="470">
        <v>48</v>
      </c>
      <c r="AJ47" s="468">
        <f t="shared" si="17"/>
        <v>6</v>
      </c>
      <c r="AK47" s="330" t="s">
        <v>20</v>
      </c>
      <c r="AL47" s="341" t="s">
        <v>20</v>
      </c>
      <c r="AM47" s="345" t="s">
        <v>20</v>
      </c>
      <c r="AN47" s="340" t="s">
        <v>20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144" customFormat="1" ht="12" customHeight="1">
      <c r="A48" s="311" t="s">
        <v>335</v>
      </c>
      <c r="B48" s="307">
        <v>0</v>
      </c>
      <c r="C48" s="573">
        <v>0</v>
      </c>
      <c r="D48" s="544">
        <v>0</v>
      </c>
      <c r="E48" s="83" t="s">
        <v>336</v>
      </c>
      <c r="F48" s="81">
        <v>0</v>
      </c>
      <c r="G48" s="575">
        <v>0</v>
      </c>
      <c r="H48" s="570">
        <v>0</v>
      </c>
      <c r="I48" s="84" t="s">
        <v>337</v>
      </c>
      <c r="J48" s="85">
        <v>0</v>
      </c>
      <c r="K48" s="413">
        <v>0</v>
      </c>
      <c r="L48" s="412">
        <v>0</v>
      </c>
      <c r="M48" s="40" t="s">
        <v>338</v>
      </c>
      <c r="N48" s="120">
        <v>1</v>
      </c>
      <c r="O48" s="255">
        <v>5.5</v>
      </c>
      <c r="P48" s="113">
        <f t="shared" si="12"/>
        <v>5.5</v>
      </c>
      <c r="Q48" s="45" t="s">
        <v>507</v>
      </c>
      <c r="R48" s="121">
        <v>0</v>
      </c>
      <c r="S48" s="242">
        <v>0</v>
      </c>
      <c r="T48" s="119">
        <v>0</v>
      </c>
      <c r="U48" s="102" t="s">
        <v>508</v>
      </c>
      <c r="V48" s="122">
        <v>0</v>
      </c>
      <c r="W48" s="261">
        <v>0</v>
      </c>
      <c r="X48" s="566">
        <v>0</v>
      </c>
      <c r="Y48" s="92" t="s">
        <v>20</v>
      </c>
      <c r="Z48" s="123" t="s">
        <v>20</v>
      </c>
      <c r="AA48" s="186" t="s">
        <v>20</v>
      </c>
      <c r="AB48" s="105" t="s">
        <v>20</v>
      </c>
      <c r="AC48" s="125" t="s">
        <v>20</v>
      </c>
      <c r="AD48" s="131" t="s">
        <v>20</v>
      </c>
      <c r="AE48" s="210" t="s">
        <v>20</v>
      </c>
      <c r="AF48" s="127" t="s">
        <v>20</v>
      </c>
      <c r="AG48" s="159" t="s">
        <v>20</v>
      </c>
      <c r="AH48" s="168" t="s">
        <v>20</v>
      </c>
      <c r="AI48" s="178" t="s">
        <v>20</v>
      </c>
      <c r="AJ48" s="166" t="s">
        <v>20</v>
      </c>
      <c r="AK48" s="330" t="s">
        <v>20</v>
      </c>
      <c r="AL48" s="341" t="s">
        <v>20</v>
      </c>
      <c r="AM48" s="345" t="s">
        <v>20</v>
      </c>
      <c r="AN48" s="340" t="s">
        <v>20</v>
      </c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144" customFormat="1" ht="12" customHeight="1">
      <c r="A49" s="311" t="s">
        <v>20</v>
      </c>
      <c r="B49" s="307" t="s">
        <v>20</v>
      </c>
      <c r="C49" s="320" t="s">
        <v>20</v>
      </c>
      <c r="D49" s="304" t="s">
        <v>20</v>
      </c>
      <c r="E49" s="83" t="s">
        <v>495</v>
      </c>
      <c r="F49" s="81">
        <v>0</v>
      </c>
      <c r="G49" s="575">
        <v>0</v>
      </c>
      <c r="H49" s="570">
        <v>0</v>
      </c>
      <c r="I49" s="84" t="s">
        <v>499</v>
      </c>
      <c r="J49" s="85">
        <v>0</v>
      </c>
      <c r="K49" s="413">
        <v>0</v>
      </c>
      <c r="L49" s="412">
        <v>0</v>
      </c>
      <c r="M49" s="40" t="s">
        <v>503</v>
      </c>
      <c r="N49" s="120">
        <v>2</v>
      </c>
      <c r="O49" s="255">
        <v>15</v>
      </c>
      <c r="P49" s="113">
        <f t="shared" si="12"/>
        <v>7.5</v>
      </c>
      <c r="Q49" s="45" t="s">
        <v>20</v>
      </c>
      <c r="R49" s="121" t="s">
        <v>20</v>
      </c>
      <c r="S49" s="242" t="s">
        <v>20</v>
      </c>
      <c r="T49" s="111" t="s">
        <v>20</v>
      </c>
      <c r="U49" s="102" t="s">
        <v>509</v>
      </c>
      <c r="V49" s="122">
        <v>0</v>
      </c>
      <c r="W49" s="261">
        <v>0</v>
      </c>
      <c r="X49" s="566">
        <v>0</v>
      </c>
      <c r="Y49" s="92" t="s">
        <v>20</v>
      </c>
      <c r="Z49" s="123" t="s">
        <v>20</v>
      </c>
      <c r="AA49" s="186" t="s">
        <v>20</v>
      </c>
      <c r="AB49" s="105" t="s">
        <v>20</v>
      </c>
      <c r="AC49" s="125" t="s">
        <v>20</v>
      </c>
      <c r="AD49" s="131" t="s">
        <v>20</v>
      </c>
      <c r="AE49" s="210" t="s">
        <v>20</v>
      </c>
      <c r="AF49" s="127" t="s">
        <v>20</v>
      </c>
      <c r="AG49" s="159" t="s">
        <v>20</v>
      </c>
      <c r="AH49" s="168" t="s">
        <v>20</v>
      </c>
      <c r="AI49" s="178" t="s">
        <v>20</v>
      </c>
      <c r="AJ49" s="166" t="s">
        <v>20</v>
      </c>
      <c r="AK49" s="330" t="s">
        <v>20</v>
      </c>
      <c r="AL49" s="341" t="s">
        <v>20</v>
      </c>
      <c r="AM49" s="345" t="s">
        <v>20</v>
      </c>
      <c r="AN49" s="340" t="s">
        <v>20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144" customFormat="1" ht="12" customHeight="1">
      <c r="A50" s="311" t="s">
        <v>20</v>
      </c>
      <c r="B50" s="307" t="s">
        <v>20</v>
      </c>
      <c r="C50" s="320" t="s">
        <v>20</v>
      </c>
      <c r="D50" s="304" t="s">
        <v>20</v>
      </c>
      <c r="E50" s="83" t="s">
        <v>496</v>
      </c>
      <c r="F50" s="81">
        <v>1</v>
      </c>
      <c r="G50" s="217">
        <v>4.5</v>
      </c>
      <c r="H50" s="117">
        <f t="shared" si="10"/>
        <v>4.5</v>
      </c>
      <c r="I50" s="84" t="s">
        <v>500</v>
      </c>
      <c r="J50" s="85">
        <v>0</v>
      </c>
      <c r="K50" s="413">
        <v>0</v>
      </c>
      <c r="L50" s="412">
        <v>0</v>
      </c>
      <c r="M50" s="40" t="s">
        <v>504</v>
      </c>
      <c r="N50" s="120">
        <v>1</v>
      </c>
      <c r="O50" s="255">
        <v>6</v>
      </c>
      <c r="P50" s="113">
        <f t="shared" si="12"/>
        <v>6</v>
      </c>
      <c r="Q50" s="45" t="s">
        <v>20</v>
      </c>
      <c r="R50" s="121" t="s">
        <v>20</v>
      </c>
      <c r="S50" s="242" t="s">
        <v>20</v>
      </c>
      <c r="T50" s="111" t="s">
        <v>20</v>
      </c>
      <c r="U50" s="102" t="s">
        <v>510</v>
      </c>
      <c r="V50" s="122">
        <v>0</v>
      </c>
      <c r="W50" s="261">
        <v>0</v>
      </c>
      <c r="X50" s="566">
        <v>0</v>
      </c>
      <c r="Y50" s="92" t="s">
        <v>20</v>
      </c>
      <c r="Z50" s="123" t="s">
        <v>20</v>
      </c>
      <c r="AA50" s="186" t="s">
        <v>20</v>
      </c>
      <c r="AB50" s="105" t="s">
        <v>20</v>
      </c>
      <c r="AC50" s="125" t="s">
        <v>20</v>
      </c>
      <c r="AD50" s="131" t="s">
        <v>20</v>
      </c>
      <c r="AE50" s="210" t="s">
        <v>20</v>
      </c>
      <c r="AF50" s="127" t="s">
        <v>20</v>
      </c>
      <c r="AG50" s="159" t="s">
        <v>20</v>
      </c>
      <c r="AH50" s="168" t="s">
        <v>20</v>
      </c>
      <c r="AI50" s="178" t="s">
        <v>20</v>
      </c>
      <c r="AJ50" s="166" t="s">
        <v>20</v>
      </c>
      <c r="AK50" s="330" t="s">
        <v>20</v>
      </c>
      <c r="AL50" s="341" t="s">
        <v>20</v>
      </c>
      <c r="AM50" s="345" t="s">
        <v>20</v>
      </c>
      <c r="AN50" s="340" t="s">
        <v>20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144" customFormat="1" ht="12" customHeight="1">
      <c r="A51" s="311" t="s">
        <v>20</v>
      </c>
      <c r="B51" s="307" t="s">
        <v>20</v>
      </c>
      <c r="C51" s="320" t="s">
        <v>20</v>
      </c>
      <c r="D51" s="304" t="s">
        <v>20</v>
      </c>
      <c r="E51" s="83" t="s">
        <v>497</v>
      </c>
      <c r="F51" s="81">
        <v>0</v>
      </c>
      <c r="G51" s="575">
        <v>0</v>
      </c>
      <c r="H51" s="570">
        <v>0</v>
      </c>
      <c r="I51" s="84" t="s">
        <v>501</v>
      </c>
      <c r="J51" s="85">
        <v>0</v>
      </c>
      <c r="K51" s="413">
        <v>0</v>
      </c>
      <c r="L51" s="412">
        <v>0</v>
      </c>
      <c r="M51" s="40" t="s">
        <v>505</v>
      </c>
      <c r="N51" s="120">
        <v>0</v>
      </c>
      <c r="O51" s="578">
        <v>0</v>
      </c>
      <c r="P51" s="147">
        <v>0</v>
      </c>
      <c r="Q51" s="45" t="s">
        <v>20</v>
      </c>
      <c r="R51" s="121" t="s">
        <v>20</v>
      </c>
      <c r="S51" s="242" t="s">
        <v>20</v>
      </c>
      <c r="T51" s="111" t="s">
        <v>20</v>
      </c>
      <c r="U51" s="102" t="s">
        <v>511</v>
      </c>
      <c r="V51" s="122">
        <v>0</v>
      </c>
      <c r="W51" s="261">
        <v>0</v>
      </c>
      <c r="X51" s="566">
        <v>0</v>
      </c>
      <c r="Y51" s="92" t="s">
        <v>20</v>
      </c>
      <c r="Z51" s="123" t="s">
        <v>20</v>
      </c>
      <c r="AA51" s="186" t="s">
        <v>20</v>
      </c>
      <c r="AB51" s="105" t="s">
        <v>20</v>
      </c>
      <c r="AC51" s="125" t="s">
        <v>20</v>
      </c>
      <c r="AD51" s="131" t="s">
        <v>20</v>
      </c>
      <c r="AE51" s="210" t="s">
        <v>20</v>
      </c>
      <c r="AF51" s="127" t="s">
        <v>20</v>
      </c>
      <c r="AG51" s="159" t="s">
        <v>20</v>
      </c>
      <c r="AH51" s="168" t="s">
        <v>20</v>
      </c>
      <c r="AI51" s="178" t="s">
        <v>20</v>
      </c>
      <c r="AJ51" s="166" t="s">
        <v>20</v>
      </c>
      <c r="AK51" s="330" t="s">
        <v>20</v>
      </c>
      <c r="AL51" s="341" t="s">
        <v>20</v>
      </c>
      <c r="AM51" s="345" t="s">
        <v>20</v>
      </c>
      <c r="AN51" s="340" t="s">
        <v>20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144" customFormat="1" ht="12" customHeight="1" thickBot="1">
      <c r="A52" s="311" t="s">
        <v>20</v>
      </c>
      <c r="B52" s="317" t="s">
        <v>20</v>
      </c>
      <c r="C52" s="321" t="s">
        <v>20</v>
      </c>
      <c r="D52" s="304" t="s">
        <v>20</v>
      </c>
      <c r="E52" s="69" t="s">
        <v>498</v>
      </c>
      <c r="F52" s="75">
        <v>0</v>
      </c>
      <c r="G52" s="574">
        <v>0</v>
      </c>
      <c r="H52" s="570">
        <v>0</v>
      </c>
      <c r="I52" s="70" t="s">
        <v>502</v>
      </c>
      <c r="J52" s="80">
        <v>0</v>
      </c>
      <c r="K52" s="576">
        <v>0</v>
      </c>
      <c r="L52" s="412">
        <v>0</v>
      </c>
      <c r="M52" s="43" t="s">
        <v>20</v>
      </c>
      <c r="N52" s="76" t="s">
        <v>20</v>
      </c>
      <c r="O52" s="194" t="s">
        <v>20</v>
      </c>
      <c r="P52" s="113" t="s">
        <v>20</v>
      </c>
      <c r="Q52" s="44" t="s">
        <v>20</v>
      </c>
      <c r="R52" s="77" t="s">
        <v>20</v>
      </c>
      <c r="S52" s="225" t="s">
        <v>20</v>
      </c>
      <c r="T52" s="111" t="s">
        <v>20</v>
      </c>
      <c r="U52" s="103" t="s">
        <v>20</v>
      </c>
      <c r="V52" s="78" t="s">
        <v>20</v>
      </c>
      <c r="W52" s="382" t="s">
        <v>20</v>
      </c>
      <c r="X52" s="108" t="s">
        <v>20</v>
      </c>
      <c r="Y52" s="92" t="s">
        <v>20</v>
      </c>
      <c r="Z52" s="96" t="s">
        <v>20</v>
      </c>
      <c r="AA52" s="183" t="s">
        <v>20</v>
      </c>
      <c r="AB52" s="105" t="s">
        <v>20</v>
      </c>
      <c r="AC52" s="129" t="s">
        <v>20</v>
      </c>
      <c r="AD52" s="132" t="s">
        <v>20</v>
      </c>
      <c r="AE52" s="211" t="s">
        <v>20</v>
      </c>
      <c r="AF52" s="127" t="s">
        <v>20</v>
      </c>
      <c r="AG52" s="158" t="s">
        <v>20</v>
      </c>
      <c r="AH52" s="171" t="s">
        <v>20</v>
      </c>
      <c r="AI52" s="179" t="s">
        <v>20</v>
      </c>
      <c r="AJ52" s="166" t="s">
        <v>20</v>
      </c>
      <c r="AK52" s="342" t="s">
        <v>20</v>
      </c>
      <c r="AL52" s="343" t="s">
        <v>20</v>
      </c>
      <c r="AM52" s="346" t="s">
        <v>20</v>
      </c>
      <c r="AN52" s="340" t="s">
        <v>20</v>
      </c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" customHeight="1" thickBot="1">
      <c r="A53" s="14" t="s">
        <v>10</v>
      </c>
      <c r="B53" s="14" t="s">
        <v>0</v>
      </c>
      <c r="C53" s="204" t="s">
        <v>1</v>
      </c>
      <c r="D53" s="14" t="s">
        <v>2</v>
      </c>
      <c r="E53" s="9" t="s">
        <v>10</v>
      </c>
      <c r="F53" s="9" t="s">
        <v>0</v>
      </c>
      <c r="G53" s="214" t="s">
        <v>1</v>
      </c>
      <c r="H53" s="9" t="s">
        <v>2</v>
      </c>
      <c r="I53" s="10" t="s">
        <v>10</v>
      </c>
      <c r="J53" s="10" t="s">
        <v>0</v>
      </c>
      <c r="K53" s="229" t="s">
        <v>1</v>
      </c>
      <c r="L53" s="10" t="s">
        <v>2</v>
      </c>
      <c r="M53" s="8" t="s">
        <v>10</v>
      </c>
      <c r="N53" s="8" t="s">
        <v>0</v>
      </c>
      <c r="O53" s="190" t="s">
        <v>1</v>
      </c>
      <c r="P53" s="8" t="s">
        <v>2</v>
      </c>
      <c r="Q53" s="55" t="s">
        <v>10</v>
      </c>
      <c r="R53" s="55" t="s">
        <v>0</v>
      </c>
      <c r="S53" s="221" t="s">
        <v>1</v>
      </c>
      <c r="T53" s="50" t="s">
        <v>2</v>
      </c>
      <c r="U53" s="19" t="s">
        <v>10</v>
      </c>
      <c r="V53" s="48" t="s">
        <v>0</v>
      </c>
      <c r="W53" s="199" t="s">
        <v>1</v>
      </c>
      <c r="X53" s="74" t="s">
        <v>2</v>
      </c>
      <c r="Y53" s="89" t="s">
        <v>10</v>
      </c>
      <c r="Z53" s="90" t="s">
        <v>0</v>
      </c>
      <c r="AA53" s="184" t="s">
        <v>1</v>
      </c>
      <c r="AB53" s="89" t="s">
        <v>2</v>
      </c>
      <c r="AC53" s="136" t="s">
        <v>10</v>
      </c>
      <c r="AD53" s="137" t="s">
        <v>0</v>
      </c>
      <c r="AE53" s="207" t="s">
        <v>1</v>
      </c>
      <c r="AF53" s="136" t="s">
        <v>2</v>
      </c>
      <c r="AG53" s="157" t="s">
        <v>10</v>
      </c>
      <c r="AH53" s="157" t="s">
        <v>0</v>
      </c>
      <c r="AI53" s="175" t="s">
        <v>1</v>
      </c>
      <c r="AJ53" s="157" t="s">
        <v>2</v>
      </c>
      <c r="AK53" s="298" t="s">
        <v>10</v>
      </c>
      <c r="AL53" s="298" t="s">
        <v>0</v>
      </c>
      <c r="AM53" s="299" t="s">
        <v>1</v>
      </c>
      <c r="AN53" s="298" t="s">
        <v>2</v>
      </c>
      <c r="AO53" s="24"/>
      <c r="AP53" s="24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144" customFormat="1" ht="12" customHeight="1">
      <c r="A54" s="309" t="s">
        <v>339</v>
      </c>
      <c r="B54" s="310">
        <v>1</v>
      </c>
      <c r="C54" s="300">
        <v>5.5</v>
      </c>
      <c r="D54" s="301">
        <f>C54/B54</f>
        <v>5.5</v>
      </c>
      <c r="E54" s="244" t="s">
        <v>340</v>
      </c>
      <c r="F54" s="245">
        <v>1</v>
      </c>
      <c r="G54" s="246">
        <v>5.5</v>
      </c>
      <c r="H54" s="294">
        <f aca="true" t="shared" si="20" ref="H54:H65">G54/F54</f>
        <v>5.5</v>
      </c>
      <c r="I54" s="693" t="s">
        <v>341</v>
      </c>
      <c r="J54" s="535">
        <v>9</v>
      </c>
      <c r="K54" s="692">
        <v>81.5</v>
      </c>
      <c r="L54" s="697">
        <f aca="true" t="shared" si="21" ref="L54:L65">K54/J54</f>
        <v>9.055555555555555</v>
      </c>
      <c r="M54" s="685" t="s">
        <v>342</v>
      </c>
      <c r="N54" s="600">
        <v>11</v>
      </c>
      <c r="O54" s="606">
        <v>100.5</v>
      </c>
      <c r="P54" s="695">
        <f aca="true" t="shared" si="22" ref="P54:P65">O54/N54</f>
        <v>9.136363636363637</v>
      </c>
      <c r="Q54" s="700" t="s">
        <v>528</v>
      </c>
      <c r="R54" s="609">
        <v>12</v>
      </c>
      <c r="S54" s="610">
        <v>123</v>
      </c>
      <c r="T54" s="701">
        <f aca="true" t="shared" si="23" ref="T54:T64">S54/R54</f>
        <v>10.25</v>
      </c>
      <c r="U54" s="481" t="s">
        <v>343</v>
      </c>
      <c r="V54" s="482">
        <v>7</v>
      </c>
      <c r="W54" s="483">
        <v>39</v>
      </c>
      <c r="X54" s="488">
        <f aca="true" t="shared" si="24" ref="X54:X63">W54/V54</f>
        <v>5.571428571428571</v>
      </c>
      <c r="Y54" s="683" t="s">
        <v>344</v>
      </c>
      <c r="Z54" s="682">
        <v>12</v>
      </c>
      <c r="AA54" s="689">
        <v>76.5</v>
      </c>
      <c r="AB54" s="507">
        <f aca="true" t="shared" si="25" ref="AB54:AB60">AA54/Z54</f>
        <v>6.375</v>
      </c>
      <c r="AC54" s="660" t="s">
        <v>345</v>
      </c>
      <c r="AD54" s="659">
        <v>11</v>
      </c>
      <c r="AE54" s="664">
        <v>83</v>
      </c>
      <c r="AF54" s="657">
        <f>AE54/AD54</f>
        <v>7.545454545454546</v>
      </c>
      <c r="AG54" s="462" t="s">
        <v>346</v>
      </c>
      <c r="AH54" s="463">
        <v>9</v>
      </c>
      <c r="AI54" s="464">
        <v>64.5</v>
      </c>
      <c r="AJ54" s="471">
        <f aca="true" t="shared" si="26" ref="AJ54:AJ59">AI54/AH54</f>
        <v>7.166666666666667</v>
      </c>
      <c r="AK54" s="596" t="s">
        <v>347</v>
      </c>
      <c r="AL54" s="595">
        <v>13</v>
      </c>
      <c r="AM54" s="602">
        <v>97</v>
      </c>
      <c r="AN54" s="694">
        <f>AM54/AL54</f>
        <v>7.461538461538462</v>
      </c>
      <c r="AO54" s="24">
        <v>11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144" customFormat="1" ht="12" customHeight="1">
      <c r="A55" s="706" t="s">
        <v>348</v>
      </c>
      <c r="B55" s="707">
        <v>13</v>
      </c>
      <c r="C55" s="708">
        <v>119.5</v>
      </c>
      <c r="D55" s="709">
        <f aca="true" t="shared" si="27" ref="D55:D65">C55/B55</f>
        <v>9.192307692307692</v>
      </c>
      <c r="E55" s="699" t="s">
        <v>349</v>
      </c>
      <c r="F55" s="440">
        <v>6</v>
      </c>
      <c r="G55" s="441">
        <v>44</v>
      </c>
      <c r="H55" s="698">
        <f t="shared" si="20"/>
        <v>7.333333333333333</v>
      </c>
      <c r="I55" s="41" t="s">
        <v>350</v>
      </c>
      <c r="J55" s="151">
        <v>4</v>
      </c>
      <c r="K55" s="230">
        <v>26.5</v>
      </c>
      <c r="L55" s="116">
        <f>K55/J55</f>
        <v>6.625</v>
      </c>
      <c r="M55" s="627" t="s">
        <v>351</v>
      </c>
      <c r="N55" s="455">
        <v>7</v>
      </c>
      <c r="O55" s="456">
        <v>54</v>
      </c>
      <c r="P55" s="696">
        <f t="shared" si="22"/>
        <v>7.714285714285714</v>
      </c>
      <c r="Q55" s="518" t="s">
        <v>352</v>
      </c>
      <c r="R55" s="519">
        <v>7</v>
      </c>
      <c r="S55" s="520">
        <v>34</v>
      </c>
      <c r="T55" s="517">
        <f t="shared" si="23"/>
        <v>4.857142857142857</v>
      </c>
      <c r="U55" s="484" t="s">
        <v>353</v>
      </c>
      <c r="V55" s="485">
        <v>6</v>
      </c>
      <c r="W55" s="486">
        <v>35</v>
      </c>
      <c r="X55" s="487">
        <f t="shared" si="24"/>
        <v>5.833333333333333</v>
      </c>
      <c r="Y55" s="705" t="s">
        <v>354</v>
      </c>
      <c r="Z55" s="704">
        <v>13</v>
      </c>
      <c r="AA55" s="703">
        <v>121.5</v>
      </c>
      <c r="AB55" s="702">
        <f t="shared" si="25"/>
        <v>9.346153846153847</v>
      </c>
      <c r="AC55" s="640" t="s">
        <v>454</v>
      </c>
      <c r="AD55" s="681">
        <v>12</v>
      </c>
      <c r="AE55" s="688">
        <v>85.5</v>
      </c>
      <c r="AF55" s="499">
        <f>AE55/AD55</f>
        <v>7.125</v>
      </c>
      <c r="AG55" s="465" t="s">
        <v>355</v>
      </c>
      <c r="AH55" s="466">
        <v>9</v>
      </c>
      <c r="AI55" s="467">
        <v>55</v>
      </c>
      <c r="AJ55" s="468">
        <f t="shared" si="26"/>
        <v>6.111111111111111</v>
      </c>
      <c r="AK55" s="637" t="s">
        <v>356</v>
      </c>
      <c r="AL55" s="679">
        <v>11</v>
      </c>
      <c r="AM55" s="686">
        <v>79.5</v>
      </c>
      <c r="AN55" s="474">
        <f>AM55/AL55</f>
        <v>7.2272727272727275</v>
      </c>
      <c r="AO55" s="253">
        <v>75</v>
      </c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144" customFormat="1" ht="12" customHeight="1">
      <c r="A56" s="430" t="s">
        <v>357</v>
      </c>
      <c r="B56" s="431">
        <v>6</v>
      </c>
      <c r="C56" s="432">
        <v>37.5</v>
      </c>
      <c r="D56" s="436">
        <f t="shared" si="27"/>
        <v>6.25</v>
      </c>
      <c r="E56" s="39" t="s">
        <v>358</v>
      </c>
      <c r="F56" s="29">
        <v>3</v>
      </c>
      <c r="G56" s="215">
        <v>15</v>
      </c>
      <c r="H56" s="139">
        <f t="shared" si="20"/>
        <v>5</v>
      </c>
      <c r="I56" s="41" t="s">
        <v>359</v>
      </c>
      <c r="J56" s="151">
        <v>2</v>
      </c>
      <c r="K56" s="230">
        <v>15</v>
      </c>
      <c r="L56" s="116">
        <f t="shared" si="21"/>
        <v>7.5</v>
      </c>
      <c r="M56" s="454" t="s">
        <v>360</v>
      </c>
      <c r="N56" s="455">
        <v>6</v>
      </c>
      <c r="O56" s="456">
        <v>38</v>
      </c>
      <c r="P56" s="457">
        <f t="shared" si="22"/>
        <v>6.333333333333333</v>
      </c>
      <c r="Q56" s="45" t="s">
        <v>361</v>
      </c>
      <c r="R56" s="34">
        <v>0</v>
      </c>
      <c r="S56" s="569">
        <v>0</v>
      </c>
      <c r="T56" s="119">
        <v>0</v>
      </c>
      <c r="U56" s="248" t="s">
        <v>362</v>
      </c>
      <c r="V56" s="420">
        <v>4</v>
      </c>
      <c r="W56" s="421">
        <v>28</v>
      </c>
      <c r="X56" s="422">
        <f t="shared" si="24"/>
        <v>7</v>
      </c>
      <c r="Y56" s="140" t="s">
        <v>363</v>
      </c>
      <c r="Z56" s="97">
        <v>0</v>
      </c>
      <c r="AA56" s="564">
        <v>0</v>
      </c>
      <c r="AB56" s="146">
        <v>0</v>
      </c>
      <c r="AC56" s="125" t="s">
        <v>364</v>
      </c>
      <c r="AD56" s="130">
        <v>3</v>
      </c>
      <c r="AE56" s="208">
        <v>18</v>
      </c>
      <c r="AF56" s="127">
        <f>AE56/AD56</f>
        <v>6</v>
      </c>
      <c r="AG56" s="465" t="s">
        <v>365</v>
      </c>
      <c r="AH56" s="466">
        <v>10</v>
      </c>
      <c r="AI56" s="467">
        <v>61</v>
      </c>
      <c r="AJ56" s="468">
        <f t="shared" si="26"/>
        <v>6.1</v>
      </c>
      <c r="AK56" s="330" t="s">
        <v>366</v>
      </c>
      <c r="AL56" s="338">
        <v>0</v>
      </c>
      <c r="AM56" s="560">
        <v>0</v>
      </c>
      <c r="AN56" s="350">
        <v>0</v>
      </c>
      <c r="AO56" s="24">
        <v>7.25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144" customFormat="1" ht="12" customHeight="1">
      <c r="A57" s="630" t="s">
        <v>367</v>
      </c>
      <c r="B57" s="631">
        <v>11</v>
      </c>
      <c r="C57" s="432">
        <v>72.5</v>
      </c>
      <c r="D57" s="436">
        <f t="shared" si="27"/>
        <v>6.590909090909091</v>
      </c>
      <c r="E57" s="39" t="s">
        <v>368</v>
      </c>
      <c r="F57" s="29">
        <v>4</v>
      </c>
      <c r="G57" s="215">
        <v>28</v>
      </c>
      <c r="H57" s="139">
        <f t="shared" si="20"/>
        <v>7</v>
      </c>
      <c r="I57" s="388" t="s">
        <v>369</v>
      </c>
      <c r="J57" s="389">
        <v>0</v>
      </c>
      <c r="K57" s="404">
        <v>0</v>
      </c>
      <c r="L57" s="405">
        <v>0</v>
      </c>
      <c r="M57" s="63" t="s">
        <v>425</v>
      </c>
      <c r="N57" s="73">
        <v>0</v>
      </c>
      <c r="O57" s="590">
        <v>0</v>
      </c>
      <c r="P57" s="589">
        <v>0</v>
      </c>
      <c r="Q57" s="250" t="s">
        <v>371</v>
      </c>
      <c r="R57" s="280">
        <v>4</v>
      </c>
      <c r="S57" s="281">
        <v>26.5</v>
      </c>
      <c r="T57" s="423">
        <f t="shared" si="23"/>
        <v>6.625</v>
      </c>
      <c r="U57" s="102" t="s">
        <v>372</v>
      </c>
      <c r="V57" s="35">
        <v>0</v>
      </c>
      <c r="W57" s="567">
        <v>0</v>
      </c>
      <c r="X57" s="566">
        <v>0</v>
      </c>
      <c r="Y57" s="150" t="s">
        <v>373</v>
      </c>
      <c r="Z57" s="97">
        <v>1</v>
      </c>
      <c r="AA57" s="185">
        <v>5.5</v>
      </c>
      <c r="AB57" s="105">
        <f t="shared" si="25"/>
        <v>5.5</v>
      </c>
      <c r="AC57" s="125" t="s">
        <v>374</v>
      </c>
      <c r="AD57" s="130">
        <v>2</v>
      </c>
      <c r="AE57" s="208">
        <v>10.5</v>
      </c>
      <c r="AF57" s="127">
        <f>AE57/AD57</f>
        <v>5.25</v>
      </c>
      <c r="AG57" s="159" t="s">
        <v>375</v>
      </c>
      <c r="AH57" s="162">
        <v>2</v>
      </c>
      <c r="AI57" s="176">
        <v>13.5</v>
      </c>
      <c r="AJ57" s="166">
        <f t="shared" si="26"/>
        <v>6.75</v>
      </c>
      <c r="AK57" s="330" t="s">
        <v>376</v>
      </c>
      <c r="AL57" s="338">
        <v>0</v>
      </c>
      <c r="AM57" s="560">
        <v>0</v>
      </c>
      <c r="AN57" s="350">
        <v>0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144" customFormat="1" ht="12.75">
      <c r="A58" s="390" t="s">
        <v>377</v>
      </c>
      <c r="B58" s="391">
        <v>0</v>
      </c>
      <c r="C58" s="593">
        <v>0</v>
      </c>
      <c r="D58" s="592">
        <v>0</v>
      </c>
      <c r="E58" s="39" t="s">
        <v>378</v>
      </c>
      <c r="F58" s="29">
        <v>5</v>
      </c>
      <c r="G58" s="215">
        <v>39.5</v>
      </c>
      <c r="H58" s="139">
        <f t="shared" si="20"/>
        <v>7.9</v>
      </c>
      <c r="I58" s="271" t="s">
        <v>379</v>
      </c>
      <c r="J58" s="272">
        <v>0</v>
      </c>
      <c r="K58" s="403">
        <v>0</v>
      </c>
      <c r="L58" s="406">
        <v>0</v>
      </c>
      <c r="M58" s="454" t="s">
        <v>380</v>
      </c>
      <c r="N58" s="455">
        <v>6</v>
      </c>
      <c r="O58" s="456">
        <v>41</v>
      </c>
      <c r="P58" s="457">
        <f t="shared" si="22"/>
        <v>6.833333333333333</v>
      </c>
      <c r="Q58" s="45" t="s">
        <v>381</v>
      </c>
      <c r="R58" s="34">
        <v>0</v>
      </c>
      <c r="S58" s="569">
        <v>0</v>
      </c>
      <c r="T58" s="119">
        <v>0</v>
      </c>
      <c r="U58" s="102" t="s">
        <v>382</v>
      </c>
      <c r="V58" s="35">
        <v>2</v>
      </c>
      <c r="W58" s="200">
        <v>16</v>
      </c>
      <c r="X58" s="108">
        <f t="shared" si="24"/>
        <v>8</v>
      </c>
      <c r="Y58" s="92" t="s">
        <v>383</v>
      </c>
      <c r="Z58" s="97">
        <v>2</v>
      </c>
      <c r="AA58" s="185">
        <v>7.5</v>
      </c>
      <c r="AB58" s="105">
        <f t="shared" si="25"/>
        <v>3.75</v>
      </c>
      <c r="AC58" s="640" t="s">
        <v>384</v>
      </c>
      <c r="AD58" s="497">
        <v>10</v>
      </c>
      <c r="AE58" s="688">
        <v>79</v>
      </c>
      <c r="AF58" s="639">
        <f>AE58/AD58</f>
        <v>7.9</v>
      </c>
      <c r="AG58" s="159" t="s">
        <v>385</v>
      </c>
      <c r="AH58" s="162">
        <v>0</v>
      </c>
      <c r="AI58" s="561">
        <v>0</v>
      </c>
      <c r="AJ58" s="170">
        <v>0</v>
      </c>
      <c r="AK58" s="330" t="s">
        <v>386</v>
      </c>
      <c r="AL58" s="338">
        <v>1</v>
      </c>
      <c r="AM58" s="339">
        <v>9</v>
      </c>
      <c r="AN58" s="340">
        <f>AM58/AL58</f>
        <v>9</v>
      </c>
      <c r="AO58" s="23"/>
      <c r="AP58" s="23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144" customFormat="1" ht="12.75">
      <c r="A59" s="311" t="s">
        <v>387</v>
      </c>
      <c r="B59" s="314">
        <v>2</v>
      </c>
      <c r="C59" s="308">
        <v>10</v>
      </c>
      <c r="D59" s="322">
        <f t="shared" si="27"/>
        <v>5</v>
      </c>
      <c r="E59" s="39" t="s">
        <v>388</v>
      </c>
      <c r="F59" s="37">
        <v>2</v>
      </c>
      <c r="G59" s="216">
        <v>10</v>
      </c>
      <c r="H59" s="139">
        <f t="shared" si="20"/>
        <v>5</v>
      </c>
      <c r="I59" s="526" t="s">
        <v>389</v>
      </c>
      <c r="J59" s="530">
        <v>6</v>
      </c>
      <c r="K59" s="531">
        <v>47.5</v>
      </c>
      <c r="L59" s="532">
        <f t="shared" si="21"/>
        <v>7.916666666666667</v>
      </c>
      <c r="M59" s="63" t="s">
        <v>390</v>
      </c>
      <c r="N59" s="124">
        <v>3</v>
      </c>
      <c r="O59" s="383">
        <v>28.5</v>
      </c>
      <c r="P59" s="268">
        <f t="shared" si="22"/>
        <v>9.5</v>
      </c>
      <c r="Q59" s="45" t="s">
        <v>391</v>
      </c>
      <c r="R59" s="121">
        <v>1</v>
      </c>
      <c r="S59" s="224">
        <v>5</v>
      </c>
      <c r="T59" s="111">
        <f t="shared" si="23"/>
        <v>5</v>
      </c>
      <c r="U59" s="102" t="s">
        <v>392</v>
      </c>
      <c r="V59" s="122">
        <v>1</v>
      </c>
      <c r="W59" s="202">
        <v>6.5</v>
      </c>
      <c r="X59" s="108">
        <f t="shared" si="24"/>
        <v>6.5</v>
      </c>
      <c r="Y59" s="92" t="s">
        <v>393</v>
      </c>
      <c r="Z59" s="123">
        <v>0</v>
      </c>
      <c r="AA59" s="263">
        <v>0</v>
      </c>
      <c r="AB59" s="146">
        <v>0</v>
      </c>
      <c r="AC59" s="125" t="s">
        <v>394</v>
      </c>
      <c r="AD59" s="134">
        <v>0</v>
      </c>
      <c r="AE59" s="240">
        <v>0</v>
      </c>
      <c r="AF59" s="153">
        <v>0</v>
      </c>
      <c r="AG59" s="465" t="s">
        <v>395</v>
      </c>
      <c r="AH59" s="472">
        <v>6</v>
      </c>
      <c r="AI59" s="470">
        <v>43</v>
      </c>
      <c r="AJ59" s="468">
        <f t="shared" si="26"/>
        <v>7.166666666666667</v>
      </c>
      <c r="AK59" s="330" t="s">
        <v>396</v>
      </c>
      <c r="AL59" s="333">
        <v>0</v>
      </c>
      <c r="AM59" s="585">
        <v>0</v>
      </c>
      <c r="AN59" s="350">
        <v>0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144" customFormat="1" ht="12" customHeight="1">
      <c r="A60" s="311" t="s">
        <v>397</v>
      </c>
      <c r="B60" s="314">
        <v>1</v>
      </c>
      <c r="C60" s="308">
        <v>5.5</v>
      </c>
      <c r="D60" s="322">
        <f t="shared" si="27"/>
        <v>5.5</v>
      </c>
      <c r="E60" s="39" t="s">
        <v>398</v>
      </c>
      <c r="F60" s="37">
        <v>2</v>
      </c>
      <c r="G60" s="216">
        <v>13.5</v>
      </c>
      <c r="H60" s="139">
        <f t="shared" si="20"/>
        <v>6.75</v>
      </c>
      <c r="I60" s="526" t="s">
        <v>399</v>
      </c>
      <c r="J60" s="533">
        <v>7</v>
      </c>
      <c r="K60" s="534">
        <v>50.5</v>
      </c>
      <c r="L60" s="532">
        <f t="shared" si="21"/>
        <v>7.214285714285714</v>
      </c>
      <c r="M60" s="63" t="s">
        <v>400</v>
      </c>
      <c r="N60" s="124">
        <v>0</v>
      </c>
      <c r="O60" s="588">
        <v>0</v>
      </c>
      <c r="P60" s="589">
        <v>0</v>
      </c>
      <c r="Q60" s="45" t="s">
        <v>401</v>
      </c>
      <c r="R60" s="121">
        <v>0</v>
      </c>
      <c r="S60" s="242">
        <v>0</v>
      </c>
      <c r="T60" s="119">
        <v>0</v>
      </c>
      <c r="U60" s="624" t="s">
        <v>402</v>
      </c>
      <c r="V60" s="492">
        <v>10</v>
      </c>
      <c r="W60" s="690">
        <v>82</v>
      </c>
      <c r="X60" s="644">
        <f t="shared" si="24"/>
        <v>8.2</v>
      </c>
      <c r="Y60" s="92" t="s">
        <v>403</v>
      </c>
      <c r="Z60" s="123">
        <v>3</v>
      </c>
      <c r="AA60" s="187">
        <v>17.5</v>
      </c>
      <c r="AB60" s="105">
        <f t="shared" si="25"/>
        <v>5.833333333333333</v>
      </c>
      <c r="AC60" s="125" t="s">
        <v>404</v>
      </c>
      <c r="AD60" s="134">
        <v>0</v>
      </c>
      <c r="AE60" s="240">
        <v>0</v>
      </c>
      <c r="AF60" s="153">
        <v>0</v>
      </c>
      <c r="AG60" s="159" t="s">
        <v>405</v>
      </c>
      <c r="AH60" s="169">
        <v>0</v>
      </c>
      <c r="AI60" s="238">
        <v>0</v>
      </c>
      <c r="AJ60" s="170">
        <v>0</v>
      </c>
      <c r="AK60" s="637" t="s">
        <v>406</v>
      </c>
      <c r="AL60" s="680">
        <v>12</v>
      </c>
      <c r="AM60" s="687">
        <v>81.5</v>
      </c>
      <c r="AN60" s="474">
        <f>AM60/AL60</f>
        <v>6.791666666666667</v>
      </c>
      <c r="AO60" s="253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144" customFormat="1" ht="12" customHeight="1">
      <c r="A61" s="311" t="s">
        <v>407</v>
      </c>
      <c r="B61" s="314">
        <v>0</v>
      </c>
      <c r="C61" s="315">
        <v>0</v>
      </c>
      <c r="D61" s="594">
        <v>0</v>
      </c>
      <c r="E61" s="39" t="s">
        <v>408</v>
      </c>
      <c r="F61" s="37">
        <v>0</v>
      </c>
      <c r="G61" s="259">
        <v>0</v>
      </c>
      <c r="H61" s="591">
        <v>0</v>
      </c>
      <c r="I61" s="150" t="s">
        <v>418</v>
      </c>
      <c r="J61" s="407">
        <v>0</v>
      </c>
      <c r="K61" s="408">
        <v>0</v>
      </c>
      <c r="L61" s="409">
        <v>0</v>
      </c>
      <c r="M61" s="138" t="s">
        <v>410</v>
      </c>
      <c r="N61" s="386">
        <v>0</v>
      </c>
      <c r="O61" s="387">
        <v>0</v>
      </c>
      <c r="P61" s="397">
        <v>0</v>
      </c>
      <c r="Q61" s="625" t="s">
        <v>411</v>
      </c>
      <c r="R61" s="684">
        <v>11</v>
      </c>
      <c r="S61" s="691">
        <v>74.5</v>
      </c>
      <c r="T61" s="517">
        <f t="shared" si="23"/>
        <v>6.7727272727272725</v>
      </c>
      <c r="U61" s="102" t="s">
        <v>412</v>
      </c>
      <c r="V61" s="122">
        <v>0</v>
      </c>
      <c r="W61" s="261">
        <v>0</v>
      </c>
      <c r="X61" s="566">
        <v>0</v>
      </c>
      <c r="Y61" s="92" t="s">
        <v>413</v>
      </c>
      <c r="Z61" s="123">
        <v>0</v>
      </c>
      <c r="AA61" s="263">
        <v>0</v>
      </c>
      <c r="AB61" s="146">
        <v>0</v>
      </c>
      <c r="AC61" s="125" t="s">
        <v>20</v>
      </c>
      <c r="AD61" s="134" t="s">
        <v>20</v>
      </c>
      <c r="AE61" s="210" t="s">
        <v>20</v>
      </c>
      <c r="AF61" s="127" t="s">
        <v>20</v>
      </c>
      <c r="AG61" s="159" t="s">
        <v>414</v>
      </c>
      <c r="AH61" s="169">
        <v>0</v>
      </c>
      <c r="AI61" s="264">
        <v>0</v>
      </c>
      <c r="AJ61" s="170">
        <v>0</v>
      </c>
      <c r="AK61" s="330" t="s">
        <v>415</v>
      </c>
      <c r="AL61" s="347">
        <v>0</v>
      </c>
      <c r="AM61" s="348">
        <v>0</v>
      </c>
      <c r="AN61" s="350">
        <v>0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144" customFormat="1" ht="12" customHeight="1">
      <c r="A62" s="311" t="s">
        <v>416</v>
      </c>
      <c r="B62" s="314">
        <v>0</v>
      </c>
      <c r="C62" s="315">
        <v>0</v>
      </c>
      <c r="D62" s="594">
        <v>0</v>
      </c>
      <c r="E62" s="39" t="s">
        <v>417</v>
      </c>
      <c r="F62" s="37">
        <v>1</v>
      </c>
      <c r="G62" s="216">
        <v>5.5</v>
      </c>
      <c r="H62" s="139">
        <f t="shared" si="20"/>
        <v>5.5</v>
      </c>
      <c r="I62" s="41" t="s">
        <v>370</v>
      </c>
      <c r="J62" s="38">
        <v>3</v>
      </c>
      <c r="K62" s="233">
        <v>31.5</v>
      </c>
      <c r="L62" s="116">
        <f t="shared" si="21"/>
        <v>10.5</v>
      </c>
      <c r="M62" s="271" t="s">
        <v>419</v>
      </c>
      <c r="N62" s="273">
        <v>1</v>
      </c>
      <c r="O62" s="384">
        <v>10</v>
      </c>
      <c r="P62" s="268">
        <f t="shared" si="22"/>
        <v>10</v>
      </c>
      <c r="Q62" s="45" t="s">
        <v>420</v>
      </c>
      <c r="R62" s="121">
        <v>0</v>
      </c>
      <c r="S62" s="242">
        <v>0</v>
      </c>
      <c r="T62" s="119">
        <v>0</v>
      </c>
      <c r="U62" s="102" t="s">
        <v>421</v>
      </c>
      <c r="V62" s="122">
        <v>0</v>
      </c>
      <c r="W62" s="261">
        <v>0</v>
      </c>
      <c r="X62" s="566">
        <v>0</v>
      </c>
      <c r="Y62" s="92" t="s">
        <v>460</v>
      </c>
      <c r="Z62" s="123">
        <v>0</v>
      </c>
      <c r="AA62" s="263">
        <v>0</v>
      </c>
      <c r="AB62" s="146">
        <v>0</v>
      </c>
      <c r="AC62" s="125" t="s">
        <v>20</v>
      </c>
      <c r="AD62" s="134" t="s">
        <v>20</v>
      </c>
      <c r="AE62" s="210" t="s">
        <v>20</v>
      </c>
      <c r="AF62" s="127" t="s">
        <v>20</v>
      </c>
      <c r="AG62" s="159" t="s">
        <v>493</v>
      </c>
      <c r="AH62" s="169">
        <v>0</v>
      </c>
      <c r="AI62" s="264">
        <v>0</v>
      </c>
      <c r="AJ62" s="170">
        <v>0</v>
      </c>
      <c r="AK62" s="330" t="s">
        <v>422</v>
      </c>
      <c r="AL62" s="347">
        <v>0</v>
      </c>
      <c r="AM62" s="348">
        <v>0</v>
      </c>
      <c r="AN62" s="350">
        <v>0</v>
      </c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144" customFormat="1" ht="12" customHeight="1">
      <c r="A63" s="311" t="s">
        <v>423</v>
      </c>
      <c r="B63" s="314">
        <v>0</v>
      </c>
      <c r="C63" s="315">
        <v>0</v>
      </c>
      <c r="D63" s="594">
        <v>0</v>
      </c>
      <c r="E63" s="39" t="s">
        <v>424</v>
      </c>
      <c r="F63" s="37">
        <v>0</v>
      </c>
      <c r="G63" s="259">
        <v>0</v>
      </c>
      <c r="H63" s="591">
        <v>0</v>
      </c>
      <c r="I63" s="138" t="s">
        <v>444</v>
      </c>
      <c r="J63" s="38">
        <v>0</v>
      </c>
      <c r="K63" s="402">
        <v>0</v>
      </c>
      <c r="L63" s="401">
        <v>0</v>
      </c>
      <c r="M63" s="63" t="s">
        <v>426</v>
      </c>
      <c r="N63" s="124">
        <v>0</v>
      </c>
      <c r="O63" s="588">
        <v>0</v>
      </c>
      <c r="P63" s="589">
        <v>0</v>
      </c>
      <c r="Q63" s="45" t="s">
        <v>409</v>
      </c>
      <c r="R63" s="121">
        <v>2</v>
      </c>
      <c r="S63" s="224">
        <v>10.5</v>
      </c>
      <c r="T63" s="111">
        <f t="shared" si="23"/>
        <v>5.25</v>
      </c>
      <c r="U63" s="624" t="s">
        <v>427</v>
      </c>
      <c r="V63" s="492">
        <v>7</v>
      </c>
      <c r="W63" s="493">
        <v>52</v>
      </c>
      <c r="X63" s="644">
        <f t="shared" si="24"/>
        <v>7.428571428571429</v>
      </c>
      <c r="Y63" s="92" t="s">
        <v>490</v>
      </c>
      <c r="Z63" s="123">
        <v>0</v>
      </c>
      <c r="AA63" s="263">
        <v>0</v>
      </c>
      <c r="AB63" s="146">
        <v>0</v>
      </c>
      <c r="AC63" s="125" t="s">
        <v>20</v>
      </c>
      <c r="AD63" s="134" t="s">
        <v>20</v>
      </c>
      <c r="AE63" s="240" t="s">
        <v>20</v>
      </c>
      <c r="AF63" s="127" t="s">
        <v>20</v>
      </c>
      <c r="AG63" s="159" t="s">
        <v>20</v>
      </c>
      <c r="AH63" s="169" t="s">
        <v>20</v>
      </c>
      <c r="AI63" s="264" t="s">
        <v>20</v>
      </c>
      <c r="AJ63" s="166" t="s">
        <v>20</v>
      </c>
      <c r="AK63" s="330" t="s">
        <v>428</v>
      </c>
      <c r="AL63" s="347">
        <v>0</v>
      </c>
      <c r="AM63" s="348">
        <v>0</v>
      </c>
      <c r="AN63" s="350">
        <v>0</v>
      </c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144" customFormat="1" ht="12" customHeight="1">
      <c r="A64" s="311" t="s">
        <v>429</v>
      </c>
      <c r="B64" s="314">
        <v>0</v>
      </c>
      <c r="C64" s="315">
        <v>0</v>
      </c>
      <c r="D64" s="594">
        <v>0</v>
      </c>
      <c r="E64" s="39" t="s">
        <v>430</v>
      </c>
      <c r="F64" s="37">
        <v>0</v>
      </c>
      <c r="G64" s="259">
        <v>0</v>
      </c>
      <c r="H64" s="591">
        <v>0</v>
      </c>
      <c r="I64" s="41" t="s">
        <v>431</v>
      </c>
      <c r="J64" s="38">
        <v>0</v>
      </c>
      <c r="K64" s="402">
        <v>0</v>
      </c>
      <c r="L64" s="401">
        <v>0</v>
      </c>
      <c r="M64" s="63" t="s">
        <v>432</v>
      </c>
      <c r="N64" s="124">
        <v>0</v>
      </c>
      <c r="O64" s="588">
        <v>0</v>
      </c>
      <c r="P64" s="589">
        <v>0</v>
      </c>
      <c r="Q64" s="514" t="s">
        <v>519</v>
      </c>
      <c r="R64" s="515">
        <v>6</v>
      </c>
      <c r="S64" s="516">
        <v>38.5</v>
      </c>
      <c r="T64" s="517">
        <f t="shared" si="23"/>
        <v>6.416666666666667</v>
      </c>
      <c r="U64" s="102" t="s">
        <v>488</v>
      </c>
      <c r="V64" s="122">
        <v>4</v>
      </c>
      <c r="W64" s="202">
        <v>26.5</v>
      </c>
      <c r="X64" s="380">
        <f>W64/V64</f>
        <v>6.625</v>
      </c>
      <c r="Y64" s="92" t="s">
        <v>491</v>
      </c>
      <c r="Z64" s="123">
        <v>0</v>
      </c>
      <c r="AA64" s="263">
        <v>0</v>
      </c>
      <c r="AB64" s="146">
        <v>0</v>
      </c>
      <c r="AC64" s="125" t="s">
        <v>20</v>
      </c>
      <c r="AD64" s="134" t="s">
        <v>20</v>
      </c>
      <c r="AE64" s="210" t="s">
        <v>20</v>
      </c>
      <c r="AF64" s="127" t="s">
        <v>20</v>
      </c>
      <c r="AG64" s="159" t="s">
        <v>20</v>
      </c>
      <c r="AH64" s="169" t="s">
        <v>20</v>
      </c>
      <c r="AI64" s="180" t="s">
        <v>20</v>
      </c>
      <c r="AJ64" s="166" t="s">
        <v>20</v>
      </c>
      <c r="AK64" s="330" t="s">
        <v>494</v>
      </c>
      <c r="AL64" s="347">
        <v>0</v>
      </c>
      <c r="AM64" s="348">
        <v>0</v>
      </c>
      <c r="AN64" s="350">
        <v>0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144" customFormat="1" ht="12" customHeight="1">
      <c r="A65" s="311" t="s">
        <v>452</v>
      </c>
      <c r="B65" s="314">
        <v>5</v>
      </c>
      <c r="C65" s="308">
        <v>34</v>
      </c>
      <c r="D65" s="322">
        <f t="shared" si="27"/>
        <v>6.8</v>
      </c>
      <c r="E65" s="39" t="s">
        <v>484</v>
      </c>
      <c r="F65" s="37">
        <v>5</v>
      </c>
      <c r="G65" s="216">
        <v>31</v>
      </c>
      <c r="H65" s="139">
        <f t="shared" si="20"/>
        <v>6.2</v>
      </c>
      <c r="I65" s="41" t="s">
        <v>449</v>
      </c>
      <c r="J65" s="38">
        <v>3</v>
      </c>
      <c r="K65" s="233">
        <v>20</v>
      </c>
      <c r="L65" s="278">
        <f t="shared" si="21"/>
        <v>6.666666666666667</v>
      </c>
      <c r="M65" s="63" t="s">
        <v>450</v>
      </c>
      <c r="N65" s="124">
        <v>5</v>
      </c>
      <c r="O65" s="383">
        <v>34</v>
      </c>
      <c r="P65" s="268">
        <f t="shared" si="22"/>
        <v>6.8</v>
      </c>
      <c r="Q65" s="45" t="s">
        <v>486</v>
      </c>
      <c r="R65" s="121">
        <v>0</v>
      </c>
      <c r="S65" s="242">
        <v>0</v>
      </c>
      <c r="T65" s="119">
        <v>0</v>
      </c>
      <c r="U65" s="102" t="s">
        <v>489</v>
      </c>
      <c r="V65" s="122">
        <v>1</v>
      </c>
      <c r="W65" s="202">
        <v>4.5</v>
      </c>
      <c r="X65" s="380">
        <f>W65/V65</f>
        <v>4.5</v>
      </c>
      <c r="Y65" s="92" t="s">
        <v>492</v>
      </c>
      <c r="Z65" s="123">
        <v>0</v>
      </c>
      <c r="AA65" s="263">
        <v>0</v>
      </c>
      <c r="AB65" s="146">
        <v>0</v>
      </c>
      <c r="AC65" s="125" t="s">
        <v>20</v>
      </c>
      <c r="AD65" s="134" t="s">
        <v>20</v>
      </c>
      <c r="AE65" s="210" t="s">
        <v>20</v>
      </c>
      <c r="AF65" s="127" t="s">
        <v>20</v>
      </c>
      <c r="AG65" s="159" t="s">
        <v>20</v>
      </c>
      <c r="AH65" s="169" t="s">
        <v>20</v>
      </c>
      <c r="AI65" s="180" t="s">
        <v>20</v>
      </c>
      <c r="AJ65" s="166" t="s">
        <v>20</v>
      </c>
      <c r="AK65" s="330" t="s">
        <v>20</v>
      </c>
      <c r="AL65" s="347" t="s">
        <v>20</v>
      </c>
      <c r="AM65" s="349" t="s">
        <v>20</v>
      </c>
      <c r="AN65" s="340" t="s">
        <v>20</v>
      </c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144" customFormat="1" ht="12" customHeight="1">
      <c r="A66" s="311" t="s">
        <v>483</v>
      </c>
      <c r="B66" s="314">
        <v>0</v>
      </c>
      <c r="C66" s="315">
        <v>0</v>
      </c>
      <c r="D66" s="594">
        <v>0</v>
      </c>
      <c r="E66" s="39" t="s">
        <v>485</v>
      </c>
      <c r="F66" s="37">
        <v>0</v>
      </c>
      <c r="G66" s="259">
        <v>0</v>
      </c>
      <c r="H66" s="591">
        <v>0</v>
      </c>
      <c r="I66" s="41" t="s">
        <v>451</v>
      </c>
      <c r="J66" s="38">
        <v>2</v>
      </c>
      <c r="K66" s="233">
        <v>11.5</v>
      </c>
      <c r="L66" s="278">
        <f>K66/J66</f>
        <v>5.75</v>
      </c>
      <c r="M66" s="63" t="s">
        <v>20</v>
      </c>
      <c r="N66" s="124" t="s">
        <v>20</v>
      </c>
      <c r="O66" s="383" t="s">
        <v>20</v>
      </c>
      <c r="P66" s="112" t="s">
        <v>20</v>
      </c>
      <c r="Q66" s="45" t="s">
        <v>487</v>
      </c>
      <c r="R66" s="121">
        <v>0</v>
      </c>
      <c r="S66" s="242">
        <v>0</v>
      </c>
      <c r="T66" s="119">
        <v>0</v>
      </c>
      <c r="U66" s="102" t="s">
        <v>20</v>
      </c>
      <c r="V66" s="122" t="s">
        <v>20</v>
      </c>
      <c r="W66" s="202" t="s">
        <v>20</v>
      </c>
      <c r="X66" s="108" t="s">
        <v>20</v>
      </c>
      <c r="Y66" s="92" t="s">
        <v>20</v>
      </c>
      <c r="Z66" s="123" t="s">
        <v>20</v>
      </c>
      <c r="AA66" s="263" t="s">
        <v>20</v>
      </c>
      <c r="AB66" s="105" t="s">
        <v>20</v>
      </c>
      <c r="AC66" s="125" t="s">
        <v>20</v>
      </c>
      <c r="AD66" s="134" t="s">
        <v>20</v>
      </c>
      <c r="AE66" s="210" t="s">
        <v>20</v>
      </c>
      <c r="AF66" s="127" t="s">
        <v>20</v>
      </c>
      <c r="AG66" s="159" t="s">
        <v>20</v>
      </c>
      <c r="AH66" s="169" t="s">
        <v>20</v>
      </c>
      <c r="AI66" s="180" t="s">
        <v>20</v>
      </c>
      <c r="AJ66" s="166" t="s">
        <v>20</v>
      </c>
      <c r="AK66" s="330" t="s">
        <v>20</v>
      </c>
      <c r="AL66" s="347" t="s">
        <v>20</v>
      </c>
      <c r="AM66" s="349" t="s">
        <v>20</v>
      </c>
      <c r="AN66" s="340" t="s">
        <v>20</v>
      </c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144" customFormat="1" ht="12" customHeight="1">
      <c r="A67" s="311" t="s">
        <v>444</v>
      </c>
      <c r="B67" s="314">
        <v>0</v>
      </c>
      <c r="C67" s="315">
        <v>0</v>
      </c>
      <c r="D67" s="594">
        <v>0</v>
      </c>
      <c r="E67" s="39" t="s">
        <v>20</v>
      </c>
      <c r="F67" s="37" t="s">
        <v>20</v>
      </c>
      <c r="G67" s="259" t="s">
        <v>20</v>
      </c>
      <c r="H67" s="139" t="s">
        <v>20</v>
      </c>
      <c r="I67" s="41" t="s">
        <v>481</v>
      </c>
      <c r="J67" s="38">
        <v>0</v>
      </c>
      <c r="K67" s="402">
        <v>0</v>
      </c>
      <c r="L67" s="397">
        <v>0</v>
      </c>
      <c r="M67" s="63" t="s">
        <v>20</v>
      </c>
      <c r="N67" s="124" t="s">
        <v>20</v>
      </c>
      <c r="O67" s="383" t="s">
        <v>20</v>
      </c>
      <c r="P67" s="112" t="s">
        <v>20</v>
      </c>
      <c r="Q67" s="45" t="s">
        <v>20</v>
      </c>
      <c r="R67" s="121" t="s">
        <v>20</v>
      </c>
      <c r="S67" s="224" t="s">
        <v>20</v>
      </c>
      <c r="T67" s="111" t="s">
        <v>20</v>
      </c>
      <c r="U67" s="102" t="s">
        <v>20</v>
      </c>
      <c r="V67" s="122" t="s">
        <v>20</v>
      </c>
      <c r="W67" s="202" t="s">
        <v>20</v>
      </c>
      <c r="X67" s="108" t="s">
        <v>20</v>
      </c>
      <c r="Y67" s="92" t="s">
        <v>20</v>
      </c>
      <c r="Z67" s="123" t="s">
        <v>20</v>
      </c>
      <c r="AA67" s="263" t="s">
        <v>20</v>
      </c>
      <c r="AB67" s="105" t="s">
        <v>20</v>
      </c>
      <c r="AC67" s="125" t="s">
        <v>20</v>
      </c>
      <c r="AD67" s="134" t="s">
        <v>20</v>
      </c>
      <c r="AE67" s="210" t="s">
        <v>20</v>
      </c>
      <c r="AF67" s="127" t="s">
        <v>20</v>
      </c>
      <c r="AG67" s="159" t="s">
        <v>20</v>
      </c>
      <c r="AH67" s="169" t="s">
        <v>20</v>
      </c>
      <c r="AI67" s="180" t="s">
        <v>20</v>
      </c>
      <c r="AJ67" s="166" t="s">
        <v>20</v>
      </c>
      <c r="AK67" s="330" t="s">
        <v>20</v>
      </c>
      <c r="AL67" s="347" t="s">
        <v>20</v>
      </c>
      <c r="AM67" s="349" t="s">
        <v>20</v>
      </c>
      <c r="AN67" s="340" t="s">
        <v>20</v>
      </c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144" customFormat="1" ht="12" customHeight="1" thickBot="1">
      <c r="A68" s="311" t="s">
        <v>20</v>
      </c>
      <c r="B68" s="314" t="s">
        <v>20</v>
      </c>
      <c r="C68" s="308" t="s">
        <v>20</v>
      </c>
      <c r="D68" s="322" t="s">
        <v>20</v>
      </c>
      <c r="E68" s="39" t="s">
        <v>20</v>
      </c>
      <c r="F68" s="37" t="s">
        <v>20</v>
      </c>
      <c r="G68" s="216" t="s">
        <v>20</v>
      </c>
      <c r="H68" s="139" t="s">
        <v>20</v>
      </c>
      <c r="I68" s="41" t="s">
        <v>482</v>
      </c>
      <c r="J68" s="38">
        <v>0</v>
      </c>
      <c r="K68" s="402">
        <v>0</v>
      </c>
      <c r="L68" s="401">
        <v>0</v>
      </c>
      <c r="M68" s="279" t="s">
        <v>20</v>
      </c>
      <c r="N68" s="269" t="s">
        <v>20</v>
      </c>
      <c r="O68" s="270" t="s">
        <v>20</v>
      </c>
      <c r="P68" s="274" t="s">
        <v>20</v>
      </c>
      <c r="Q68" s="45" t="s">
        <v>20</v>
      </c>
      <c r="R68" s="121" t="s">
        <v>20</v>
      </c>
      <c r="S68" s="224" t="s">
        <v>20</v>
      </c>
      <c r="T68" s="111" t="s">
        <v>20</v>
      </c>
      <c r="U68" s="102" t="s">
        <v>20</v>
      </c>
      <c r="V68" s="122" t="s">
        <v>20</v>
      </c>
      <c r="W68" s="202" t="s">
        <v>20</v>
      </c>
      <c r="X68" s="108" t="s">
        <v>20</v>
      </c>
      <c r="Y68" s="92" t="s">
        <v>20</v>
      </c>
      <c r="Z68" s="123" t="s">
        <v>20</v>
      </c>
      <c r="AA68" s="187" t="s">
        <v>20</v>
      </c>
      <c r="AB68" s="105" t="s">
        <v>20</v>
      </c>
      <c r="AC68" s="125" t="s">
        <v>20</v>
      </c>
      <c r="AD68" s="134" t="s">
        <v>20</v>
      </c>
      <c r="AE68" s="210" t="s">
        <v>20</v>
      </c>
      <c r="AF68" s="127" t="s">
        <v>20</v>
      </c>
      <c r="AG68" s="159" t="s">
        <v>20</v>
      </c>
      <c r="AH68" s="169" t="s">
        <v>20</v>
      </c>
      <c r="AI68" s="180" t="s">
        <v>20</v>
      </c>
      <c r="AJ68" s="166" t="s">
        <v>20</v>
      </c>
      <c r="AK68" s="330" t="s">
        <v>20</v>
      </c>
      <c r="AL68" s="347" t="s">
        <v>20</v>
      </c>
      <c r="AM68" s="349" t="s">
        <v>20</v>
      </c>
      <c r="AN68" s="340" t="s">
        <v>20</v>
      </c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" customHeight="1" thickBot="1">
      <c r="A69" s="14" t="s">
        <v>11</v>
      </c>
      <c r="B69" s="25" t="s">
        <v>0</v>
      </c>
      <c r="C69" s="204" t="s">
        <v>1</v>
      </c>
      <c r="D69" s="14" t="s">
        <v>2</v>
      </c>
      <c r="E69" s="12" t="s">
        <v>11</v>
      </c>
      <c r="F69" s="11" t="s">
        <v>0</v>
      </c>
      <c r="G69" s="218" t="s">
        <v>1</v>
      </c>
      <c r="H69" s="12" t="s">
        <v>2</v>
      </c>
      <c r="I69" s="13" t="s">
        <v>11</v>
      </c>
      <c r="J69" s="26" t="s">
        <v>0</v>
      </c>
      <c r="K69" s="234" t="s">
        <v>1</v>
      </c>
      <c r="L69" s="13" t="s">
        <v>2</v>
      </c>
      <c r="M69" s="17" t="s">
        <v>11</v>
      </c>
      <c r="N69" s="17" t="s">
        <v>0</v>
      </c>
      <c r="O69" s="190" t="s">
        <v>1</v>
      </c>
      <c r="P69" s="15" t="s">
        <v>2</v>
      </c>
      <c r="Q69" s="55" t="s">
        <v>11</v>
      </c>
      <c r="R69" s="51" t="s">
        <v>0</v>
      </c>
      <c r="S69" s="221" t="s">
        <v>1</v>
      </c>
      <c r="T69" s="50" t="s">
        <v>2</v>
      </c>
      <c r="U69" s="18" t="s">
        <v>11</v>
      </c>
      <c r="V69" s="27" t="s">
        <v>0</v>
      </c>
      <c r="W69" s="203" t="s">
        <v>1</v>
      </c>
      <c r="X69" s="109" t="s">
        <v>2</v>
      </c>
      <c r="Y69" s="91" t="s">
        <v>11</v>
      </c>
      <c r="Z69" s="86" t="s">
        <v>0</v>
      </c>
      <c r="AA69" s="188" t="s">
        <v>1</v>
      </c>
      <c r="AB69" s="91" t="s">
        <v>2</v>
      </c>
      <c r="AC69" s="136" t="s">
        <v>11</v>
      </c>
      <c r="AD69" s="137" t="s">
        <v>0</v>
      </c>
      <c r="AE69" s="207" t="s">
        <v>1</v>
      </c>
      <c r="AF69" s="136" t="s">
        <v>2</v>
      </c>
      <c r="AG69" s="157" t="s">
        <v>11</v>
      </c>
      <c r="AH69" s="366" t="s">
        <v>0</v>
      </c>
      <c r="AI69" s="175" t="s">
        <v>1</v>
      </c>
      <c r="AJ69" s="157" t="s">
        <v>2</v>
      </c>
      <c r="AK69" s="298" t="s">
        <v>11</v>
      </c>
      <c r="AL69" s="367" t="s">
        <v>0</v>
      </c>
      <c r="AM69" s="299" t="s">
        <v>1</v>
      </c>
      <c r="AN69" s="298" t="s">
        <v>2</v>
      </c>
      <c r="AO69" s="24"/>
      <c r="AP69" s="24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s="144" customFormat="1" ht="12" customHeight="1">
      <c r="A70" s="428" t="s">
        <v>433</v>
      </c>
      <c r="B70" s="429">
        <v>11</v>
      </c>
      <c r="C70" s="426">
        <v>1.5</v>
      </c>
      <c r="D70" s="427">
        <f>C70/B70</f>
        <v>0.13636363636363635</v>
      </c>
      <c r="E70" s="244" t="s">
        <v>513</v>
      </c>
      <c r="F70" s="245">
        <v>0</v>
      </c>
      <c r="G70" s="246">
        <v>0</v>
      </c>
      <c r="H70" s="290">
        <v>0</v>
      </c>
      <c r="I70" s="292" t="s">
        <v>434</v>
      </c>
      <c r="J70" s="293">
        <v>0</v>
      </c>
      <c r="K70" s="587">
        <v>0</v>
      </c>
      <c r="L70" s="586">
        <v>0</v>
      </c>
      <c r="M70" s="601" t="s">
        <v>435</v>
      </c>
      <c r="N70" s="600">
        <v>13</v>
      </c>
      <c r="O70" s="451">
        <v>1</v>
      </c>
      <c r="P70" s="452">
        <f>O70/N70</f>
        <v>0.07692307692307693</v>
      </c>
      <c r="Q70" s="661" t="s">
        <v>436</v>
      </c>
      <c r="R70" s="597">
        <v>13</v>
      </c>
      <c r="S70" s="605">
        <v>4.5</v>
      </c>
      <c r="T70" s="666">
        <f>S70/R70</f>
        <v>0.34615384615384615</v>
      </c>
      <c r="U70" s="604" t="s">
        <v>437</v>
      </c>
      <c r="V70" s="482">
        <v>6</v>
      </c>
      <c r="W70" s="483">
        <v>2</v>
      </c>
      <c r="X70" s="665">
        <f>W70/V70</f>
        <v>0.3333333333333333</v>
      </c>
      <c r="Y70" s="667" t="s">
        <v>438</v>
      </c>
      <c r="Z70" s="668">
        <v>13</v>
      </c>
      <c r="AA70" s="669">
        <v>8</v>
      </c>
      <c r="AB70" s="670">
        <f>AA70/Z70</f>
        <v>0.6153846153846154</v>
      </c>
      <c r="AC70" s="671" t="s">
        <v>522</v>
      </c>
      <c r="AD70" s="672">
        <v>13</v>
      </c>
      <c r="AE70" s="673">
        <v>9.5</v>
      </c>
      <c r="AF70" s="674">
        <f>AE70/AD70</f>
        <v>0.7307692307692307</v>
      </c>
      <c r="AG70" s="603" t="s">
        <v>274</v>
      </c>
      <c r="AH70" s="658">
        <v>13</v>
      </c>
      <c r="AI70" s="464">
        <v>-2.5</v>
      </c>
      <c r="AJ70" s="471">
        <f>AI70/AH70</f>
        <v>-0.19230769230769232</v>
      </c>
      <c r="AK70" s="327" t="s">
        <v>455</v>
      </c>
      <c r="AL70" s="328">
        <v>3</v>
      </c>
      <c r="AM70" s="329">
        <v>1</v>
      </c>
      <c r="AN70" s="337">
        <f>AM70/AL70</f>
        <v>0.3333333333333333</v>
      </c>
      <c r="AO70" s="24">
        <v>12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144" customFormat="1" ht="12" customHeight="1">
      <c r="A71" s="311" t="s">
        <v>439</v>
      </c>
      <c r="B71" s="323">
        <v>2</v>
      </c>
      <c r="C71" s="305">
        <v>-3</v>
      </c>
      <c r="D71" s="304">
        <f>C71/B71</f>
        <v>-1.5</v>
      </c>
      <c r="E71" s="439" t="s">
        <v>440</v>
      </c>
      <c r="F71" s="448">
        <v>9</v>
      </c>
      <c r="G71" s="449">
        <v>-3</v>
      </c>
      <c r="H71" s="442">
        <f>G71/F71</f>
        <v>-0.3333333333333333</v>
      </c>
      <c r="I71" s="663" t="s">
        <v>441</v>
      </c>
      <c r="J71" s="662">
        <v>13</v>
      </c>
      <c r="K71" s="537">
        <v>1.5</v>
      </c>
      <c r="L71" s="532">
        <f>K71/J71</f>
        <v>0.11538461538461539</v>
      </c>
      <c r="M71" s="64" t="s">
        <v>516</v>
      </c>
      <c r="N71" s="60">
        <v>0</v>
      </c>
      <c r="O71" s="256">
        <v>0</v>
      </c>
      <c r="P71" s="147">
        <v>0</v>
      </c>
      <c r="Q71" s="45" t="s">
        <v>20</v>
      </c>
      <c r="R71" s="62" t="s">
        <v>20</v>
      </c>
      <c r="S71" s="219" t="s">
        <v>20</v>
      </c>
      <c r="T71" s="111" t="s">
        <v>20</v>
      </c>
      <c r="U71" s="624" t="s">
        <v>442</v>
      </c>
      <c r="V71" s="490">
        <v>7</v>
      </c>
      <c r="W71" s="491">
        <v>3</v>
      </c>
      <c r="X71" s="644">
        <f>W71/V71</f>
        <v>0.42857142857142855</v>
      </c>
      <c r="Y71" s="140" t="s">
        <v>443</v>
      </c>
      <c r="Z71" s="93">
        <v>0</v>
      </c>
      <c r="AA71" s="266">
        <v>0</v>
      </c>
      <c r="AB71" s="146">
        <v>0</v>
      </c>
      <c r="AC71" s="125" t="s">
        <v>20</v>
      </c>
      <c r="AD71" s="126" t="s">
        <v>20</v>
      </c>
      <c r="AE71" s="206" t="s">
        <v>20</v>
      </c>
      <c r="AF71" s="127" t="s">
        <v>20</v>
      </c>
      <c r="AG71" s="159" t="s">
        <v>447</v>
      </c>
      <c r="AH71" s="165">
        <v>0</v>
      </c>
      <c r="AI71" s="267">
        <v>0</v>
      </c>
      <c r="AJ71" s="170">
        <v>0</v>
      </c>
      <c r="AK71" s="678" t="s">
        <v>456</v>
      </c>
      <c r="AL71" s="677">
        <v>10</v>
      </c>
      <c r="AM71" s="676">
        <v>5.5</v>
      </c>
      <c r="AN71" s="675">
        <f>AM71/AL71</f>
        <v>0.55</v>
      </c>
      <c r="AO71" s="253">
        <v>4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144" customFormat="1" ht="12" customHeight="1">
      <c r="A72" s="311" t="s">
        <v>20</v>
      </c>
      <c r="B72" s="323" t="s">
        <v>20</v>
      </c>
      <c r="C72" s="305" t="s">
        <v>20</v>
      </c>
      <c r="D72" s="304" t="s">
        <v>20</v>
      </c>
      <c r="E72" s="39" t="s">
        <v>514</v>
      </c>
      <c r="F72" s="46">
        <v>4</v>
      </c>
      <c r="G72" s="212">
        <v>-3</v>
      </c>
      <c r="H72" s="117">
        <f>G72/F72</f>
        <v>-0.75</v>
      </c>
      <c r="I72" s="41" t="s">
        <v>20</v>
      </c>
      <c r="J72" s="32" t="s">
        <v>20</v>
      </c>
      <c r="K72" s="385" t="s">
        <v>20</v>
      </c>
      <c r="L72" s="118" t="s">
        <v>20</v>
      </c>
      <c r="M72" s="64" t="s">
        <v>517</v>
      </c>
      <c r="N72" s="60">
        <v>0</v>
      </c>
      <c r="O72" s="256">
        <v>0</v>
      </c>
      <c r="P72" s="147">
        <v>0</v>
      </c>
      <c r="Q72" s="45" t="s">
        <v>20</v>
      </c>
      <c r="R72" s="62" t="s">
        <v>20</v>
      </c>
      <c r="S72" s="219" t="s">
        <v>20</v>
      </c>
      <c r="T72" s="111" t="s">
        <v>20</v>
      </c>
      <c r="U72" s="102" t="s">
        <v>20</v>
      </c>
      <c r="V72" s="49" t="s">
        <v>20</v>
      </c>
      <c r="W72" s="197" t="s">
        <v>20</v>
      </c>
      <c r="X72" s="108" t="s">
        <v>20</v>
      </c>
      <c r="Y72" s="92" t="s">
        <v>20</v>
      </c>
      <c r="Z72" s="93" t="s">
        <v>20</v>
      </c>
      <c r="AA72" s="266" t="s">
        <v>20</v>
      </c>
      <c r="AB72" s="146" t="s">
        <v>20</v>
      </c>
      <c r="AC72" s="125" t="s">
        <v>20</v>
      </c>
      <c r="AD72" s="126" t="s">
        <v>20</v>
      </c>
      <c r="AE72" s="206" t="s">
        <v>20</v>
      </c>
      <c r="AF72" s="127" t="s">
        <v>20</v>
      </c>
      <c r="AG72" s="159" t="s">
        <v>448</v>
      </c>
      <c r="AH72" s="165">
        <v>0</v>
      </c>
      <c r="AI72" s="267">
        <v>0</v>
      </c>
      <c r="AJ72" s="170">
        <v>0</v>
      </c>
      <c r="AK72" s="330" t="s">
        <v>20</v>
      </c>
      <c r="AL72" s="331" t="s">
        <v>20</v>
      </c>
      <c r="AM72" s="369" t="s">
        <v>20</v>
      </c>
      <c r="AN72" s="350" t="s">
        <v>20</v>
      </c>
      <c r="AO72" s="143">
        <v>0.25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144" customFormat="1" ht="12" customHeight="1" thickBot="1">
      <c r="A73" s="311" t="s">
        <v>20</v>
      </c>
      <c r="B73" s="306" t="s">
        <v>20</v>
      </c>
      <c r="C73" s="313" t="s">
        <v>20</v>
      </c>
      <c r="D73" s="324" t="s">
        <v>20</v>
      </c>
      <c r="E73" s="39" t="s">
        <v>20</v>
      </c>
      <c r="F73" s="82" t="s">
        <v>20</v>
      </c>
      <c r="G73" s="215" t="s">
        <v>20</v>
      </c>
      <c r="H73" s="117" t="s">
        <v>20</v>
      </c>
      <c r="I73" s="141" t="s">
        <v>20</v>
      </c>
      <c r="J73" s="80" t="s">
        <v>20</v>
      </c>
      <c r="K73" s="228" t="s">
        <v>20</v>
      </c>
      <c r="L73" s="142" t="s">
        <v>20</v>
      </c>
      <c r="M73" s="64" t="s">
        <v>20</v>
      </c>
      <c r="N73" s="66" t="s">
        <v>20</v>
      </c>
      <c r="O73" s="192" t="s">
        <v>20</v>
      </c>
      <c r="P73" s="113" t="s">
        <v>20</v>
      </c>
      <c r="Q73" s="45" t="s">
        <v>20</v>
      </c>
      <c r="R73" s="34" t="s">
        <v>20</v>
      </c>
      <c r="S73" s="222" t="s">
        <v>20</v>
      </c>
      <c r="T73" s="119" t="s">
        <v>20</v>
      </c>
      <c r="U73" s="102" t="s">
        <v>20</v>
      </c>
      <c r="V73" s="68" t="s">
        <v>20</v>
      </c>
      <c r="W73" s="200" t="s">
        <v>20</v>
      </c>
      <c r="X73" s="108" t="s">
        <v>20</v>
      </c>
      <c r="Y73" s="92" t="s">
        <v>20</v>
      </c>
      <c r="Z73" s="94" t="s">
        <v>20</v>
      </c>
      <c r="AA73" s="185" t="s">
        <v>20</v>
      </c>
      <c r="AB73" s="105" t="s">
        <v>20</v>
      </c>
      <c r="AC73" s="125" t="s">
        <v>20</v>
      </c>
      <c r="AD73" s="128" t="s">
        <v>20</v>
      </c>
      <c r="AE73" s="208" t="s">
        <v>20</v>
      </c>
      <c r="AF73" s="135" t="s">
        <v>20</v>
      </c>
      <c r="AG73" s="159" t="s">
        <v>20</v>
      </c>
      <c r="AH73" s="167" t="s">
        <v>20</v>
      </c>
      <c r="AI73" s="176" t="s">
        <v>20</v>
      </c>
      <c r="AJ73" s="166" t="s">
        <v>20</v>
      </c>
      <c r="AK73" s="330" t="s">
        <v>20</v>
      </c>
      <c r="AL73" s="333" t="s">
        <v>20</v>
      </c>
      <c r="AM73" s="339" t="s">
        <v>20</v>
      </c>
      <c r="AN73" s="340" t="s">
        <v>20</v>
      </c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" customHeight="1" thickBot="1">
      <c r="A74" s="14" t="s">
        <v>7</v>
      </c>
      <c r="B74" s="25" t="s">
        <v>0</v>
      </c>
      <c r="C74" s="204" t="s">
        <v>1</v>
      </c>
      <c r="D74" s="14" t="s">
        <v>2</v>
      </c>
      <c r="E74" s="9" t="s">
        <v>7</v>
      </c>
      <c r="F74" s="56" t="s">
        <v>0</v>
      </c>
      <c r="G74" s="214" t="s">
        <v>1</v>
      </c>
      <c r="H74" s="9" t="s">
        <v>2</v>
      </c>
      <c r="I74" s="10" t="s">
        <v>7</v>
      </c>
      <c r="J74" s="57" t="s">
        <v>0</v>
      </c>
      <c r="K74" s="229" t="s">
        <v>1</v>
      </c>
      <c r="L74" s="58" t="s">
        <v>2</v>
      </c>
      <c r="M74" s="8" t="s">
        <v>7</v>
      </c>
      <c r="N74" s="17" t="s">
        <v>0</v>
      </c>
      <c r="O74" s="190" t="s">
        <v>1</v>
      </c>
      <c r="P74" s="15" t="s">
        <v>2</v>
      </c>
      <c r="Q74" s="55" t="s">
        <v>7</v>
      </c>
      <c r="R74" s="51" t="s">
        <v>0</v>
      </c>
      <c r="S74" s="221" t="s">
        <v>1</v>
      </c>
      <c r="T74" s="50" t="s">
        <v>2</v>
      </c>
      <c r="U74" s="19" t="s">
        <v>7</v>
      </c>
      <c r="V74" s="48" t="s">
        <v>0</v>
      </c>
      <c r="W74" s="199" t="s">
        <v>1</v>
      </c>
      <c r="X74" s="19" t="s">
        <v>2</v>
      </c>
      <c r="Y74" s="89" t="s">
        <v>7</v>
      </c>
      <c r="Z74" s="90" t="s">
        <v>0</v>
      </c>
      <c r="AA74" s="184" t="s">
        <v>1</v>
      </c>
      <c r="AB74" s="89" t="s">
        <v>2</v>
      </c>
      <c r="AC74" s="136" t="s">
        <v>7</v>
      </c>
      <c r="AD74" s="137" t="s">
        <v>0</v>
      </c>
      <c r="AE74" s="207" t="s">
        <v>1</v>
      </c>
      <c r="AF74" s="136" t="s">
        <v>2</v>
      </c>
      <c r="AG74" s="157" t="s">
        <v>7</v>
      </c>
      <c r="AH74" s="352" t="s">
        <v>0</v>
      </c>
      <c r="AI74" s="175" t="s">
        <v>1</v>
      </c>
      <c r="AJ74" s="157" t="s">
        <v>2</v>
      </c>
      <c r="AK74" s="298" t="s">
        <v>7</v>
      </c>
      <c r="AL74" s="353" t="s">
        <v>0</v>
      </c>
      <c r="AM74" s="299" t="s">
        <v>1</v>
      </c>
      <c r="AN74" s="298" t="s">
        <v>2</v>
      </c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144" customFormat="1" ht="12" customHeight="1">
      <c r="A75" s="309" t="s">
        <v>4</v>
      </c>
      <c r="B75" s="310">
        <f>B76+B77+B78</f>
        <v>13</v>
      </c>
      <c r="C75" s="300">
        <f>C76+C77+C78</f>
        <v>917</v>
      </c>
      <c r="D75" s="325">
        <f>C75/B75</f>
        <v>70.53846153846153</v>
      </c>
      <c r="E75" s="244" t="s">
        <v>4</v>
      </c>
      <c r="F75" s="245">
        <f>F76+F77+F78</f>
        <v>13</v>
      </c>
      <c r="G75" s="246">
        <f>G76+G77+G78</f>
        <v>872</v>
      </c>
      <c r="H75" s="252">
        <f>G75/F75</f>
        <v>67.07692307692308</v>
      </c>
      <c r="I75" s="770" t="s">
        <v>526</v>
      </c>
      <c r="J75" s="771">
        <f>J76+J77+J78</f>
        <v>13</v>
      </c>
      <c r="K75" s="772">
        <f>K76+K77+K78</f>
        <v>1021</v>
      </c>
      <c r="L75" s="773">
        <f>K75/J75</f>
        <v>78.53846153846153</v>
      </c>
      <c r="M75" s="750" t="s">
        <v>4</v>
      </c>
      <c r="N75" s="47">
        <f>N76+N77+N78</f>
        <v>13</v>
      </c>
      <c r="O75" s="753">
        <f>O76+O77+O78</f>
        <v>953</v>
      </c>
      <c r="P75" s="749">
        <f>O75/N75</f>
        <v>73.3076923076923</v>
      </c>
      <c r="Q75" s="774" t="s">
        <v>4</v>
      </c>
      <c r="R75" s="775">
        <f>R76+R77+R78</f>
        <v>13</v>
      </c>
      <c r="S75" s="776">
        <f>S76+S77+S78</f>
        <v>986.5</v>
      </c>
      <c r="T75" s="777">
        <f>S75/R75</f>
        <v>75.88461538461539</v>
      </c>
      <c r="U75" s="748" t="s">
        <v>4</v>
      </c>
      <c r="V75" s="61">
        <f>V76+V77+V78</f>
        <v>13</v>
      </c>
      <c r="W75" s="196">
        <f>W76+W77+W78</f>
        <v>927.5</v>
      </c>
      <c r="X75" s="747">
        <f>W75/V75</f>
        <v>71.34615384615384</v>
      </c>
      <c r="Y75" s="746" t="s">
        <v>4</v>
      </c>
      <c r="Z75" s="100">
        <f>Z76+Z77+Z78</f>
        <v>13</v>
      </c>
      <c r="AA75" s="752">
        <f>AA76+AA77+AA78</f>
        <v>950</v>
      </c>
      <c r="AB75" s="745">
        <f>AA75/Z75</f>
        <v>73.07692307692308</v>
      </c>
      <c r="AC75" s="781" t="s">
        <v>4</v>
      </c>
      <c r="AD75" s="780">
        <f>AD76+AD77+AD78</f>
        <v>13</v>
      </c>
      <c r="AE75" s="779">
        <f>AE76+AE77+AE78</f>
        <v>961.5</v>
      </c>
      <c r="AF75" s="778">
        <f>AE75/AD75</f>
        <v>73.96153846153847</v>
      </c>
      <c r="AG75" s="160" t="s">
        <v>4</v>
      </c>
      <c r="AH75" s="161">
        <f>AH76+AH77+AH78</f>
        <v>13</v>
      </c>
      <c r="AI75" s="173">
        <f>AI76+AI77+AI78</f>
        <v>908</v>
      </c>
      <c r="AJ75" s="282">
        <f>AI75/AH75</f>
        <v>69.84615384615384</v>
      </c>
      <c r="AK75" s="744" t="s">
        <v>4</v>
      </c>
      <c r="AL75" s="328">
        <f>AL76+AL77+AL78</f>
        <v>13</v>
      </c>
      <c r="AM75" s="751">
        <f>AM76+AM77+AM78</f>
        <v>961</v>
      </c>
      <c r="AN75" s="743">
        <f>AM75/AL75</f>
        <v>73.92307692307692</v>
      </c>
      <c r="AO75" s="143">
        <v>71.25</v>
      </c>
      <c r="AP75" s="24">
        <v>930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144" customFormat="1" ht="12" customHeight="1">
      <c r="A76" s="311" t="s">
        <v>5</v>
      </c>
      <c r="B76" s="312">
        <v>6</v>
      </c>
      <c r="C76" s="313">
        <f>62.5+63+74+70+67+76.5</f>
        <v>413</v>
      </c>
      <c r="D76" s="326">
        <f>C76/B76</f>
        <v>68.83333333333333</v>
      </c>
      <c r="E76" s="735" t="s">
        <v>5</v>
      </c>
      <c r="F76" s="29">
        <v>6</v>
      </c>
      <c r="G76" s="734">
        <f>78+66.5+72+75+69+68.5</f>
        <v>429</v>
      </c>
      <c r="H76" s="740">
        <f>G76/F76</f>
        <v>71.5</v>
      </c>
      <c r="I76" s="754" t="s">
        <v>525</v>
      </c>
      <c r="J76" s="755">
        <v>6</v>
      </c>
      <c r="K76" s="756">
        <f>68+80.5+71.5+92+77+81.5</f>
        <v>470.5</v>
      </c>
      <c r="L76" s="757">
        <f>K76/J76</f>
        <v>78.41666666666667</v>
      </c>
      <c r="M76" s="769" t="s">
        <v>5</v>
      </c>
      <c r="N76" s="768">
        <v>6</v>
      </c>
      <c r="O76" s="767">
        <f>65.5+69.5+81+73+90+78.5</f>
        <v>457.5</v>
      </c>
      <c r="P76" s="766">
        <f>O76/N76</f>
        <v>76.25</v>
      </c>
      <c r="Q76" s="758" t="s">
        <v>5</v>
      </c>
      <c r="R76" s="759">
        <v>6</v>
      </c>
      <c r="S76" s="760">
        <f>83.5+80+71+74+80.5+74.5</f>
        <v>463.5</v>
      </c>
      <c r="T76" s="761">
        <f>S76/R76</f>
        <v>77.25</v>
      </c>
      <c r="U76" s="733" t="s">
        <v>5</v>
      </c>
      <c r="V76" s="35">
        <v>6</v>
      </c>
      <c r="W76" s="732">
        <f>73.5+84+72.5+75.5+57.5+67</f>
        <v>430</v>
      </c>
      <c r="X76" s="741">
        <f>W76/V76</f>
        <v>71.66666666666667</v>
      </c>
      <c r="Y76" s="731" t="s">
        <v>5</v>
      </c>
      <c r="Z76" s="97">
        <v>6</v>
      </c>
      <c r="AA76" s="730">
        <f>77.5+84.5+79.5+79+68+62</f>
        <v>450.5</v>
      </c>
      <c r="AB76" s="738">
        <f>AA76/Z76</f>
        <v>75.08333333333333</v>
      </c>
      <c r="AC76" s="729" t="s">
        <v>5</v>
      </c>
      <c r="AD76" s="130">
        <v>6</v>
      </c>
      <c r="AE76" s="728">
        <f>77+76+73.5+75.5+71.5+81</f>
        <v>454.5</v>
      </c>
      <c r="AF76" s="737">
        <f>AE76/AD76</f>
        <v>75.75</v>
      </c>
      <c r="AG76" s="727" t="s">
        <v>5</v>
      </c>
      <c r="AH76" s="162">
        <v>6</v>
      </c>
      <c r="AI76" s="726">
        <f>75.5+66+70.5+73+81.5+65.5</f>
        <v>432</v>
      </c>
      <c r="AJ76" s="742">
        <f>AI76/AH76</f>
        <v>72</v>
      </c>
      <c r="AK76" s="330" t="s">
        <v>5</v>
      </c>
      <c r="AL76" s="338">
        <v>6</v>
      </c>
      <c r="AM76" s="339">
        <f>71.5+75.5+68.5+69.5+74+68.5</f>
        <v>427.5</v>
      </c>
      <c r="AN76" s="351">
        <f>AM76/AL76</f>
        <v>71.25</v>
      </c>
      <c r="AO76" s="143">
        <v>71.5</v>
      </c>
      <c r="AP76" s="24">
        <v>430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144" customFormat="1" ht="12" customHeight="1">
      <c r="A77" s="725" t="s">
        <v>6</v>
      </c>
      <c r="B77" s="312">
        <v>6</v>
      </c>
      <c r="C77" s="736">
        <f>70.5+68+69+73+76+74</f>
        <v>430.5</v>
      </c>
      <c r="D77" s="739">
        <f>C77/B77</f>
        <v>71.75</v>
      </c>
      <c r="E77" s="39" t="s">
        <v>6</v>
      </c>
      <c r="F77" s="29">
        <v>6</v>
      </c>
      <c r="G77" s="215">
        <f>62.5+63+59+59+62.5+76</f>
        <v>382</v>
      </c>
      <c r="H77" s="251">
        <f>G77/F77</f>
        <v>63.666666666666664</v>
      </c>
      <c r="I77" s="754" t="s">
        <v>6</v>
      </c>
      <c r="J77" s="755">
        <v>6</v>
      </c>
      <c r="K77" s="756">
        <f>75+72.5+73+93+74.5+74</f>
        <v>462</v>
      </c>
      <c r="L77" s="757">
        <f>K77/J77</f>
        <v>77</v>
      </c>
      <c r="M77" s="40" t="s">
        <v>6</v>
      </c>
      <c r="N77" s="28">
        <v>6</v>
      </c>
      <c r="O77" s="192">
        <f>63.5+73+85.5+67.5+66.5+63.5</f>
        <v>419.5</v>
      </c>
      <c r="P77" s="114">
        <f>O77/N77</f>
        <v>69.91666666666667</v>
      </c>
      <c r="Q77" s="758" t="s">
        <v>6</v>
      </c>
      <c r="R77" s="759">
        <v>6</v>
      </c>
      <c r="S77" s="760">
        <f>61+79+89+83+73+73</f>
        <v>458</v>
      </c>
      <c r="T77" s="761">
        <f>S77/R77</f>
        <v>76.33333333333333</v>
      </c>
      <c r="U77" s="102" t="s">
        <v>6</v>
      </c>
      <c r="V77" s="35">
        <v>6</v>
      </c>
      <c r="W77" s="200">
        <f>78+66.5+66+61+76+76</f>
        <v>423.5</v>
      </c>
      <c r="X77" s="286">
        <f>W77/V77</f>
        <v>70.58333333333333</v>
      </c>
      <c r="Y77" s="731" t="s">
        <v>6</v>
      </c>
      <c r="Z77" s="97">
        <v>6</v>
      </c>
      <c r="AA77" s="730">
        <f>73+77+69.5+73.5+68+69</f>
        <v>430</v>
      </c>
      <c r="AB77" s="738">
        <f>AA77/Z77</f>
        <v>71.66666666666667</v>
      </c>
      <c r="AC77" s="729" t="s">
        <v>6</v>
      </c>
      <c r="AD77" s="130">
        <v>6</v>
      </c>
      <c r="AE77" s="728">
        <f>71+72+68+74+78+81</f>
        <v>444</v>
      </c>
      <c r="AF77" s="737">
        <f>AE77/AD77</f>
        <v>74</v>
      </c>
      <c r="AG77" s="159" t="s">
        <v>6</v>
      </c>
      <c r="AH77" s="162">
        <v>6</v>
      </c>
      <c r="AI77" s="176">
        <f>67.5+60.5+81+60+60.5+77.5</f>
        <v>407</v>
      </c>
      <c r="AJ77" s="163">
        <f>AI77/AH77</f>
        <v>67.83333333333333</v>
      </c>
      <c r="AK77" s="765" t="s">
        <v>524</v>
      </c>
      <c r="AL77" s="764">
        <v>6</v>
      </c>
      <c r="AM77" s="763">
        <f>66+81.5+64+83+72+97</f>
        <v>463.5</v>
      </c>
      <c r="AN77" s="762">
        <f>AM77/AL77</f>
        <v>77.25</v>
      </c>
      <c r="AO77" s="143">
        <v>71</v>
      </c>
      <c r="AP77" s="24">
        <v>425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144" customFormat="1" ht="12" customHeight="1" thickBot="1">
      <c r="A78" s="710" t="s">
        <v>13</v>
      </c>
      <c r="B78" s="354">
        <v>1</v>
      </c>
      <c r="C78" s="712">
        <v>73.5</v>
      </c>
      <c r="D78" s="711">
        <f>C78/B78</f>
        <v>73.5</v>
      </c>
      <c r="E78" s="42" t="s">
        <v>13</v>
      </c>
      <c r="F78" s="355">
        <v>1</v>
      </c>
      <c r="G78" s="213">
        <f>61</f>
        <v>61</v>
      </c>
      <c r="H78" s="356">
        <f>G78/F78</f>
        <v>61</v>
      </c>
      <c r="I78" s="713" t="s">
        <v>523</v>
      </c>
      <c r="J78" s="714">
        <v>1</v>
      </c>
      <c r="K78" s="715">
        <f>88.5</f>
        <v>88.5</v>
      </c>
      <c r="L78" s="716">
        <f>K78/J78</f>
        <v>88.5</v>
      </c>
      <c r="M78" s="717" t="s">
        <v>13</v>
      </c>
      <c r="N78" s="718">
        <v>1</v>
      </c>
      <c r="O78" s="719">
        <f>76</f>
        <v>76</v>
      </c>
      <c r="P78" s="720">
        <f>O78/N78</f>
        <v>76</v>
      </c>
      <c r="Q78" s="44" t="s">
        <v>13</v>
      </c>
      <c r="R78" s="358">
        <v>1</v>
      </c>
      <c r="S78" s="220">
        <f>65</f>
        <v>65</v>
      </c>
      <c r="T78" s="359">
        <f>S78/R78</f>
        <v>65</v>
      </c>
      <c r="U78" s="721" t="s">
        <v>13</v>
      </c>
      <c r="V78" s="722">
        <v>1</v>
      </c>
      <c r="W78" s="723">
        <f>74</f>
        <v>74</v>
      </c>
      <c r="X78" s="724">
        <f>W78/V78</f>
        <v>74</v>
      </c>
      <c r="Y78" s="95" t="s">
        <v>13</v>
      </c>
      <c r="Z78" s="99">
        <v>1</v>
      </c>
      <c r="AA78" s="183">
        <f>69.5</f>
        <v>69.5</v>
      </c>
      <c r="AB78" s="360">
        <f>AA78/Z78</f>
        <v>69.5</v>
      </c>
      <c r="AC78" s="129" t="s">
        <v>13</v>
      </c>
      <c r="AD78" s="132">
        <v>1</v>
      </c>
      <c r="AE78" s="209">
        <f>63</f>
        <v>63</v>
      </c>
      <c r="AF78" s="361">
        <f>AE78/AD78</f>
        <v>63</v>
      </c>
      <c r="AG78" s="158" t="s">
        <v>13</v>
      </c>
      <c r="AH78" s="171">
        <v>1</v>
      </c>
      <c r="AI78" s="362">
        <f>69</f>
        <v>69</v>
      </c>
      <c r="AJ78" s="363">
        <f>AI78/AH78</f>
        <v>69</v>
      </c>
      <c r="AK78" s="342" t="s">
        <v>13</v>
      </c>
      <c r="AL78" s="343">
        <v>1</v>
      </c>
      <c r="AM78" s="364">
        <f>70</f>
        <v>70</v>
      </c>
      <c r="AN78" s="365">
        <f>AM78/AL78</f>
        <v>70</v>
      </c>
      <c r="AO78" s="143">
        <v>71</v>
      </c>
      <c r="AP78" s="24">
        <v>71</v>
      </c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3.5" thickBot="1">
      <c r="A79" s="854" t="s">
        <v>453</v>
      </c>
      <c r="B79" s="855"/>
      <c r="C79" s="855"/>
      <c r="D79" s="856"/>
      <c r="E79" s="857" t="s">
        <v>453</v>
      </c>
      <c r="F79" s="858"/>
      <c r="G79" s="858"/>
      <c r="H79" s="859"/>
      <c r="I79" s="860" t="s">
        <v>453</v>
      </c>
      <c r="J79" s="861"/>
      <c r="K79" s="861"/>
      <c r="L79" s="862"/>
      <c r="M79" s="863" t="s">
        <v>453</v>
      </c>
      <c r="N79" s="864"/>
      <c r="O79" s="864"/>
      <c r="P79" s="865"/>
      <c r="Q79" s="866" t="s">
        <v>453</v>
      </c>
      <c r="R79" s="867"/>
      <c r="S79" s="867"/>
      <c r="T79" s="868"/>
      <c r="U79" s="869" t="s">
        <v>453</v>
      </c>
      <c r="V79" s="870"/>
      <c r="W79" s="870"/>
      <c r="X79" s="871"/>
      <c r="Y79" s="824" t="s">
        <v>453</v>
      </c>
      <c r="Z79" s="825"/>
      <c r="AA79" s="825"/>
      <c r="AB79" s="826"/>
      <c r="AC79" s="827" t="s">
        <v>453</v>
      </c>
      <c r="AD79" s="828"/>
      <c r="AE79" s="828"/>
      <c r="AF79" s="829"/>
      <c r="AG79" s="830" t="s">
        <v>453</v>
      </c>
      <c r="AH79" s="831"/>
      <c r="AI79" s="831"/>
      <c r="AJ79" s="832"/>
      <c r="AK79" s="833" t="s">
        <v>453</v>
      </c>
      <c r="AL79" s="834"/>
      <c r="AM79" s="834"/>
      <c r="AN79" s="835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s="144" customFormat="1" ht="13.5" thickBot="1">
      <c r="A80" s="836">
        <v>0.5</v>
      </c>
      <c r="B80" s="837"/>
      <c r="C80" s="837"/>
      <c r="D80" s="838"/>
      <c r="E80" s="839">
        <v>0.5</v>
      </c>
      <c r="F80" s="840"/>
      <c r="G80" s="840"/>
      <c r="H80" s="841"/>
      <c r="I80" s="842">
        <v>5</v>
      </c>
      <c r="J80" s="843"/>
      <c r="K80" s="843"/>
      <c r="L80" s="844"/>
      <c r="M80" s="845">
        <v>1</v>
      </c>
      <c r="N80" s="846"/>
      <c r="O80" s="846"/>
      <c r="P80" s="847"/>
      <c r="Q80" s="848">
        <v>1</v>
      </c>
      <c r="R80" s="849"/>
      <c r="S80" s="849"/>
      <c r="T80" s="850"/>
      <c r="U80" s="851">
        <v>4.5</v>
      </c>
      <c r="V80" s="852"/>
      <c r="W80" s="852"/>
      <c r="X80" s="853"/>
      <c r="Y80" s="812">
        <v>2</v>
      </c>
      <c r="Z80" s="813"/>
      <c r="AA80" s="813"/>
      <c r="AB80" s="814"/>
      <c r="AC80" s="815">
        <v>1.5</v>
      </c>
      <c r="AD80" s="816"/>
      <c r="AE80" s="816"/>
      <c r="AF80" s="817"/>
      <c r="AG80" s="818">
        <v>0</v>
      </c>
      <c r="AH80" s="819"/>
      <c r="AI80" s="819"/>
      <c r="AJ80" s="820"/>
      <c r="AK80" s="821">
        <v>2</v>
      </c>
      <c r="AL80" s="822"/>
      <c r="AM80" s="822"/>
      <c r="AN80" s="823"/>
      <c r="AO80" s="143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4" t="s">
        <v>14</v>
      </c>
      <c r="B82" s="23"/>
      <c r="C82" s="23"/>
      <c r="D82" s="23"/>
      <c r="E82" s="145" t="s">
        <v>17</v>
      </c>
      <c r="F82" s="23"/>
      <c r="G82" s="23"/>
      <c r="H82" s="23"/>
      <c r="I82" s="7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24" t="s">
        <v>15</v>
      </c>
      <c r="B83" s="23"/>
      <c r="C83" s="23"/>
      <c r="D83" s="23"/>
      <c r="E83" s="145" t="s">
        <v>16</v>
      </c>
      <c r="F83" s="23"/>
      <c r="G83" s="72"/>
      <c r="H83" s="23"/>
      <c r="I83" s="7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" customHeight="1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" customHeight="1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s="59" customFormat="1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s="59" customFormat="1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s="59" customFormat="1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s="59" customFormat="1" ht="12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s="59" customFormat="1" ht="12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="59" customFormat="1" ht="12" customHeight="1"/>
    <row r="102" s="59" customFormat="1" ht="12" customHeight="1"/>
    <row r="103" s="59" customFormat="1" ht="12" customHeight="1"/>
    <row r="104" s="59" customFormat="1" ht="12" customHeight="1"/>
    <row r="105" s="59" customFormat="1" ht="12" customHeight="1"/>
    <row r="106" s="59" customFormat="1" ht="12" customHeight="1"/>
    <row r="107" s="59" customFormat="1" ht="12" customHeight="1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</sheetData>
  <sheetProtection/>
  <mergeCells count="30">
    <mergeCell ref="AG2:AJ2"/>
    <mergeCell ref="AK2:AN2"/>
    <mergeCell ref="Q2:T2"/>
    <mergeCell ref="U2:X2"/>
    <mergeCell ref="AC2:AF2"/>
    <mergeCell ref="A2:D2"/>
    <mergeCell ref="E2:H2"/>
    <mergeCell ref="I2:L2"/>
    <mergeCell ref="M2:P2"/>
    <mergeCell ref="Y2:AB2"/>
    <mergeCell ref="A79:D79"/>
    <mergeCell ref="E79:H79"/>
    <mergeCell ref="I79:L79"/>
    <mergeCell ref="M79:P79"/>
    <mergeCell ref="Q79:T79"/>
    <mergeCell ref="U79:X79"/>
    <mergeCell ref="A80:D80"/>
    <mergeCell ref="E80:H80"/>
    <mergeCell ref="I80:L80"/>
    <mergeCell ref="M80:P80"/>
    <mergeCell ref="Q80:T80"/>
    <mergeCell ref="U80:X80"/>
    <mergeCell ref="Y80:AB80"/>
    <mergeCell ref="AC80:AF80"/>
    <mergeCell ref="AG80:AJ80"/>
    <mergeCell ref="AK80:AN80"/>
    <mergeCell ref="Y79:AB79"/>
    <mergeCell ref="AC79:AF79"/>
    <mergeCell ref="AG79:AJ79"/>
    <mergeCell ref="AK79:AN7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2010-02-24T13:53:58Z</cp:lastPrinted>
  <dcterms:created xsi:type="dcterms:W3CDTF">2003-09-26T20:31:02Z</dcterms:created>
  <dcterms:modified xsi:type="dcterms:W3CDTF">2017-05-11T08:26:56Z</dcterms:modified>
  <cp:category/>
  <cp:version/>
  <cp:contentType/>
  <cp:contentStatus/>
</cp:coreProperties>
</file>