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4605" windowHeight="11805" tabRatio="638" activeTab="0"/>
  </bookViews>
  <sheets>
    <sheet name="Medie Coppa" sheetId="1" r:id="rId1"/>
  </sheets>
  <definedNames/>
  <calcPr fullCalcOnLoad="1"/>
</workbook>
</file>

<file path=xl/sharedStrings.xml><?xml version="1.0" encoding="utf-8"?>
<sst xmlns="http://schemas.openxmlformats.org/spreadsheetml/2006/main" count="1528" uniqueCount="514">
  <si>
    <t>P</t>
  </si>
  <si>
    <t>Punti</t>
  </si>
  <si>
    <t>Media</t>
  </si>
  <si>
    <t>Centro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</si>
  <si>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</si>
  <si>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</si>
  <si>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</si>
  <si>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</si>
  <si>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</si>
  <si>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</si>
  <si>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</si>
  <si>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</si>
  <si>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Stella Rossa</t>
  </si>
  <si>
    <t>C. Neutro</t>
  </si>
  <si>
    <t>Il Geko (SA)</t>
  </si>
  <si>
    <t>PongWillUsty</t>
  </si>
  <si>
    <t>-</t>
  </si>
  <si>
    <t>BeccaGol</t>
  </si>
  <si>
    <t>FC Pieverly Hills</t>
  </si>
  <si>
    <t>Ateneo Team</t>
  </si>
  <si>
    <t>IncJet United</t>
  </si>
  <si>
    <t>WPF Alex&amp;Dusty17</t>
  </si>
  <si>
    <r>
      <rPr>
        <b/>
        <sz val="10"/>
        <rFont val="Georgia"/>
        <family val="1"/>
      </rPr>
      <t>Sottolineato</t>
    </r>
    <r>
      <rPr>
        <sz val="10"/>
        <rFont val="Georgia"/>
        <family val="1"/>
      </rPr>
      <t xml:space="preserve"> = giocatore in media</t>
    </r>
  </si>
  <si>
    <r>
      <rPr>
        <b/>
        <sz val="10"/>
        <color indexed="8"/>
        <rFont val="Georgia"/>
        <family val="1"/>
      </rPr>
      <t>Corsivo</t>
    </r>
    <r>
      <rPr>
        <sz val="10"/>
        <color indexed="8"/>
        <rFont val="Georgia"/>
        <family val="1"/>
      </rPr>
      <t xml:space="preserve"> = uno dei tre migliori del ruolo</t>
    </r>
  </si>
  <si>
    <r>
      <rPr>
        <b/>
        <sz val="10"/>
        <rFont val="Georgia"/>
        <family val="1"/>
      </rPr>
      <t>Grassetto</t>
    </r>
    <r>
      <rPr>
        <sz val="10"/>
        <rFont val="Georgia"/>
        <family val="1"/>
      </rPr>
      <t xml:space="preserve"> = uno dei migliori del ruolo</t>
    </r>
  </si>
  <si>
    <r>
      <rPr>
        <b/>
        <sz val="10"/>
        <color indexed="8"/>
        <rFont val="Georgia"/>
        <family val="1"/>
      </rPr>
      <t>Maiuscolo</t>
    </r>
    <r>
      <rPr>
        <sz val="10"/>
        <color indexed="8"/>
        <rFont val="Georgia"/>
        <family val="1"/>
      </rPr>
      <t xml:space="preserve"> = il migliore del suo ruolo</t>
    </r>
  </si>
  <si>
    <t>Simbuvola F.C.</t>
  </si>
  <si>
    <t>FC Ecèporkozio</t>
  </si>
  <si>
    <t>Viviano</t>
  </si>
  <si>
    <t>Sorrentino</t>
  </si>
  <si>
    <t>Skorupski</t>
  </si>
  <si>
    <t>Cordaz</t>
  </si>
  <si>
    <t>Seculin</t>
  </si>
  <si>
    <t>Manolas</t>
  </si>
  <si>
    <t>Albiol</t>
  </si>
  <si>
    <t>Skriniar</t>
  </si>
  <si>
    <t>Palomino</t>
  </si>
  <si>
    <t>Ferrari G.</t>
  </si>
  <si>
    <t>Goldaniga</t>
  </si>
  <si>
    <t>Murru</t>
  </si>
  <si>
    <t>Chiriches</t>
  </si>
  <si>
    <t>Costa A.</t>
  </si>
  <si>
    <t>Gonzalez G.</t>
  </si>
  <si>
    <t>Maksimovic</t>
  </si>
  <si>
    <t>Strootman</t>
  </si>
  <si>
    <t>Ramirez</t>
  </si>
  <si>
    <t>Biglia</t>
  </si>
  <si>
    <t>Bertolacci</t>
  </si>
  <si>
    <t>D'Alessandro</t>
  </si>
  <si>
    <t>Eysseric</t>
  </si>
  <si>
    <t>Pellegrini</t>
  </si>
  <si>
    <t>Cristante</t>
  </si>
  <si>
    <t>Jankto</t>
  </si>
  <si>
    <t>Gonalons</t>
  </si>
  <si>
    <t>Donsah</t>
  </si>
  <si>
    <t>Linetty</t>
  </si>
  <si>
    <t>Mora</t>
  </si>
  <si>
    <t>Pazzini</t>
  </si>
  <si>
    <t>Destro</t>
  </si>
  <si>
    <t>Zapata D.</t>
  </si>
  <si>
    <t>Politano</t>
  </si>
  <si>
    <t>Trotta</t>
  </si>
  <si>
    <t>Paloschi</t>
  </si>
  <si>
    <t>Lopez M.</t>
  </si>
  <si>
    <t>Okwonkwo</t>
  </si>
  <si>
    <t>Giannetti</t>
  </si>
  <si>
    <t>Lo Faso</t>
  </si>
  <si>
    <t>Simy</t>
  </si>
  <si>
    <t>Giampaolo</t>
  </si>
  <si>
    <t>Donadoni</t>
  </si>
  <si>
    <t>Donnarumma G.</t>
  </si>
  <si>
    <t>Coppola</t>
  </si>
  <si>
    <t>Donnarumma A.</t>
  </si>
  <si>
    <t>Nicolas</t>
  </si>
  <si>
    <t>Silvestri</t>
  </si>
  <si>
    <t>Storari</t>
  </si>
  <si>
    <t>Florenzi</t>
  </si>
  <si>
    <t>Rodriguez R.</t>
  </si>
  <si>
    <t>Musacchio</t>
  </si>
  <si>
    <t>Calabria</t>
  </si>
  <si>
    <t>De Sciglio</t>
  </si>
  <si>
    <t>Gaspar</t>
  </si>
  <si>
    <t>Hateboer</t>
  </si>
  <si>
    <t>Padoin</t>
  </si>
  <si>
    <t>Nuytinck</t>
  </si>
  <si>
    <t>Capuano</t>
  </si>
  <si>
    <t>De Maio</t>
  </si>
  <si>
    <t>Lukaku</t>
  </si>
  <si>
    <t>Rossettini</t>
  </si>
  <si>
    <t>Miangue</t>
  </si>
  <si>
    <t>Calhanoglu</t>
  </si>
  <si>
    <t>Kessiè</t>
  </si>
  <si>
    <t>Ciciretti</t>
  </si>
  <si>
    <t>Jorginho</t>
  </si>
  <si>
    <t>Saponara</t>
  </si>
  <si>
    <t>Rog</t>
  </si>
  <si>
    <t>Torreira</t>
  </si>
  <si>
    <t>Barak</t>
  </si>
  <si>
    <t>Praet</t>
  </si>
  <si>
    <t>Berenguer</t>
  </si>
  <si>
    <t>Centurion</t>
  </si>
  <si>
    <t>Barella</t>
  </si>
  <si>
    <t>Locatelli</t>
  </si>
  <si>
    <t>Rincon</t>
  </si>
  <si>
    <t>Bastien</t>
  </si>
  <si>
    <t>Andrè Silva</t>
  </si>
  <si>
    <t>Cornelius</t>
  </si>
  <si>
    <t>Bajic</t>
  </si>
  <si>
    <t>Caprari</t>
  </si>
  <si>
    <t>Armenteros</t>
  </si>
  <si>
    <t>Pellissier</t>
  </si>
  <si>
    <t>Galabinov</t>
  </si>
  <si>
    <t>Antenucci</t>
  </si>
  <si>
    <t>Sadiq</t>
  </si>
  <si>
    <t>Verde</t>
  </si>
  <si>
    <t>Boyè</t>
  </si>
  <si>
    <t>Floccari</t>
  </si>
  <si>
    <t>Sarri</t>
  </si>
  <si>
    <t>Mirante</t>
  </si>
  <si>
    <t>Cragno</t>
  </si>
  <si>
    <t>Meret</t>
  </si>
  <si>
    <t>Da Costa</t>
  </si>
  <si>
    <t>Gomis A.</t>
  </si>
  <si>
    <t>Rafael A.</t>
  </si>
  <si>
    <t>Benatia</t>
  </si>
  <si>
    <t>Acerbi</t>
  </si>
  <si>
    <t>Mario Rui</t>
  </si>
  <si>
    <t>Adjapong</t>
  </si>
  <si>
    <t>Danilo</t>
  </si>
  <si>
    <t>Lyanco</t>
  </si>
  <si>
    <t>Torosidis</t>
  </si>
  <si>
    <t>Felipe</t>
  </si>
  <si>
    <t>Gamberini</t>
  </si>
  <si>
    <t>Martella</t>
  </si>
  <si>
    <t>Nagatomo</t>
  </si>
  <si>
    <t>Pavlovic</t>
  </si>
  <si>
    <t>Rugani</t>
  </si>
  <si>
    <t>Joao Pedro</t>
  </si>
  <si>
    <t>Castro</t>
  </si>
  <si>
    <t>Taarabt</t>
  </si>
  <si>
    <t>Lazovic</t>
  </si>
  <si>
    <t>Mazzitelli</t>
  </si>
  <si>
    <t>Poli</t>
  </si>
  <si>
    <t>Barberis</t>
  </si>
  <si>
    <t>Barreto E.</t>
  </si>
  <si>
    <t>Chibsah</t>
  </si>
  <si>
    <t>Garritano</t>
  </si>
  <si>
    <t>Hetemaj</t>
  </si>
  <si>
    <t>Melegoni</t>
  </si>
  <si>
    <t>Rizzo</t>
  </si>
  <si>
    <t>Icardi</t>
  </si>
  <si>
    <t>Belotti</t>
  </si>
  <si>
    <t>Pavoletti</t>
  </si>
  <si>
    <t>Lapadula</t>
  </si>
  <si>
    <t>Cerci</t>
  </si>
  <si>
    <t>Fares</t>
  </si>
  <si>
    <t>Kownacki</t>
  </si>
  <si>
    <t>Lombardi</t>
  </si>
  <si>
    <t>Melchiorri</t>
  </si>
  <si>
    <t>Palombi</t>
  </si>
  <si>
    <t>Pellegri</t>
  </si>
  <si>
    <t>Scamacca</t>
  </si>
  <si>
    <t>Buffon</t>
  </si>
  <si>
    <t>Belec</t>
  </si>
  <si>
    <t>Pinsoglio</t>
  </si>
  <si>
    <t>Barreca</t>
  </si>
  <si>
    <t>Emerson</t>
  </si>
  <si>
    <t>D'Ambrosio</t>
  </si>
  <si>
    <t>Letizia</t>
  </si>
  <si>
    <t>Radu</t>
  </si>
  <si>
    <t>Ansaldi</t>
  </si>
  <si>
    <t>Mbaye</t>
  </si>
  <si>
    <t>Sala</t>
  </si>
  <si>
    <t>Strinic</t>
  </si>
  <si>
    <t>Bereszynski</t>
  </si>
  <si>
    <t>Bianchetti</t>
  </si>
  <si>
    <t>Biraschi</t>
  </si>
  <si>
    <t>Burdisso</t>
  </si>
  <si>
    <t>Rosi</t>
  </si>
  <si>
    <t>Zukanovic</t>
  </si>
  <si>
    <t>Cuadrado</t>
  </si>
  <si>
    <t>Bonaventura</t>
  </si>
  <si>
    <t>Suso</t>
  </si>
  <si>
    <t>Lulic</t>
  </si>
  <si>
    <t>Badelj</t>
  </si>
  <si>
    <t>Ionita</t>
  </si>
  <si>
    <t>Luis Alberto</t>
  </si>
  <si>
    <t>Kurtic</t>
  </si>
  <si>
    <t>De Roon</t>
  </si>
  <si>
    <t>Cossu</t>
  </si>
  <si>
    <t>Di Gennaro</t>
  </si>
  <si>
    <t>Falletti</t>
  </si>
  <si>
    <t>Mandragora</t>
  </si>
  <si>
    <t>Sanchez</t>
  </si>
  <si>
    <t>Pioli</t>
  </si>
  <si>
    <t>Semplici</t>
  </si>
  <si>
    <t>Higuain</t>
  </si>
  <si>
    <t>Mertens</t>
  </si>
  <si>
    <t>Ounas</t>
  </si>
  <si>
    <t>Lasagna</t>
  </si>
  <si>
    <t>Farias</t>
  </si>
  <si>
    <t>Lee</t>
  </si>
  <si>
    <t>Ragusa</t>
  </si>
  <si>
    <t>Berisha</t>
  </si>
  <si>
    <t>Alisson</t>
  </si>
  <si>
    <t>Gollini</t>
  </si>
  <si>
    <t>Caldara</t>
  </si>
  <si>
    <t>Hector Moreno</t>
  </si>
  <si>
    <t>Masina</t>
  </si>
  <si>
    <t>Astori</t>
  </si>
  <si>
    <t>Widmer</t>
  </si>
  <si>
    <t>Lirola</t>
  </si>
  <si>
    <t>Heurtaux</t>
  </si>
  <si>
    <t>Mattiello</t>
  </si>
  <si>
    <t>Pisacane</t>
  </si>
  <si>
    <t>Tomovic</t>
  </si>
  <si>
    <t>Antei</t>
  </si>
  <si>
    <t>Douglas Costa</t>
  </si>
  <si>
    <t>Chiesa</t>
  </si>
  <si>
    <t>Bessa</t>
  </si>
  <si>
    <t>Di Francesco F.</t>
  </si>
  <si>
    <t>Under</t>
  </si>
  <si>
    <t>Lazzari M.</t>
  </si>
  <si>
    <t>Spinazzola</t>
  </si>
  <si>
    <t>Taider</t>
  </si>
  <si>
    <t>Sensi</t>
  </si>
  <si>
    <t>Freuler</t>
  </si>
  <si>
    <t>Deiola</t>
  </si>
  <si>
    <t>Kragl</t>
  </si>
  <si>
    <t>Radovanovic</t>
  </si>
  <si>
    <t>Thereau</t>
  </si>
  <si>
    <t>Perica</t>
  </si>
  <si>
    <t>Coda M.</t>
  </si>
  <si>
    <t>Kean</t>
  </si>
  <si>
    <t>Meggiorini</t>
  </si>
  <si>
    <t>Inzaghi S.</t>
  </si>
  <si>
    <t>Handanovic</t>
  </si>
  <si>
    <t>Marchetti</t>
  </si>
  <si>
    <t>Scuffet</t>
  </si>
  <si>
    <t>Berni</t>
  </si>
  <si>
    <t>Padelli</t>
  </si>
  <si>
    <t>Conti</t>
  </si>
  <si>
    <t>Howedes</t>
  </si>
  <si>
    <t>Barzagli</t>
  </si>
  <si>
    <t>Romulo</t>
  </si>
  <si>
    <t>Chiellini</t>
  </si>
  <si>
    <t>Karsdorp</t>
  </si>
  <si>
    <t>Cannavaro</t>
  </si>
  <si>
    <t>Toloi</t>
  </si>
  <si>
    <t>Silvestre</t>
  </si>
  <si>
    <t>Masiello</t>
  </si>
  <si>
    <t>Bastoni</t>
  </si>
  <si>
    <t>Di Chiara</t>
  </si>
  <si>
    <t>Gosens</t>
  </si>
  <si>
    <t>Vicari</t>
  </si>
  <si>
    <t>Anderson F.</t>
  </si>
  <si>
    <t>Pjanic</t>
  </si>
  <si>
    <t>Birsa</t>
  </si>
  <si>
    <t>Parolo</t>
  </si>
  <si>
    <t>Matuidi</t>
  </si>
  <si>
    <t>De Rossi</t>
  </si>
  <si>
    <t>Viviani</t>
  </si>
  <si>
    <t>Fofana</t>
  </si>
  <si>
    <t>Krejci</t>
  </si>
  <si>
    <t>Alvarez R.</t>
  </si>
  <si>
    <t>Balic</t>
  </si>
  <si>
    <t>Cataldi</t>
  </si>
  <si>
    <t>Marusic</t>
  </si>
  <si>
    <t>Maran</t>
  </si>
  <si>
    <t>Callejon</t>
  </si>
  <si>
    <t>Schick</t>
  </si>
  <si>
    <t>Iago Falque</t>
  </si>
  <si>
    <t>Falcinelli</t>
  </si>
  <si>
    <t>Caicedo</t>
  </si>
  <si>
    <t>Eder</t>
  </si>
  <si>
    <t>Palladino</t>
  </si>
  <si>
    <t>Ricci</t>
  </si>
  <si>
    <t>Tumminello</t>
  </si>
  <si>
    <t>Sirigu</t>
  </si>
  <si>
    <t>Dragowski</t>
  </si>
  <si>
    <t>Milinkovic</t>
  </si>
  <si>
    <t>Bonucci</t>
  </si>
  <si>
    <t>Van Der Wiel</t>
  </si>
  <si>
    <t>Basta</t>
  </si>
  <si>
    <t>Cancelo</t>
  </si>
  <si>
    <t>Fazio</t>
  </si>
  <si>
    <t>Caceres</t>
  </si>
  <si>
    <t>Lazaar</t>
  </si>
  <si>
    <t>Wallace</t>
  </si>
  <si>
    <t>Samir</t>
  </si>
  <si>
    <t>Dodò</t>
  </si>
  <si>
    <t>Souprayen</t>
  </si>
  <si>
    <t>Candreva</t>
  </si>
  <si>
    <t>Bernardeschi</t>
  </si>
  <si>
    <t>Borja Valero</t>
  </si>
  <si>
    <t>Khedira</t>
  </si>
  <si>
    <t>Benassi</t>
  </si>
  <si>
    <t>Gil Dias</t>
  </si>
  <si>
    <t>Gagliardini</t>
  </si>
  <si>
    <t>Veloso</t>
  </si>
  <si>
    <t>Missiroli</t>
  </si>
  <si>
    <t>Hagi</t>
  </si>
  <si>
    <t>Viola</t>
  </si>
  <si>
    <t>Spalletti</t>
  </si>
  <si>
    <t>Gomez A.</t>
  </si>
  <si>
    <t>Dzeko</t>
  </si>
  <si>
    <t>Mandzukic</t>
  </si>
  <si>
    <t>Defrel</t>
  </si>
  <si>
    <t>Borini</t>
  </si>
  <si>
    <t>Pandev</t>
  </si>
  <si>
    <t>Orsolini</t>
  </si>
  <si>
    <t>Pjaca</t>
  </si>
  <si>
    <t>Bonazzoli</t>
  </si>
  <si>
    <t>Matos</t>
  </si>
  <si>
    <t>Strakosha</t>
  </si>
  <si>
    <t>Puggioni</t>
  </si>
  <si>
    <t>Guerrieri</t>
  </si>
  <si>
    <t>Vargic</t>
  </si>
  <si>
    <t>Alex Sandro</t>
  </si>
  <si>
    <t>Ghoulam</t>
  </si>
  <si>
    <t>De Silvestri</t>
  </si>
  <si>
    <t>Castagne</t>
  </si>
  <si>
    <t>Gobbi</t>
  </si>
  <si>
    <t>Abate</t>
  </si>
  <si>
    <t>Antonelli</t>
  </si>
  <si>
    <t>Asamoah</t>
  </si>
  <si>
    <t>Faraoni</t>
  </si>
  <si>
    <t>Izzo</t>
  </si>
  <si>
    <t>Juan Jesus</t>
  </si>
  <si>
    <t>Peluso</t>
  </si>
  <si>
    <t>Perotti</t>
  </si>
  <si>
    <t>Hamsik</t>
  </si>
  <si>
    <t>De Paul</t>
  </si>
  <si>
    <t>Diawara</t>
  </si>
  <si>
    <t>Marchisio</t>
  </si>
  <si>
    <t>Behrami</t>
  </si>
  <si>
    <t>Giaccherini</t>
  </si>
  <si>
    <t>Magnanelli</t>
  </si>
  <si>
    <t>Montolivo</t>
  </si>
  <si>
    <t>Stoian</t>
  </si>
  <si>
    <t>Allegri</t>
  </si>
  <si>
    <t>Kalinic</t>
  </si>
  <si>
    <t>Borriello</t>
  </si>
  <si>
    <t>Insigne</t>
  </si>
  <si>
    <t>Sau</t>
  </si>
  <si>
    <t>Babacar</t>
  </si>
  <si>
    <t>Palacio</t>
  </si>
  <si>
    <t>El Shaarawy</t>
  </si>
  <si>
    <t>Perin</t>
  </si>
  <si>
    <t>Consigli</t>
  </si>
  <si>
    <t>Lamanna</t>
  </si>
  <si>
    <t>Pegolo</t>
  </si>
  <si>
    <t>Kolarov</t>
  </si>
  <si>
    <t>Koulibaly</t>
  </si>
  <si>
    <t>Miranda</t>
  </si>
  <si>
    <t>Andreolli</t>
  </si>
  <si>
    <t>Cacciatore</t>
  </si>
  <si>
    <t>Pezzella</t>
  </si>
  <si>
    <t>Victor Hugo</t>
  </si>
  <si>
    <t>Angella</t>
  </si>
  <si>
    <t>Bani</t>
  </si>
  <si>
    <t>Bonifazi</t>
  </si>
  <si>
    <t>Ceccherini</t>
  </si>
  <si>
    <t>Milenkovic</t>
  </si>
  <si>
    <t>Nainggolan</t>
  </si>
  <si>
    <t>Zielinski</t>
  </si>
  <si>
    <t>Joao Mario</t>
  </si>
  <si>
    <t>Brozovic</t>
  </si>
  <si>
    <t>Milinkovic-Savic</t>
  </si>
  <si>
    <t>Allan</t>
  </si>
  <si>
    <t>Veretout</t>
  </si>
  <si>
    <t>Hallfredsson</t>
  </si>
  <si>
    <t>Djuricic</t>
  </si>
  <si>
    <t>Nagy</t>
  </si>
  <si>
    <t>Obi</t>
  </si>
  <si>
    <t>Rigoni L.</t>
  </si>
  <si>
    <t>Rohden</t>
  </si>
  <si>
    <t>Schiattarella</t>
  </si>
  <si>
    <t>Di Francesco E.</t>
  </si>
  <si>
    <t>Cutrone</t>
  </si>
  <si>
    <t>Quagliarella</t>
  </si>
  <si>
    <t>Ljajic</t>
  </si>
  <si>
    <t>Milik</t>
  </si>
  <si>
    <t>Nani</t>
  </si>
  <si>
    <t>Inglese</t>
  </si>
  <si>
    <t>Niang</t>
  </si>
  <si>
    <t>Budimir</t>
  </si>
  <si>
    <t>Reina</t>
  </si>
  <si>
    <t>Rafael C.</t>
  </si>
  <si>
    <t>Sepe</t>
  </si>
  <si>
    <t>Dalbert</t>
  </si>
  <si>
    <t>Bruno Peres</t>
  </si>
  <si>
    <t>Lichtsteiner</t>
  </si>
  <si>
    <t>Hysaj</t>
  </si>
  <si>
    <t>Biraghi</t>
  </si>
  <si>
    <t>Tonelli</t>
  </si>
  <si>
    <t>Dainelli</t>
  </si>
  <si>
    <t>Gentiletti</t>
  </si>
  <si>
    <t>Moretti</t>
  </si>
  <si>
    <t>Regini</t>
  </si>
  <si>
    <t>Sampirisi</t>
  </si>
  <si>
    <t>Perisic</t>
  </si>
  <si>
    <t>Vecino</t>
  </si>
  <si>
    <t>Baselli</t>
  </si>
  <si>
    <t>Lucas Leiva</t>
  </si>
  <si>
    <t>Laxalt</t>
  </si>
  <si>
    <t>Cigarini</t>
  </si>
  <si>
    <t>Crisetig</t>
  </si>
  <si>
    <t>Dessena</t>
  </si>
  <si>
    <t>Duncan</t>
  </si>
  <si>
    <t>Memushaj</t>
  </si>
  <si>
    <t>Murgia</t>
  </si>
  <si>
    <t>Verre</t>
  </si>
  <si>
    <t>Dybala</t>
  </si>
  <si>
    <t>Petagna</t>
  </si>
  <si>
    <t>Pucciarelli</t>
  </si>
  <si>
    <t>Simeone</t>
  </si>
  <si>
    <t>Iemmello</t>
  </si>
  <si>
    <t>Matri</t>
  </si>
  <si>
    <t>Puscas</t>
  </si>
  <si>
    <t>Karamoh</t>
  </si>
  <si>
    <t>Pinamonti</t>
  </si>
  <si>
    <t>Gerson</t>
  </si>
  <si>
    <t>Ilicic</t>
  </si>
  <si>
    <t>Berardi</t>
  </si>
  <si>
    <t>Parigini</t>
  </si>
  <si>
    <t>Rastelli (Es.)</t>
  </si>
  <si>
    <t>Lopez D.</t>
  </si>
  <si>
    <r>
      <t xml:space="preserve">Eder </t>
    </r>
    <r>
      <rPr>
        <sz val="10"/>
        <color indexed="15"/>
        <rFont val="Georgia"/>
        <family val="1"/>
      </rPr>
      <t>(S)</t>
    </r>
  </si>
  <si>
    <r>
      <t xml:space="preserve">Iemmello </t>
    </r>
    <r>
      <rPr>
        <sz val="10"/>
        <color indexed="40"/>
        <rFont val="Georgia"/>
        <family val="1"/>
      </rPr>
      <t>(S)</t>
    </r>
  </si>
  <si>
    <t>Maggio</t>
  </si>
  <si>
    <t>Cristoforo</t>
  </si>
  <si>
    <t>Bentancur</t>
  </si>
  <si>
    <t>Bucchi (Es.)</t>
  </si>
  <si>
    <t>Iachini</t>
  </si>
  <si>
    <t>Juric (Es.)</t>
  </si>
  <si>
    <t>Ballardini</t>
  </si>
  <si>
    <t>Del Neri (Es.)</t>
  </si>
  <si>
    <t>Gattuso</t>
  </si>
  <si>
    <t>Montella (Es.)</t>
  </si>
  <si>
    <t>Oddo</t>
  </si>
  <si>
    <r>
      <t xml:space="preserve">Barreto E. </t>
    </r>
    <r>
      <rPr>
        <sz val="10"/>
        <color indexed="11"/>
        <rFont val="Georgia"/>
        <family val="1"/>
      </rPr>
      <t>(S)</t>
    </r>
  </si>
  <si>
    <r>
      <t xml:space="preserve">Rizzo </t>
    </r>
    <r>
      <rPr>
        <sz val="10"/>
        <color indexed="11"/>
        <rFont val="Georgia"/>
        <family val="1"/>
      </rPr>
      <t>(S)</t>
    </r>
  </si>
  <si>
    <r>
      <t xml:space="preserve">Locatelli </t>
    </r>
    <r>
      <rPr>
        <sz val="10"/>
        <color indexed="13"/>
        <rFont val="Georgia"/>
        <family val="1"/>
      </rPr>
      <t>(S)</t>
    </r>
  </si>
  <si>
    <t>Adnan</t>
  </si>
  <si>
    <t>Mihajlovic (Es.)</t>
  </si>
  <si>
    <t>Mazzarri</t>
  </si>
  <si>
    <t>Romagnoli</t>
  </si>
  <si>
    <t>Bizzarri</t>
  </si>
  <si>
    <t>Ranocchia</t>
  </si>
  <si>
    <t>Castan</t>
  </si>
  <si>
    <t>Lykogiannis</t>
  </si>
  <si>
    <t>Santon</t>
  </si>
  <si>
    <t>Laurini</t>
  </si>
  <si>
    <t>Bastos</t>
  </si>
  <si>
    <t>Migliore</t>
  </si>
  <si>
    <t>Dramè</t>
  </si>
  <si>
    <t>Lemos</t>
  </si>
  <si>
    <t>Romagna</t>
  </si>
  <si>
    <t>Caligara</t>
  </si>
  <si>
    <t>Stryger Larsen</t>
  </si>
  <si>
    <t>Vukovic</t>
  </si>
  <si>
    <t>Pereira P.</t>
  </si>
  <si>
    <t>Spolli</t>
  </si>
  <si>
    <t>Zampano</t>
  </si>
  <si>
    <t>Billong</t>
  </si>
  <si>
    <t>Caracciolo A.</t>
  </si>
  <si>
    <t>Lopez L.</t>
  </si>
  <si>
    <t>Ceppitelli</t>
  </si>
  <si>
    <t>Depaoli</t>
  </si>
  <si>
    <t>Molinaro</t>
  </si>
  <si>
    <t>Benali</t>
  </si>
  <si>
    <t>Machach</t>
  </si>
  <si>
    <t>Hiljemark</t>
  </si>
  <si>
    <t>Nalini</t>
  </si>
  <si>
    <t>Omeonga</t>
  </si>
  <si>
    <t>Sandro</t>
  </si>
  <si>
    <t>Pulgar</t>
  </si>
  <si>
    <t>Tonev</t>
  </si>
  <si>
    <t>Rafinha</t>
  </si>
  <si>
    <t>Biondini</t>
  </si>
  <si>
    <t>Dzemaili</t>
  </si>
  <si>
    <t>Guilherme</t>
  </si>
  <si>
    <t>Faragò</t>
  </si>
  <si>
    <t>Grassi</t>
  </si>
  <si>
    <t>Zanellato</t>
  </si>
  <si>
    <t>Diabatè</t>
  </si>
  <si>
    <t>Stepinski</t>
  </si>
  <si>
    <t>Brignola</t>
  </si>
  <si>
    <t>Petkovic</t>
  </si>
  <si>
    <t>Edera</t>
  </si>
  <si>
    <t>Ceter</t>
  </si>
  <si>
    <t>Rossi G.</t>
  </si>
  <si>
    <t>Medeiros</t>
  </si>
  <si>
    <t>Diaby</t>
  </si>
  <si>
    <t>Leris</t>
  </si>
  <si>
    <t>N'Koulou</t>
  </si>
  <si>
    <t>Barrow</t>
  </si>
  <si>
    <r>
      <t xml:space="preserve">Alvarez R. </t>
    </r>
    <r>
      <rPr>
        <sz val="10"/>
        <color indexed="15"/>
        <rFont val="Georgia"/>
        <family val="1"/>
      </rPr>
      <t>(S)</t>
    </r>
  </si>
  <si>
    <r>
      <t xml:space="preserve">Caicedo </t>
    </r>
    <r>
      <rPr>
        <sz val="10"/>
        <color indexed="15"/>
        <rFont val="Georgia"/>
        <family val="1"/>
      </rPr>
      <t>(S)</t>
    </r>
  </si>
  <si>
    <r>
      <t xml:space="preserve">Berardi </t>
    </r>
    <r>
      <rPr>
        <sz val="10"/>
        <color indexed="10"/>
        <rFont val="Georgia"/>
        <family val="1"/>
      </rPr>
      <t>(S)</t>
    </r>
  </si>
  <si>
    <r>
      <t xml:space="preserve">Jorginho </t>
    </r>
    <r>
      <rPr>
        <u val="single"/>
        <sz val="10"/>
        <color indexed="13"/>
        <rFont val="Georgia"/>
        <family val="1"/>
      </rPr>
      <t>(S)</t>
    </r>
  </si>
  <si>
    <r>
      <t xml:space="preserve">Belotti </t>
    </r>
    <r>
      <rPr>
        <u val="single"/>
        <sz val="10"/>
        <color indexed="11"/>
        <rFont val="Georgia"/>
        <family val="1"/>
      </rPr>
      <t>(S)</t>
    </r>
  </si>
  <si>
    <t>SPORTIELLO</t>
  </si>
  <si>
    <t>SZCZESNY</t>
  </si>
  <si>
    <t>DE VRIJ</t>
  </si>
  <si>
    <t>GASPERINI</t>
  </si>
  <si>
    <t>C. NEUTRO</t>
  </si>
  <si>
    <t>TRASFERTA</t>
  </si>
  <si>
    <t>IN CASA</t>
  </si>
  <si>
    <t>GENERALE</t>
  </si>
  <si>
    <t>VERDI</t>
  </si>
  <si>
    <r>
      <t xml:space="preserve">Dzeko </t>
    </r>
    <r>
      <rPr>
        <b/>
        <u val="single"/>
        <sz val="10"/>
        <color indexed="46"/>
        <rFont val="Georgia"/>
        <family val="1"/>
      </rPr>
      <t>(S)</t>
    </r>
  </si>
  <si>
    <t>IMMOBILE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</si>
</sst>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_-[$€-2]\ * #,##0.00_-;\-[$€-2]\ * #,##0.00_-;_-[$€-2]\ * &quot;-&quot;??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h\.mm\.ss"/>
    <numFmt numFmtId="193" formatCode="&quot;Attivo&quot;;&quot;Attivo&quot;;&quot;Inattivo&quot;"/>
  </numFmts>
  <fonts count="1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indexed="9"/>
      <name val="Georgia"/>
      <family val="1"/>
    </font>
    <font>
      <sz val="10"/>
      <color indexed="10"/>
      <name val="Georgia"/>
      <family val="1"/>
    </font>
    <font>
      <sz val="10"/>
      <color indexed="13"/>
      <name val="Georgia"/>
      <family val="1"/>
    </font>
    <font>
      <sz val="10"/>
      <color indexed="12"/>
      <name val="Georgia"/>
      <family val="1"/>
    </font>
    <font>
      <sz val="10"/>
      <color indexed="15"/>
      <name val="Georgia"/>
      <family val="1"/>
    </font>
    <font>
      <sz val="10"/>
      <color indexed="46"/>
      <name val="Georgia"/>
      <family val="1"/>
    </font>
    <font>
      <sz val="10"/>
      <color indexed="1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10"/>
      <color indexed="40"/>
      <name val="Georgia"/>
      <family val="1"/>
    </font>
    <font>
      <u val="single"/>
      <sz val="10"/>
      <color indexed="10"/>
      <name val="Georgia"/>
      <family val="1"/>
    </font>
    <font>
      <u val="single"/>
      <sz val="10"/>
      <color indexed="13"/>
      <name val="Georgia"/>
      <family val="1"/>
    </font>
    <font>
      <u val="single"/>
      <sz val="10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15"/>
      <name val="Georgia"/>
      <family val="1"/>
    </font>
    <font>
      <u val="single"/>
      <sz val="10"/>
      <color indexed="46"/>
      <name val="Georgia"/>
      <family val="1"/>
    </font>
    <font>
      <u val="single"/>
      <sz val="10"/>
      <color indexed="8"/>
      <name val="Georgia"/>
      <family val="1"/>
    </font>
    <font>
      <u val="single"/>
      <sz val="10"/>
      <color indexed="11"/>
      <name val="Georgia"/>
      <family val="1"/>
    </font>
    <font>
      <b/>
      <u val="single"/>
      <sz val="10"/>
      <color indexed="15"/>
      <name val="Georgia"/>
      <family val="1"/>
    </font>
    <font>
      <b/>
      <u val="single"/>
      <sz val="10"/>
      <color indexed="13"/>
      <name val="Georgia"/>
      <family val="1"/>
    </font>
    <font>
      <b/>
      <u val="single"/>
      <sz val="10"/>
      <color indexed="46"/>
      <name val="Georgia"/>
      <family val="1"/>
    </font>
    <font>
      <b/>
      <u val="single"/>
      <sz val="10"/>
      <color indexed="12"/>
      <name val="Georgia"/>
      <family val="1"/>
    </font>
    <font>
      <b/>
      <u val="single"/>
      <sz val="10"/>
      <name val="Georgia"/>
      <family val="1"/>
    </font>
    <font>
      <i/>
      <sz val="10"/>
      <color indexed="46"/>
      <name val="Georgia"/>
      <family val="1"/>
    </font>
    <font>
      <b/>
      <i/>
      <u val="single"/>
      <sz val="10"/>
      <color indexed="46"/>
      <name val="Georgia"/>
      <family val="1"/>
    </font>
    <font>
      <b/>
      <i/>
      <u val="single"/>
      <sz val="10"/>
      <name val="Georgia"/>
      <family val="1"/>
    </font>
    <font>
      <i/>
      <u val="single"/>
      <sz val="10"/>
      <color indexed="46"/>
      <name val="Georgia"/>
      <family val="1"/>
    </font>
    <font>
      <i/>
      <u val="single"/>
      <sz val="10"/>
      <name val="Georgia"/>
      <family val="1"/>
    </font>
    <font>
      <b/>
      <u val="single"/>
      <sz val="10"/>
      <color indexed="8"/>
      <name val="Georgia"/>
      <family val="1"/>
    </font>
    <font>
      <b/>
      <u val="single"/>
      <sz val="10"/>
      <color indexed="11"/>
      <name val="Georgia"/>
      <family val="1"/>
    </font>
    <font>
      <b/>
      <u val="single"/>
      <sz val="10"/>
      <color indexed="10"/>
      <name val="Georgia"/>
      <family val="1"/>
    </font>
    <font>
      <b/>
      <i/>
      <u val="single"/>
      <sz val="10"/>
      <color indexed="12"/>
      <name val="Georgia"/>
      <family val="1"/>
    </font>
    <font>
      <b/>
      <i/>
      <u val="single"/>
      <sz val="10"/>
      <color indexed="11"/>
      <name val="Georgia"/>
      <family val="1"/>
    </font>
    <font>
      <i/>
      <u val="single"/>
      <sz val="10"/>
      <color indexed="11"/>
      <name val="Georgia"/>
      <family val="1"/>
    </font>
    <font>
      <b/>
      <sz val="10"/>
      <color indexed="15"/>
      <name val="Georgia"/>
      <family val="1"/>
    </font>
    <font>
      <b/>
      <sz val="10"/>
      <color indexed="10"/>
      <name val="Georgia"/>
      <family val="1"/>
    </font>
    <font>
      <b/>
      <sz val="10"/>
      <color indexed="13"/>
      <name val="Georgia"/>
      <family val="1"/>
    </font>
    <font>
      <b/>
      <sz val="10"/>
      <color indexed="46"/>
      <name val="Georgia"/>
      <family val="1"/>
    </font>
    <font>
      <b/>
      <i/>
      <sz val="10"/>
      <color indexed="13"/>
      <name val="Georgia"/>
      <family val="1"/>
    </font>
    <font>
      <i/>
      <sz val="10"/>
      <color indexed="13"/>
      <name val="Georgia"/>
      <family val="1"/>
    </font>
    <font>
      <b/>
      <i/>
      <sz val="10"/>
      <color indexed="12"/>
      <name val="Georgia"/>
      <family val="1"/>
    </font>
    <font>
      <i/>
      <sz val="10"/>
      <color indexed="12"/>
      <name val="Georgia"/>
      <family val="1"/>
    </font>
    <font>
      <b/>
      <i/>
      <sz val="10"/>
      <color indexed="46"/>
      <name val="Georgia"/>
      <family val="1"/>
    </font>
    <font>
      <b/>
      <i/>
      <sz val="10"/>
      <color indexed="11"/>
      <name val="Georgia"/>
      <family val="1"/>
    </font>
    <font>
      <i/>
      <sz val="10"/>
      <color indexed="11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i/>
      <u val="single"/>
      <sz val="10"/>
      <color indexed="15"/>
      <name val="Georgia"/>
      <family val="1"/>
    </font>
    <font>
      <i/>
      <u val="single"/>
      <sz val="10"/>
      <color indexed="15"/>
      <name val="Georgia"/>
      <family val="1"/>
    </font>
    <font>
      <b/>
      <i/>
      <u val="single"/>
      <sz val="10"/>
      <color indexed="10"/>
      <name val="Georgia"/>
      <family val="1"/>
    </font>
    <font>
      <i/>
      <u val="single"/>
      <sz val="10"/>
      <color indexed="10"/>
      <name val="Georgia"/>
      <family val="1"/>
    </font>
    <font>
      <b/>
      <i/>
      <u val="single"/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Georgia"/>
      <family val="1"/>
    </font>
    <font>
      <sz val="10"/>
      <color indexed="36"/>
      <name val="Georgia"/>
      <family val="1"/>
    </font>
    <font>
      <u val="single"/>
      <sz val="10"/>
      <color indexed="50"/>
      <name val="Georgia"/>
      <family val="1"/>
    </font>
    <font>
      <u val="single"/>
      <sz val="10"/>
      <color indexed="36"/>
      <name val="Georgia"/>
      <family val="1"/>
    </font>
    <font>
      <u val="single"/>
      <sz val="10"/>
      <color indexed="40"/>
      <name val="Georgia"/>
      <family val="1"/>
    </font>
    <font>
      <b/>
      <u val="single"/>
      <sz val="10"/>
      <color indexed="40"/>
      <name val="Georgia"/>
      <family val="1"/>
    </font>
    <font>
      <b/>
      <u val="single"/>
      <sz val="10"/>
      <color indexed="50"/>
      <name val="Georgia"/>
      <family val="1"/>
    </font>
    <font>
      <b/>
      <u val="single"/>
      <sz val="10"/>
      <color indexed="36"/>
      <name val="Georgia"/>
      <family val="1"/>
    </font>
    <font>
      <b/>
      <i/>
      <u val="single"/>
      <sz val="10"/>
      <color indexed="40"/>
      <name val="Georgia"/>
      <family val="1"/>
    </font>
    <font>
      <b/>
      <i/>
      <u val="single"/>
      <sz val="10"/>
      <color indexed="36"/>
      <name val="Georgia"/>
      <family val="1"/>
    </font>
    <font>
      <i/>
      <u val="single"/>
      <sz val="10"/>
      <color indexed="40"/>
      <name val="Georgia"/>
      <family val="1"/>
    </font>
    <font>
      <b/>
      <sz val="10"/>
      <color indexed="36"/>
      <name val="Georgia"/>
      <family val="1"/>
    </font>
    <font>
      <b/>
      <sz val="10"/>
      <color indexed="50"/>
      <name val="Georgia"/>
      <family val="1"/>
    </font>
    <font>
      <b/>
      <i/>
      <sz val="10"/>
      <color indexed="36"/>
      <name val="Georgia"/>
      <family val="1"/>
    </font>
    <font>
      <i/>
      <sz val="10"/>
      <color indexed="36"/>
      <name val="Georgia"/>
      <family val="1"/>
    </font>
    <font>
      <b/>
      <u val="single"/>
      <sz val="8"/>
      <color indexed="36"/>
      <name val="Georgia"/>
      <family val="1"/>
    </font>
    <font>
      <b/>
      <i/>
      <u val="single"/>
      <sz val="10"/>
      <color indexed="50"/>
      <name val="Georgia"/>
      <family val="1"/>
    </font>
    <font>
      <i/>
      <u val="single"/>
      <sz val="10"/>
      <color indexed="5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eorgia"/>
      <family val="1"/>
    </font>
    <font>
      <sz val="10"/>
      <color rgb="FF00FF00"/>
      <name val="Georgia"/>
      <family val="1"/>
    </font>
    <font>
      <sz val="10"/>
      <color rgb="FF92D050"/>
      <name val="Georgia"/>
      <family val="1"/>
    </font>
    <font>
      <sz val="10"/>
      <color rgb="FF7030A0"/>
      <name val="Georgia"/>
      <family val="1"/>
    </font>
    <font>
      <sz val="10"/>
      <color rgb="FF00B0F0"/>
      <name val="Georgia"/>
      <family val="1"/>
    </font>
    <font>
      <sz val="10"/>
      <color rgb="FFFFFF00"/>
      <name val="Georgia"/>
      <family val="1"/>
    </font>
    <font>
      <sz val="10"/>
      <color rgb="FF0000FF"/>
      <name val="Georgia"/>
      <family val="1"/>
    </font>
    <font>
      <sz val="10"/>
      <color rgb="FFCC99FF"/>
      <name val="Georgia"/>
      <family val="1"/>
    </font>
    <font>
      <sz val="10"/>
      <color rgb="FF00FFFF"/>
      <name val="Georgia"/>
      <family val="1"/>
    </font>
    <font>
      <sz val="10"/>
      <color rgb="FFFF0000"/>
      <name val="Georgia"/>
      <family val="1"/>
    </font>
    <font>
      <sz val="10"/>
      <color theme="1"/>
      <name val="Georgia"/>
      <family val="1"/>
    </font>
    <font>
      <u val="single"/>
      <sz val="10"/>
      <color rgb="FF92D050"/>
      <name val="Georgia"/>
      <family val="1"/>
    </font>
    <font>
      <u val="single"/>
      <sz val="10"/>
      <color rgb="FF7030A0"/>
      <name val="Georgia"/>
      <family val="1"/>
    </font>
    <font>
      <u val="single"/>
      <sz val="10"/>
      <color rgb="FF00B0F0"/>
      <name val="Georgia"/>
      <family val="1"/>
    </font>
    <font>
      <u val="single"/>
      <sz val="10"/>
      <color rgb="FF00FFFF"/>
      <name val="Georgia"/>
      <family val="1"/>
    </font>
    <font>
      <u val="single"/>
      <sz val="10"/>
      <color rgb="FFCC99FF"/>
      <name val="Georgia"/>
      <family val="1"/>
    </font>
    <font>
      <b/>
      <u val="single"/>
      <sz val="10"/>
      <color rgb="FF00B0F0"/>
      <name val="Georgia"/>
      <family val="1"/>
    </font>
    <font>
      <b/>
      <u val="single"/>
      <sz val="10"/>
      <color rgb="FF92D050"/>
      <name val="Georgia"/>
      <family val="1"/>
    </font>
    <font>
      <b/>
      <u val="single"/>
      <sz val="10"/>
      <color rgb="FF7030A0"/>
      <name val="Georgia"/>
      <family val="1"/>
    </font>
    <font>
      <b/>
      <i/>
      <u val="single"/>
      <sz val="10"/>
      <color rgb="FF00B0F0"/>
      <name val="Georgia"/>
      <family val="1"/>
    </font>
    <font>
      <b/>
      <u val="single"/>
      <sz val="10"/>
      <color rgb="FFCC99FF"/>
      <name val="Georgia"/>
      <family val="1"/>
    </font>
    <font>
      <b/>
      <u val="single"/>
      <sz val="10"/>
      <color rgb="FF00FF00"/>
      <name val="Georgia"/>
      <family val="1"/>
    </font>
    <font>
      <b/>
      <i/>
      <u val="single"/>
      <sz val="10"/>
      <color rgb="FF7030A0"/>
      <name val="Georgia"/>
      <family val="1"/>
    </font>
    <font>
      <i/>
      <u val="single"/>
      <sz val="10"/>
      <color rgb="FF00B0F0"/>
      <name val="Georgia"/>
      <family val="1"/>
    </font>
    <font>
      <b/>
      <sz val="10"/>
      <color rgb="FF7030A0"/>
      <name val="Georgia"/>
      <family val="1"/>
    </font>
    <font>
      <b/>
      <sz val="10"/>
      <color rgb="FF92D050"/>
      <name val="Georgia"/>
      <family val="1"/>
    </font>
    <font>
      <b/>
      <i/>
      <sz val="10"/>
      <color rgb="FF7030A0"/>
      <name val="Georgia"/>
      <family val="1"/>
    </font>
    <font>
      <i/>
      <sz val="10"/>
      <color rgb="FF7030A0"/>
      <name val="Georgia"/>
      <family val="1"/>
    </font>
    <font>
      <b/>
      <u val="single"/>
      <sz val="8"/>
      <color rgb="FF7030A0"/>
      <name val="Georgia"/>
      <family val="1"/>
    </font>
    <font>
      <b/>
      <u val="single"/>
      <sz val="10"/>
      <color theme="1"/>
      <name val="Georgia"/>
      <family val="1"/>
    </font>
    <font>
      <b/>
      <i/>
      <u val="single"/>
      <sz val="10"/>
      <color rgb="FF92D050"/>
      <name val="Georgia"/>
      <family val="1"/>
    </font>
    <font>
      <i/>
      <u val="single"/>
      <sz val="10"/>
      <color rgb="FF92D050"/>
      <name val="Georgia"/>
      <family val="1"/>
    </font>
    <font>
      <b/>
      <i/>
      <u val="single"/>
      <sz val="10"/>
      <color rgb="FF00FF00"/>
      <name val="Georgia"/>
      <family val="1"/>
    </font>
    <font>
      <i/>
      <u val="single"/>
      <sz val="10"/>
      <color rgb="FF00FF00"/>
      <name val="Georgia"/>
      <family val="1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2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7" borderId="0" applyNumberFormat="0" applyBorder="0" applyAlignment="0" applyProtection="0"/>
    <xf numFmtId="0" fontId="92" fillId="10" borderId="0" applyNumberFormat="0" applyBorder="0" applyAlignment="0" applyProtection="0"/>
    <xf numFmtId="0" fontId="92" fillId="3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3" borderId="0" applyNumberFormat="0" applyBorder="0" applyAlignment="0" applyProtection="0"/>
    <xf numFmtId="0" fontId="94" fillId="2" borderId="1" applyNumberFormat="0" applyAlignment="0" applyProtection="0"/>
    <xf numFmtId="0" fontId="95" fillId="0" borderId="2" applyNumberFormat="0" applyFill="0" applyAlignment="0" applyProtection="0"/>
    <xf numFmtId="0" fontId="96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11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186" fontId="0" fillId="0" borderId="0" applyFont="0" applyFill="0" applyBorder="0" applyAlignment="0" applyProtection="0"/>
    <xf numFmtId="0" fontId="9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8" fillId="21" borderId="0" applyNumberFormat="0" applyBorder="0" applyAlignment="0" applyProtection="0"/>
    <xf numFmtId="0" fontId="0" fillId="22" borderId="4" applyNumberFormat="0" applyFont="0" applyAlignment="0" applyProtection="0"/>
    <xf numFmtId="0" fontId="99" fillId="2" borderId="5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23" borderId="0" applyNumberFormat="0" applyBorder="0" applyAlignment="0" applyProtection="0"/>
    <xf numFmtId="0" fontId="104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3" fillId="25" borderId="0" xfId="0" applyFont="1" applyFill="1" applyAlignment="1">
      <alignment/>
    </xf>
    <xf numFmtId="0" fontId="3" fillId="0" borderId="0" xfId="0" applyFont="1" applyAlignment="1">
      <alignment/>
    </xf>
    <xf numFmtId="0" fontId="4" fillId="26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9" borderId="12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5" fillId="30" borderId="11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center"/>
    </xf>
    <xf numFmtId="0" fontId="4" fillId="28" borderId="14" xfId="0" applyFont="1" applyFill="1" applyBorder="1" applyAlignment="1">
      <alignment horizontal="center"/>
    </xf>
    <xf numFmtId="0" fontId="4" fillId="28" borderId="15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30" borderId="14" xfId="0" applyFont="1" applyFill="1" applyBorder="1" applyAlignment="1">
      <alignment horizontal="center"/>
    </xf>
    <xf numFmtId="0" fontId="5" fillId="30" borderId="16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181" fontId="4" fillId="31" borderId="13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181" fontId="4" fillId="32" borderId="13" xfId="0" applyNumberFormat="1" applyFont="1" applyFill="1" applyBorder="1" applyAlignment="1">
      <alignment horizontal="center"/>
    </xf>
    <xf numFmtId="0" fontId="105" fillId="33" borderId="15" xfId="0" applyFont="1" applyFill="1" applyBorder="1" applyAlignment="1">
      <alignment horizontal="center"/>
    </xf>
    <xf numFmtId="0" fontId="105" fillId="33" borderId="10" xfId="0" applyFont="1" applyFill="1" applyBorder="1" applyAlignment="1">
      <alignment horizontal="center"/>
    </xf>
    <xf numFmtId="181" fontId="105" fillId="33" borderId="15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05" fillId="35" borderId="13" xfId="0" applyFont="1" applyFill="1" applyBorder="1" applyAlignment="1">
      <alignment horizontal="center"/>
    </xf>
    <xf numFmtId="0" fontId="105" fillId="35" borderId="14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79" fontId="6" fillId="36" borderId="18" xfId="0" applyNumberFormat="1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181" fontId="7" fillId="37" borderId="17" xfId="0" applyNumberFormat="1" applyFont="1" applyFill="1" applyBorder="1" applyAlignment="1">
      <alignment horizontal="center"/>
    </xf>
    <xf numFmtId="0" fontId="106" fillId="37" borderId="13" xfId="0" applyFont="1" applyFill="1" applyBorder="1" applyAlignment="1">
      <alignment horizontal="center"/>
    </xf>
    <xf numFmtId="0" fontId="106" fillId="37" borderId="19" xfId="0" applyFont="1" applyFill="1" applyBorder="1" applyAlignment="1">
      <alignment horizontal="center"/>
    </xf>
    <xf numFmtId="181" fontId="106" fillId="37" borderId="17" xfId="0" applyNumberFormat="1" applyFont="1" applyFill="1" applyBorder="1" applyAlignment="1">
      <alignment horizontal="center"/>
    </xf>
    <xf numFmtId="179" fontId="106" fillId="37" borderId="18" xfId="0" applyNumberFormat="1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181" fontId="3" fillId="37" borderId="17" xfId="0" applyNumberFormat="1" applyFont="1" applyFill="1" applyBorder="1" applyAlignment="1">
      <alignment horizontal="center"/>
    </xf>
    <xf numFmtId="179" fontId="3" fillId="37" borderId="13" xfId="0" applyNumberFormat="1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181" fontId="8" fillId="37" borderId="17" xfId="0" applyNumberFormat="1" applyFont="1" applyFill="1" applyBorder="1" applyAlignment="1">
      <alignment horizontal="center"/>
    </xf>
    <xf numFmtId="179" fontId="8" fillId="37" borderId="16" xfId="0" applyNumberFormat="1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181" fontId="9" fillId="37" borderId="17" xfId="0" applyNumberFormat="1" applyFont="1" applyFill="1" applyBorder="1" applyAlignment="1">
      <alignment horizontal="center"/>
    </xf>
    <xf numFmtId="0" fontId="10" fillId="37" borderId="13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181" fontId="10" fillId="37" borderId="17" xfId="0" applyNumberFormat="1" applyFont="1" applyFill="1" applyBorder="1" applyAlignment="1">
      <alignment horizontal="center"/>
    </xf>
    <xf numFmtId="179" fontId="10" fillId="37" borderId="13" xfId="0" applyNumberFormat="1" applyFont="1" applyFill="1" applyBorder="1" applyAlignment="1">
      <alignment horizontal="center"/>
    </xf>
    <xf numFmtId="0" fontId="107" fillId="38" borderId="13" xfId="0" applyFont="1" applyFill="1" applyBorder="1" applyAlignment="1">
      <alignment horizontal="center"/>
    </xf>
    <xf numFmtId="0" fontId="107" fillId="38" borderId="19" xfId="0" applyFont="1" applyFill="1" applyBorder="1" applyAlignment="1">
      <alignment horizontal="center"/>
    </xf>
    <xf numFmtId="181" fontId="107" fillId="38" borderId="17" xfId="0" applyNumberFormat="1" applyFont="1" applyFill="1" applyBorder="1" applyAlignment="1">
      <alignment horizontal="center"/>
    </xf>
    <xf numFmtId="179" fontId="107" fillId="38" borderId="18" xfId="0" applyNumberFormat="1" applyFont="1" applyFill="1" applyBorder="1" applyAlignment="1">
      <alignment horizontal="center"/>
    </xf>
    <xf numFmtId="0" fontId="108" fillId="37" borderId="13" xfId="0" applyFont="1" applyFill="1" applyBorder="1" applyAlignment="1">
      <alignment horizontal="center"/>
    </xf>
    <xf numFmtId="0" fontId="108" fillId="37" borderId="19" xfId="0" applyFont="1" applyFill="1" applyBorder="1" applyAlignment="1">
      <alignment horizontal="center"/>
    </xf>
    <xf numFmtId="181" fontId="108" fillId="37" borderId="17" xfId="0" applyNumberFormat="1" applyFont="1" applyFill="1" applyBorder="1" applyAlignment="1">
      <alignment horizontal="center"/>
    </xf>
    <xf numFmtId="0" fontId="109" fillId="36" borderId="13" xfId="0" applyFont="1" applyFill="1" applyBorder="1" applyAlignment="1">
      <alignment horizontal="center"/>
    </xf>
    <xf numFmtId="0" fontId="109" fillId="36" borderId="19" xfId="0" applyFont="1" applyFill="1" applyBorder="1" applyAlignment="1">
      <alignment horizontal="center"/>
    </xf>
    <xf numFmtId="181" fontId="109" fillId="36" borderId="17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1" fontId="6" fillId="36" borderId="22" xfId="0" applyNumberFormat="1" applyFont="1" applyFill="1" applyBorder="1" applyAlignment="1">
      <alignment horizontal="center"/>
    </xf>
    <xf numFmtId="179" fontId="6" fillId="36" borderId="23" xfId="0" applyNumberFormat="1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181" fontId="7" fillId="37" borderId="22" xfId="0" applyNumberFormat="1" applyFont="1" applyFill="1" applyBorder="1" applyAlignment="1">
      <alignment horizontal="center"/>
    </xf>
    <xf numFmtId="0" fontId="106" fillId="37" borderId="24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1" fontId="11" fillId="37" borderId="22" xfId="0" applyNumberFormat="1" applyFont="1" applyFill="1" applyBorder="1" applyAlignment="1">
      <alignment horizontal="center"/>
    </xf>
    <xf numFmtId="179" fontId="11" fillId="37" borderId="26" xfId="0" applyNumberFormat="1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179" fontId="3" fillId="37" borderId="26" xfId="0" applyNumberFormat="1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181" fontId="8" fillId="37" borderId="22" xfId="0" applyNumberFormat="1" applyFont="1" applyFill="1" applyBorder="1" applyAlignment="1">
      <alignment horizontal="center"/>
    </xf>
    <xf numFmtId="179" fontId="8" fillId="37" borderId="28" xfId="0" applyNumberFormat="1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1" fontId="9" fillId="37" borderId="22" xfId="0" applyNumberFormat="1" applyFont="1" applyFill="1" applyBorder="1" applyAlignment="1">
      <alignment horizontal="center"/>
    </xf>
    <xf numFmtId="179" fontId="9" fillId="37" borderId="26" xfId="0" applyNumberFormat="1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179" fontId="10" fillId="37" borderId="26" xfId="0" applyNumberFormat="1" applyFont="1" applyFill="1" applyBorder="1" applyAlignment="1">
      <alignment horizontal="center"/>
    </xf>
    <xf numFmtId="0" fontId="107" fillId="38" borderId="24" xfId="0" applyFont="1" applyFill="1" applyBorder="1" applyAlignment="1">
      <alignment horizontal="center"/>
    </xf>
    <xf numFmtId="0" fontId="107" fillId="38" borderId="25" xfId="0" applyFont="1" applyFill="1" applyBorder="1" applyAlignment="1">
      <alignment horizontal="center"/>
    </xf>
    <xf numFmtId="1" fontId="107" fillId="38" borderId="22" xfId="0" applyNumberFormat="1" applyFont="1" applyFill="1" applyBorder="1" applyAlignment="1">
      <alignment horizontal="center"/>
    </xf>
    <xf numFmtId="179" fontId="107" fillId="38" borderId="23" xfId="0" applyNumberFormat="1" applyFont="1" applyFill="1" applyBorder="1" applyAlignment="1">
      <alignment horizontal="center"/>
    </xf>
    <xf numFmtId="0" fontId="108" fillId="37" borderId="24" xfId="0" applyFont="1" applyFill="1" applyBorder="1" applyAlignment="1">
      <alignment horizontal="center"/>
    </xf>
    <xf numFmtId="0" fontId="108" fillId="37" borderId="25" xfId="0" applyFont="1" applyFill="1" applyBorder="1" applyAlignment="1">
      <alignment horizontal="center"/>
    </xf>
    <xf numFmtId="1" fontId="108" fillId="37" borderId="22" xfId="0" applyNumberFormat="1" applyFont="1" applyFill="1" applyBorder="1" applyAlignment="1">
      <alignment horizontal="center"/>
    </xf>
    <xf numFmtId="1" fontId="108" fillId="37" borderId="26" xfId="0" applyNumberFormat="1" applyFont="1" applyFill="1" applyBorder="1" applyAlignment="1">
      <alignment horizontal="center"/>
    </xf>
    <xf numFmtId="0" fontId="109" fillId="36" borderId="24" xfId="0" applyFont="1" applyFill="1" applyBorder="1" applyAlignment="1">
      <alignment horizontal="center"/>
    </xf>
    <xf numFmtId="0" fontId="109" fillId="36" borderId="25" xfId="0" applyFont="1" applyFill="1" applyBorder="1" applyAlignment="1">
      <alignment horizontal="center"/>
    </xf>
    <xf numFmtId="1" fontId="109" fillId="36" borderId="22" xfId="0" applyNumberFormat="1" applyFont="1" applyFill="1" applyBorder="1" applyAlignment="1">
      <alignment horizontal="center"/>
    </xf>
    <xf numFmtId="1" fontId="109" fillId="36" borderId="26" xfId="0" applyNumberFormat="1" applyFont="1" applyFill="1" applyBorder="1" applyAlignment="1">
      <alignment horizontal="center"/>
    </xf>
    <xf numFmtId="181" fontId="3" fillId="25" borderId="0" xfId="0" applyNumberFormat="1" applyFont="1" applyFill="1" applyAlignment="1">
      <alignment/>
    </xf>
    <xf numFmtId="181" fontId="6" fillId="36" borderId="22" xfId="0" applyNumberFormat="1" applyFont="1" applyFill="1" applyBorder="1" applyAlignment="1">
      <alignment horizontal="center"/>
    </xf>
    <xf numFmtId="181" fontId="11" fillId="37" borderId="22" xfId="0" applyNumberFormat="1" applyFont="1" applyFill="1" applyBorder="1" applyAlignment="1">
      <alignment horizontal="center"/>
    </xf>
    <xf numFmtId="1" fontId="3" fillId="37" borderId="22" xfId="0" applyNumberFormat="1" applyFont="1" applyFill="1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181" fontId="107" fillId="38" borderId="22" xfId="0" applyNumberFormat="1" applyFont="1" applyFill="1" applyBorder="1" applyAlignment="1">
      <alignment horizontal="center"/>
    </xf>
    <xf numFmtId="2" fontId="3" fillId="25" borderId="0" xfId="0" applyNumberFormat="1" applyFont="1" applyFill="1" applyAlignment="1">
      <alignment/>
    </xf>
    <xf numFmtId="0" fontId="6" fillId="36" borderId="29" xfId="0" applyFont="1" applyFill="1" applyBorder="1" applyAlignment="1">
      <alignment horizontal="center"/>
    </xf>
    <xf numFmtId="1" fontId="6" fillId="36" borderId="30" xfId="0" applyNumberFormat="1" applyFont="1" applyFill="1" applyBorder="1" applyAlignment="1">
      <alignment horizontal="center"/>
    </xf>
    <xf numFmtId="0" fontId="110" fillId="37" borderId="24" xfId="0" applyFont="1" applyFill="1" applyBorder="1" applyAlignment="1">
      <alignment horizontal="center"/>
    </xf>
    <xf numFmtId="0" fontId="110" fillId="37" borderId="29" xfId="0" applyFont="1" applyFill="1" applyBorder="1" applyAlignment="1">
      <alignment horizontal="center"/>
    </xf>
    <xf numFmtId="181" fontId="110" fillId="37" borderId="30" xfId="0" applyNumberFormat="1" applyFont="1" applyFill="1" applyBorder="1" applyAlignment="1">
      <alignment horizontal="center"/>
    </xf>
    <xf numFmtId="179" fontId="110" fillId="37" borderId="26" xfId="0" applyNumberFormat="1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181" fontId="11" fillId="37" borderId="30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1" fontId="8" fillId="37" borderId="30" xfId="0" applyNumberFormat="1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1" fontId="10" fillId="37" borderId="30" xfId="0" applyNumberFormat="1" applyFont="1" applyFill="1" applyBorder="1" applyAlignment="1">
      <alignment horizontal="center"/>
    </xf>
    <xf numFmtId="0" fontId="107" fillId="38" borderId="29" xfId="0" applyFont="1" applyFill="1" applyBorder="1" applyAlignment="1">
      <alignment horizontal="center"/>
    </xf>
    <xf numFmtId="1" fontId="107" fillId="38" borderId="30" xfId="0" applyNumberFormat="1" applyFont="1" applyFill="1" applyBorder="1" applyAlignment="1">
      <alignment horizontal="center"/>
    </xf>
    <xf numFmtId="0" fontId="108" fillId="37" borderId="29" xfId="0" applyFont="1" applyFill="1" applyBorder="1" applyAlignment="1">
      <alignment horizontal="center"/>
    </xf>
    <xf numFmtId="1" fontId="108" fillId="37" borderId="30" xfId="0" applyNumberFormat="1" applyFont="1" applyFill="1" applyBorder="1" applyAlignment="1">
      <alignment horizontal="center"/>
    </xf>
    <xf numFmtId="0" fontId="109" fillId="36" borderId="29" xfId="0" applyFont="1" applyFill="1" applyBorder="1" applyAlignment="1">
      <alignment horizontal="center"/>
    </xf>
    <xf numFmtId="1" fontId="109" fillId="36" borderId="30" xfId="0" applyNumberFormat="1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181" fontId="7" fillId="37" borderId="30" xfId="0" applyNumberFormat="1" applyFont="1" applyFill="1" applyBorder="1" applyAlignment="1">
      <alignment horizontal="center"/>
    </xf>
    <xf numFmtId="1" fontId="3" fillId="37" borderId="30" xfId="0" applyNumberFormat="1" applyFont="1" applyFill="1" applyBorder="1" applyAlignment="1">
      <alignment horizontal="center"/>
    </xf>
    <xf numFmtId="1" fontId="9" fillId="37" borderId="30" xfId="0" applyNumberFormat="1" applyFont="1" applyFill="1" applyBorder="1" applyAlignment="1">
      <alignment horizontal="center"/>
    </xf>
    <xf numFmtId="181" fontId="10" fillId="37" borderId="30" xfId="0" applyNumberFormat="1" applyFont="1" applyFill="1" applyBorder="1" applyAlignment="1">
      <alignment horizontal="center"/>
    </xf>
    <xf numFmtId="181" fontId="108" fillId="37" borderId="30" xfId="0" applyNumberFormat="1" applyFont="1" applyFill="1" applyBorder="1" applyAlignment="1">
      <alignment horizontal="center"/>
    </xf>
    <xf numFmtId="179" fontId="108" fillId="37" borderId="26" xfId="0" applyNumberFormat="1" applyFont="1" applyFill="1" applyBorder="1" applyAlignment="1">
      <alignment horizontal="center"/>
    </xf>
    <xf numFmtId="181" fontId="109" fillId="36" borderId="30" xfId="0" applyNumberFormat="1" applyFont="1" applyFill="1" applyBorder="1" applyAlignment="1">
      <alignment horizontal="center"/>
    </xf>
    <xf numFmtId="179" fontId="109" fillId="36" borderId="26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181" fontId="6" fillId="36" borderId="32" xfId="0" applyNumberFormat="1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181" fontId="7" fillId="37" borderId="32" xfId="0" applyNumberFormat="1" applyFont="1" applyFill="1" applyBorder="1" applyAlignment="1">
      <alignment horizontal="center"/>
    </xf>
    <xf numFmtId="0" fontId="11" fillId="37" borderId="33" xfId="0" applyFont="1" applyFill="1" applyBorder="1" applyAlignment="1">
      <alignment horizontal="center"/>
    </xf>
    <xf numFmtId="1" fontId="11" fillId="37" borderId="32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1" fontId="3" fillId="37" borderId="32" xfId="0" applyNumberFormat="1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181" fontId="8" fillId="37" borderId="32" xfId="0" applyNumberFormat="1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1" fontId="9" fillId="37" borderId="32" xfId="0" applyNumberFormat="1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181" fontId="10" fillId="37" borderId="32" xfId="0" applyNumberFormat="1" applyFont="1" applyFill="1" applyBorder="1" applyAlignment="1">
      <alignment horizontal="center"/>
    </xf>
    <xf numFmtId="0" fontId="108" fillId="37" borderId="31" xfId="0" applyFont="1" applyFill="1" applyBorder="1" applyAlignment="1">
      <alignment horizontal="center"/>
    </xf>
    <xf numFmtId="181" fontId="108" fillId="37" borderId="32" xfId="0" applyNumberFormat="1" applyFont="1" applyFill="1" applyBorder="1" applyAlignment="1">
      <alignment horizontal="center"/>
    </xf>
    <xf numFmtId="0" fontId="109" fillId="36" borderId="31" xfId="0" applyFont="1" applyFill="1" applyBorder="1" applyAlignment="1">
      <alignment horizontal="center"/>
    </xf>
    <xf numFmtId="181" fontId="109" fillId="36" borderId="32" xfId="0" applyNumberFormat="1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181" fontId="4" fillId="26" borderId="11" xfId="0" applyNumberFormat="1" applyFont="1" applyFill="1" applyBorder="1" applyAlignment="1">
      <alignment horizontal="center"/>
    </xf>
    <xf numFmtId="0" fontId="12" fillId="27" borderId="15" xfId="0" applyFont="1" applyFill="1" applyBorder="1" applyAlignment="1">
      <alignment horizontal="center"/>
    </xf>
    <xf numFmtId="181" fontId="12" fillId="27" borderId="11" xfId="0" applyNumberFormat="1" applyFont="1" applyFill="1" applyBorder="1" applyAlignment="1">
      <alignment horizontal="center"/>
    </xf>
    <xf numFmtId="0" fontId="12" fillId="28" borderId="15" xfId="0" applyFont="1" applyFill="1" applyBorder="1" applyAlignment="1">
      <alignment horizontal="center"/>
    </xf>
    <xf numFmtId="181" fontId="12" fillId="28" borderId="11" xfId="0" applyNumberFormat="1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181" fontId="5" fillId="29" borderId="11" xfId="0" applyNumberFormat="1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/>
    </xf>
    <xf numFmtId="181" fontId="5" fillId="30" borderId="11" xfId="0" applyNumberFormat="1" applyFont="1" applyFill="1" applyBorder="1" applyAlignment="1">
      <alignment horizontal="center"/>
    </xf>
    <xf numFmtId="0" fontId="12" fillId="31" borderId="15" xfId="0" applyFont="1" applyFill="1" applyBorder="1" applyAlignment="1">
      <alignment horizontal="center"/>
    </xf>
    <xf numFmtId="0" fontId="12" fillId="31" borderId="10" xfId="0" applyFont="1" applyFill="1" applyBorder="1" applyAlignment="1">
      <alignment horizontal="center"/>
    </xf>
    <xf numFmtId="181" fontId="12" fillId="31" borderId="11" xfId="0" applyNumberFormat="1" applyFont="1" applyFill="1" applyBorder="1" applyAlignment="1">
      <alignment horizontal="center"/>
    </xf>
    <xf numFmtId="179" fontId="12" fillId="31" borderId="15" xfId="0" applyNumberFormat="1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181" fontId="12" fillId="32" borderId="11" xfId="0" applyNumberFormat="1" applyFont="1" applyFill="1" applyBorder="1" applyAlignment="1">
      <alignment horizontal="center"/>
    </xf>
    <xf numFmtId="181" fontId="105" fillId="33" borderId="11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81" fontId="5" fillId="34" borderId="11" xfId="0" applyNumberFormat="1" applyFont="1" applyFill="1" applyBorder="1" applyAlignment="1">
      <alignment horizontal="center"/>
    </xf>
    <xf numFmtId="0" fontId="105" fillId="35" borderId="15" xfId="0" applyFont="1" applyFill="1" applyBorder="1" applyAlignment="1">
      <alignment horizontal="center"/>
    </xf>
    <xf numFmtId="181" fontId="105" fillId="35" borderId="11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181" fontId="11" fillId="37" borderId="17" xfId="0" applyNumberFormat="1" applyFont="1" applyFill="1" applyBorder="1" applyAlignment="1">
      <alignment horizontal="center"/>
    </xf>
    <xf numFmtId="179" fontId="11" fillId="37" borderId="34" xfId="0" applyNumberFormat="1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179" fontId="3" fillId="37" borderId="34" xfId="0" applyNumberFormat="1" applyFont="1" applyFill="1" applyBorder="1" applyAlignment="1">
      <alignment horizontal="center"/>
    </xf>
    <xf numFmtId="179" fontId="9" fillId="37" borderId="18" xfId="0" applyNumberFormat="1" applyFont="1" applyFill="1" applyBorder="1" applyAlignment="1">
      <alignment horizontal="center"/>
    </xf>
    <xf numFmtId="179" fontId="108" fillId="37" borderId="18" xfId="0" applyNumberFormat="1" applyFont="1" applyFill="1" applyBorder="1" applyAlignment="1">
      <alignment horizontal="center"/>
    </xf>
    <xf numFmtId="179" fontId="109" fillId="36" borderId="18" xfId="0" applyNumberFormat="1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181" fontId="6" fillId="36" borderId="36" xfId="0" applyNumberFormat="1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/>
    </xf>
    <xf numFmtId="181" fontId="7" fillId="37" borderId="36" xfId="0" applyNumberFormat="1" applyFont="1" applyFill="1" applyBorder="1" applyAlignment="1">
      <alignment horizontal="center"/>
    </xf>
    <xf numFmtId="179" fontId="7" fillId="37" borderId="23" xfId="0" applyNumberFormat="1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11" fillId="37" borderId="35" xfId="0" applyFont="1" applyFill="1" applyBorder="1" applyAlignment="1">
      <alignment horizontal="center"/>
    </xf>
    <xf numFmtId="181" fontId="11" fillId="37" borderId="36" xfId="0" applyNumberFormat="1" applyFont="1" applyFill="1" applyBorder="1" applyAlignment="1">
      <alignment horizontal="center"/>
    </xf>
    <xf numFmtId="179" fontId="11" fillId="37" borderId="37" xfId="0" applyNumberFormat="1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13" fillId="37" borderId="35" xfId="0" applyFont="1" applyFill="1" applyBorder="1" applyAlignment="1">
      <alignment horizontal="center"/>
    </xf>
    <xf numFmtId="181" fontId="13" fillId="37" borderId="36" xfId="0" applyNumberFormat="1" applyFont="1" applyFill="1" applyBorder="1" applyAlignment="1">
      <alignment horizontal="center"/>
    </xf>
    <xf numFmtId="179" fontId="13" fillId="37" borderId="37" xfId="0" applyNumberFormat="1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181" fontId="8" fillId="37" borderId="36" xfId="0" applyNumberFormat="1" applyFont="1" applyFill="1" applyBorder="1" applyAlignment="1">
      <alignment horizontal="center"/>
    </xf>
    <xf numFmtId="179" fontId="8" fillId="37" borderId="37" xfId="0" applyNumberFormat="1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181" fontId="9" fillId="37" borderId="36" xfId="0" applyNumberFormat="1" applyFont="1" applyFill="1" applyBorder="1" applyAlignment="1">
      <alignment horizontal="center"/>
    </xf>
    <xf numFmtId="179" fontId="9" fillId="37" borderId="23" xfId="0" applyNumberFormat="1" applyFont="1" applyFill="1" applyBorder="1" applyAlignment="1">
      <alignment horizontal="center"/>
    </xf>
    <xf numFmtId="0" fontId="10" fillId="37" borderId="35" xfId="0" applyFont="1" applyFill="1" applyBorder="1" applyAlignment="1">
      <alignment horizontal="center"/>
    </xf>
    <xf numFmtId="181" fontId="10" fillId="37" borderId="36" xfId="0" applyNumberFormat="1" applyFont="1" applyFill="1" applyBorder="1" applyAlignment="1">
      <alignment horizontal="center"/>
    </xf>
    <xf numFmtId="179" fontId="10" fillId="37" borderId="23" xfId="0" applyNumberFormat="1" applyFont="1" applyFill="1" applyBorder="1" applyAlignment="1">
      <alignment horizontal="center"/>
    </xf>
    <xf numFmtId="0" fontId="107" fillId="38" borderId="35" xfId="0" applyFont="1" applyFill="1" applyBorder="1" applyAlignment="1">
      <alignment horizontal="center"/>
    </xf>
    <xf numFmtId="181" fontId="107" fillId="38" borderId="36" xfId="0" applyNumberFormat="1" applyFont="1" applyFill="1" applyBorder="1" applyAlignment="1">
      <alignment horizontal="center"/>
    </xf>
    <xf numFmtId="0" fontId="108" fillId="37" borderId="35" xfId="0" applyFont="1" applyFill="1" applyBorder="1" applyAlignment="1">
      <alignment horizontal="center"/>
    </xf>
    <xf numFmtId="181" fontId="108" fillId="37" borderId="36" xfId="0" applyNumberFormat="1" applyFont="1" applyFill="1" applyBorder="1" applyAlignment="1">
      <alignment horizontal="center"/>
    </xf>
    <xf numFmtId="179" fontId="108" fillId="37" borderId="23" xfId="0" applyNumberFormat="1" applyFont="1" applyFill="1" applyBorder="1" applyAlignment="1">
      <alignment horizontal="center"/>
    </xf>
    <xf numFmtId="0" fontId="109" fillId="36" borderId="35" xfId="0" applyFont="1" applyFill="1" applyBorder="1" applyAlignment="1">
      <alignment horizontal="center"/>
    </xf>
    <xf numFmtId="181" fontId="109" fillId="36" borderId="36" xfId="0" applyNumberFormat="1" applyFont="1" applyFill="1" applyBorder="1" applyAlignment="1">
      <alignment horizontal="center"/>
    </xf>
    <xf numFmtId="179" fontId="109" fillId="36" borderId="23" xfId="0" applyNumberFormat="1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181" fontId="3" fillId="37" borderId="36" xfId="0" applyNumberFormat="1" applyFont="1" applyFill="1" applyBorder="1" applyAlignment="1">
      <alignment horizontal="center"/>
    </xf>
    <xf numFmtId="1" fontId="7" fillId="37" borderId="36" xfId="0" applyNumberFormat="1" applyFont="1" applyFill="1" applyBorder="1" applyAlignment="1">
      <alignment horizontal="center"/>
    </xf>
    <xf numFmtId="1" fontId="3" fillId="37" borderId="36" xfId="0" applyNumberFormat="1" applyFont="1" applyFill="1" applyBorder="1" applyAlignment="1">
      <alignment horizontal="center"/>
    </xf>
    <xf numFmtId="1" fontId="107" fillId="38" borderId="36" xfId="0" applyNumberFormat="1" applyFont="1" applyFill="1" applyBorder="1" applyAlignment="1">
      <alignment horizontal="center"/>
    </xf>
    <xf numFmtId="0" fontId="111" fillId="37" borderId="24" xfId="0" applyFont="1" applyFill="1" applyBorder="1" applyAlignment="1">
      <alignment horizontal="center"/>
    </xf>
    <xf numFmtId="181" fontId="112" fillId="37" borderId="36" xfId="0" applyNumberFormat="1" applyFont="1" applyFill="1" applyBorder="1" applyAlignment="1">
      <alignment horizontal="center"/>
    </xf>
    <xf numFmtId="1" fontId="108" fillId="37" borderId="36" xfId="0" applyNumberFormat="1" applyFont="1" applyFill="1" applyBorder="1" applyAlignment="1">
      <alignment horizontal="center"/>
    </xf>
    <xf numFmtId="1" fontId="109" fillId="36" borderId="36" xfId="0" applyNumberFormat="1" applyFont="1" applyFill="1" applyBorder="1" applyAlignment="1">
      <alignment horizontal="center"/>
    </xf>
    <xf numFmtId="0" fontId="110" fillId="37" borderId="35" xfId="0" applyFont="1" applyFill="1" applyBorder="1" applyAlignment="1">
      <alignment horizontal="center"/>
    </xf>
    <xf numFmtId="1" fontId="110" fillId="37" borderId="36" xfId="0" applyNumberFormat="1" applyFont="1" applyFill="1" applyBorder="1" applyAlignment="1">
      <alignment horizontal="center"/>
    </xf>
    <xf numFmtId="0" fontId="113" fillId="37" borderId="24" xfId="0" applyFont="1" applyFill="1" applyBorder="1" applyAlignment="1">
      <alignment horizontal="center"/>
    </xf>
    <xf numFmtId="1" fontId="9" fillId="37" borderId="36" xfId="0" applyNumberFormat="1" applyFont="1" applyFill="1" applyBorder="1" applyAlignment="1">
      <alignment horizontal="center"/>
    </xf>
    <xf numFmtId="1" fontId="10" fillId="37" borderId="36" xfId="0" applyNumberFormat="1" applyFont="1" applyFill="1" applyBorder="1" applyAlignment="1">
      <alignment horizontal="center"/>
    </xf>
    <xf numFmtId="1" fontId="11" fillId="37" borderId="36" xfId="0" applyNumberFormat="1" applyFont="1" applyFill="1" applyBorder="1" applyAlignment="1">
      <alignment horizontal="center"/>
    </xf>
    <xf numFmtId="0" fontId="113" fillId="37" borderId="35" xfId="0" applyFont="1" applyFill="1" applyBorder="1" applyAlignment="1">
      <alignment horizontal="center"/>
    </xf>
    <xf numFmtId="181" fontId="113" fillId="37" borderId="36" xfId="0" applyNumberFormat="1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181" fontId="3" fillId="37" borderId="32" xfId="0" applyNumberFormat="1" applyFont="1" applyFill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1" fontId="8" fillId="37" borderId="32" xfId="0" applyNumberFormat="1" applyFont="1" applyFill="1" applyBorder="1" applyAlignment="1">
      <alignment horizontal="center"/>
    </xf>
    <xf numFmtId="0" fontId="9" fillId="37" borderId="33" xfId="0" applyFont="1" applyFill="1" applyBorder="1" applyAlignment="1">
      <alignment horizontal="center"/>
    </xf>
    <xf numFmtId="181" fontId="9" fillId="37" borderId="32" xfId="0" applyNumberFormat="1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108" fillId="37" borderId="33" xfId="0" applyFont="1" applyFill="1" applyBorder="1" applyAlignment="1">
      <alignment horizontal="center"/>
    </xf>
    <xf numFmtId="1" fontId="108" fillId="37" borderId="32" xfId="0" applyNumberFormat="1" applyFont="1" applyFill="1" applyBorder="1" applyAlignment="1">
      <alignment horizontal="center"/>
    </xf>
    <xf numFmtId="0" fontId="109" fillId="36" borderId="33" xfId="0" applyFont="1" applyFill="1" applyBorder="1" applyAlignment="1">
      <alignment horizontal="center"/>
    </xf>
    <xf numFmtId="1" fontId="109" fillId="36" borderId="32" xfId="0" applyNumberFormat="1" applyFont="1" applyFill="1" applyBorder="1" applyAlignment="1">
      <alignment horizontal="center"/>
    </xf>
    <xf numFmtId="1" fontId="6" fillId="36" borderId="32" xfId="0" applyNumberFormat="1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1" fontId="7" fillId="37" borderId="32" xfId="0" applyNumberFormat="1" applyFont="1" applyFill="1" applyBorder="1" applyAlignment="1">
      <alignment horizontal="center"/>
    </xf>
    <xf numFmtId="1" fontId="10" fillId="37" borderId="32" xfId="0" applyNumberFormat="1" applyFont="1" applyFill="1" applyBorder="1" applyAlignment="1">
      <alignment horizontal="center"/>
    </xf>
    <xf numFmtId="0" fontId="107" fillId="38" borderId="31" xfId="0" applyFont="1" applyFill="1" applyBorder="1" applyAlignment="1">
      <alignment horizontal="center"/>
    </xf>
    <xf numFmtId="1" fontId="107" fillId="38" borderId="32" xfId="0" applyNumberFormat="1" applyFont="1" applyFill="1" applyBorder="1" applyAlignment="1">
      <alignment horizontal="center"/>
    </xf>
    <xf numFmtId="0" fontId="114" fillId="36" borderId="24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181" fontId="6" fillId="36" borderId="39" xfId="0" applyNumberFormat="1" applyFont="1" applyFill="1" applyBorder="1" applyAlignment="1">
      <alignment horizontal="center"/>
    </xf>
    <xf numFmtId="0" fontId="7" fillId="37" borderId="38" xfId="0" applyFont="1" applyFill="1" applyBorder="1" applyAlignment="1">
      <alignment horizontal="center"/>
    </xf>
    <xf numFmtId="181" fontId="7" fillId="37" borderId="39" xfId="0" applyNumberFormat="1" applyFont="1" applyFill="1" applyBorder="1" applyAlignment="1">
      <alignment horizontal="center"/>
    </xf>
    <xf numFmtId="0" fontId="11" fillId="37" borderId="40" xfId="0" applyFont="1" applyFill="1" applyBorder="1" applyAlignment="1">
      <alignment horizontal="center"/>
    </xf>
    <xf numFmtId="1" fontId="11" fillId="37" borderId="41" xfId="0" applyNumberFormat="1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181" fontId="3" fillId="37" borderId="39" xfId="0" applyNumberFormat="1" applyFont="1" applyFill="1" applyBorder="1" applyAlignment="1">
      <alignment horizontal="center"/>
    </xf>
    <xf numFmtId="0" fontId="8" fillId="37" borderId="38" xfId="0" applyFont="1" applyFill="1" applyBorder="1" applyAlignment="1">
      <alignment horizontal="center"/>
    </xf>
    <xf numFmtId="181" fontId="8" fillId="37" borderId="39" xfId="0" applyNumberFormat="1" applyFont="1" applyFill="1" applyBorder="1" applyAlignment="1">
      <alignment horizontal="center"/>
    </xf>
    <xf numFmtId="0" fontId="9" fillId="37" borderId="38" xfId="0" applyFont="1" applyFill="1" applyBorder="1" applyAlignment="1">
      <alignment horizontal="center"/>
    </xf>
    <xf numFmtId="181" fontId="9" fillId="37" borderId="39" xfId="0" applyNumberFormat="1" applyFont="1" applyFill="1" applyBorder="1" applyAlignment="1">
      <alignment horizontal="center"/>
    </xf>
    <xf numFmtId="0" fontId="10" fillId="37" borderId="42" xfId="0" applyFont="1" applyFill="1" applyBorder="1" applyAlignment="1">
      <alignment horizontal="center"/>
    </xf>
    <xf numFmtId="0" fontId="10" fillId="37" borderId="43" xfId="0" applyFont="1" applyFill="1" applyBorder="1" applyAlignment="1">
      <alignment horizontal="center"/>
    </xf>
    <xf numFmtId="181" fontId="10" fillId="37" borderId="39" xfId="0" applyNumberFormat="1" applyFont="1" applyFill="1" applyBorder="1" applyAlignment="1">
      <alignment horizontal="center"/>
    </xf>
    <xf numFmtId="0" fontId="107" fillId="38" borderId="38" xfId="0" applyFont="1" applyFill="1" applyBorder="1" applyAlignment="1">
      <alignment horizontal="center"/>
    </xf>
    <xf numFmtId="181" fontId="107" fillId="38" borderId="39" xfId="0" applyNumberFormat="1" applyFont="1" applyFill="1" applyBorder="1" applyAlignment="1">
      <alignment horizontal="center"/>
    </xf>
    <xf numFmtId="0" fontId="108" fillId="37" borderId="42" xfId="0" applyFont="1" applyFill="1" applyBorder="1" applyAlignment="1">
      <alignment horizontal="center"/>
    </xf>
    <xf numFmtId="0" fontId="108" fillId="37" borderId="43" xfId="0" applyFont="1" applyFill="1" applyBorder="1" applyAlignment="1">
      <alignment horizontal="center"/>
    </xf>
    <xf numFmtId="1" fontId="108" fillId="37" borderId="39" xfId="0" applyNumberFormat="1" applyFont="1" applyFill="1" applyBorder="1" applyAlignment="1">
      <alignment horizontal="center"/>
    </xf>
    <xf numFmtId="0" fontId="109" fillId="36" borderId="42" xfId="0" applyFont="1" applyFill="1" applyBorder="1" applyAlignment="1">
      <alignment horizontal="center"/>
    </xf>
    <xf numFmtId="0" fontId="109" fillId="36" borderId="43" xfId="0" applyFont="1" applyFill="1" applyBorder="1" applyAlignment="1">
      <alignment horizontal="center"/>
    </xf>
    <xf numFmtId="1" fontId="109" fillId="36" borderId="39" xfId="0" applyNumberFormat="1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179" fontId="3" fillId="37" borderId="37" xfId="0" applyNumberFormat="1" applyFont="1" applyFill="1" applyBorder="1" applyAlignment="1">
      <alignment horizontal="center"/>
    </xf>
    <xf numFmtId="179" fontId="111" fillId="37" borderId="37" xfId="0" applyNumberFormat="1" applyFont="1" applyFill="1" applyBorder="1" applyAlignment="1">
      <alignment horizontal="center"/>
    </xf>
    <xf numFmtId="0" fontId="115" fillId="37" borderId="24" xfId="0" applyFont="1" applyFill="1" applyBorder="1" applyAlignment="1">
      <alignment horizontal="center"/>
    </xf>
    <xf numFmtId="0" fontId="115" fillId="37" borderId="35" xfId="0" applyFont="1" applyFill="1" applyBorder="1" applyAlignment="1">
      <alignment horizontal="center"/>
    </xf>
    <xf numFmtId="181" fontId="115" fillId="37" borderId="36" xfId="0" applyNumberFormat="1" applyFont="1" applyFill="1" applyBorder="1" applyAlignment="1">
      <alignment horizontal="center"/>
    </xf>
    <xf numFmtId="179" fontId="115" fillId="37" borderId="37" xfId="0" applyNumberFormat="1" applyFont="1" applyFill="1" applyBorder="1" applyAlignment="1">
      <alignment horizontal="center"/>
    </xf>
    <xf numFmtId="181" fontId="11" fillId="37" borderId="32" xfId="0" applyNumberFormat="1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1" fontId="6" fillId="36" borderId="45" xfId="0" applyNumberFormat="1" applyFont="1" applyFill="1" applyBorder="1" applyAlignment="1">
      <alignment horizontal="center"/>
    </xf>
    <xf numFmtId="0" fontId="112" fillId="37" borderId="24" xfId="0" applyFont="1" applyFill="1" applyBorder="1" applyAlignment="1">
      <alignment horizontal="center"/>
    </xf>
    <xf numFmtId="181" fontId="107" fillId="38" borderId="45" xfId="0" applyNumberFormat="1" applyFont="1" applyFill="1" applyBorder="1" applyAlignment="1">
      <alignment horizontal="center"/>
    </xf>
    <xf numFmtId="1" fontId="108" fillId="37" borderId="45" xfId="0" applyNumberFormat="1" applyFont="1" applyFill="1" applyBorder="1" applyAlignment="1">
      <alignment horizontal="center"/>
    </xf>
    <xf numFmtId="1" fontId="109" fillId="36" borderId="45" xfId="0" applyNumberFormat="1" applyFont="1" applyFill="1" applyBorder="1" applyAlignment="1">
      <alignment horizontal="center"/>
    </xf>
    <xf numFmtId="1" fontId="6" fillId="36" borderId="46" xfId="0" applyNumberFormat="1" applyFont="1" applyFill="1" applyBorder="1" applyAlignment="1">
      <alignment horizontal="center"/>
    </xf>
    <xf numFmtId="181" fontId="11" fillId="37" borderId="46" xfId="0" applyNumberFormat="1" applyFont="1" applyFill="1" applyBorder="1" applyAlignment="1">
      <alignment horizontal="center"/>
    </xf>
    <xf numFmtId="1" fontId="3" fillId="37" borderId="46" xfId="0" applyNumberFormat="1" applyFont="1" applyFill="1" applyBorder="1" applyAlignment="1">
      <alignment horizontal="center"/>
    </xf>
    <xf numFmtId="181" fontId="8" fillId="37" borderId="46" xfId="0" applyNumberFormat="1" applyFont="1" applyFill="1" applyBorder="1" applyAlignment="1">
      <alignment horizontal="center"/>
    </xf>
    <xf numFmtId="1" fontId="9" fillId="37" borderId="46" xfId="0" applyNumberFormat="1" applyFont="1" applyFill="1" applyBorder="1" applyAlignment="1">
      <alignment horizontal="center"/>
    </xf>
    <xf numFmtId="0" fontId="107" fillId="38" borderId="33" xfId="0" applyFont="1" applyFill="1" applyBorder="1" applyAlignment="1">
      <alignment horizontal="center"/>
    </xf>
    <xf numFmtId="1" fontId="107" fillId="38" borderId="46" xfId="0" applyNumberFormat="1" applyFont="1" applyFill="1" applyBorder="1" applyAlignment="1">
      <alignment horizontal="center"/>
    </xf>
    <xf numFmtId="1" fontId="108" fillId="37" borderId="46" xfId="0" applyNumberFormat="1" applyFont="1" applyFill="1" applyBorder="1" applyAlignment="1">
      <alignment horizontal="center"/>
    </xf>
    <xf numFmtId="1" fontId="109" fillId="36" borderId="46" xfId="0" applyNumberFormat="1" applyFont="1" applyFill="1" applyBorder="1" applyAlignment="1">
      <alignment horizontal="center"/>
    </xf>
    <xf numFmtId="181" fontId="7" fillId="37" borderId="46" xfId="0" applyNumberFormat="1" applyFont="1" applyFill="1" applyBorder="1" applyAlignment="1">
      <alignment horizontal="center"/>
    </xf>
    <xf numFmtId="1" fontId="11" fillId="37" borderId="46" xfId="0" applyNumberFormat="1" applyFont="1" applyFill="1" applyBorder="1" applyAlignment="1">
      <alignment horizontal="center"/>
    </xf>
    <xf numFmtId="181" fontId="3" fillId="37" borderId="46" xfId="0" applyNumberFormat="1" applyFont="1" applyFill="1" applyBorder="1" applyAlignment="1">
      <alignment horizontal="center"/>
    </xf>
    <xf numFmtId="181" fontId="107" fillId="38" borderId="46" xfId="0" applyNumberFormat="1" applyFont="1" applyFill="1" applyBorder="1" applyAlignment="1">
      <alignment horizontal="center"/>
    </xf>
    <xf numFmtId="181" fontId="108" fillId="37" borderId="46" xfId="0" applyNumberFormat="1" applyFont="1" applyFill="1" applyBorder="1" applyAlignment="1">
      <alignment horizontal="center"/>
    </xf>
    <xf numFmtId="181" fontId="109" fillId="36" borderId="46" xfId="0" applyNumberFormat="1" applyFont="1" applyFill="1" applyBorder="1" applyAlignment="1">
      <alignment horizontal="center"/>
    </xf>
    <xf numFmtId="1" fontId="8" fillId="37" borderId="46" xfId="0" applyNumberFormat="1" applyFont="1" applyFill="1" applyBorder="1" applyAlignment="1">
      <alignment horizontal="center"/>
    </xf>
    <xf numFmtId="181" fontId="6" fillId="36" borderId="47" xfId="0" applyNumberFormat="1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181" fontId="3" fillId="37" borderId="47" xfId="0" applyNumberFormat="1" applyFont="1" applyFill="1" applyBorder="1" applyAlignment="1">
      <alignment horizontal="center"/>
    </xf>
    <xf numFmtId="0" fontId="8" fillId="37" borderId="42" xfId="0" applyFont="1" applyFill="1" applyBorder="1" applyAlignment="1">
      <alignment horizontal="center"/>
    </xf>
    <xf numFmtId="181" fontId="8" fillId="37" borderId="47" xfId="0" applyNumberFormat="1" applyFont="1" applyFill="1" applyBorder="1" applyAlignment="1">
      <alignment horizontal="center"/>
    </xf>
    <xf numFmtId="0" fontId="9" fillId="37" borderId="42" xfId="0" applyFont="1" applyFill="1" applyBorder="1" applyAlignment="1">
      <alignment horizontal="center"/>
    </xf>
    <xf numFmtId="1" fontId="9" fillId="37" borderId="47" xfId="0" applyNumberFormat="1" applyFont="1" applyFill="1" applyBorder="1" applyAlignment="1">
      <alignment horizontal="center"/>
    </xf>
    <xf numFmtId="0" fontId="10" fillId="37" borderId="38" xfId="0" applyFont="1" applyFill="1" applyBorder="1" applyAlignment="1">
      <alignment horizontal="center"/>
    </xf>
    <xf numFmtId="0" fontId="107" fillId="38" borderId="42" xfId="0" applyFont="1" applyFill="1" applyBorder="1" applyAlignment="1">
      <alignment horizontal="center"/>
    </xf>
    <xf numFmtId="0" fontId="107" fillId="38" borderId="43" xfId="0" applyFont="1" applyFill="1" applyBorder="1" applyAlignment="1">
      <alignment horizontal="center"/>
    </xf>
    <xf numFmtId="181" fontId="107" fillId="38" borderId="47" xfId="0" applyNumberFormat="1" applyFont="1" applyFill="1" applyBorder="1" applyAlignment="1">
      <alignment horizontal="center"/>
    </xf>
    <xf numFmtId="181" fontId="108" fillId="37" borderId="47" xfId="0" applyNumberFormat="1" applyFont="1" applyFill="1" applyBorder="1" applyAlignment="1">
      <alignment horizontal="center"/>
    </xf>
    <xf numFmtId="181" fontId="109" fillId="36" borderId="47" xfId="0" applyNumberFormat="1" applyFont="1" applyFill="1" applyBorder="1" applyAlignment="1">
      <alignment horizontal="center"/>
    </xf>
    <xf numFmtId="179" fontId="7" fillId="37" borderId="34" xfId="0" applyNumberFormat="1" applyFont="1" applyFill="1" applyBorder="1" applyAlignment="1">
      <alignment horizontal="center"/>
    </xf>
    <xf numFmtId="179" fontId="6" fillId="36" borderId="48" xfId="0" applyNumberFormat="1" applyFont="1" applyFill="1" applyBorder="1" applyAlignment="1">
      <alignment horizontal="center"/>
    </xf>
    <xf numFmtId="179" fontId="7" fillId="37" borderId="37" xfId="0" applyNumberFormat="1" applyFont="1" applyFill="1" applyBorder="1" applyAlignment="1">
      <alignment horizontal="center"/>
    </xf>
    <xf numFmtId="0" fontId="106" fillId="37" borderId="35" xfId="0" applyFont="1" applyFill="1" applyBorder="1" applyAlignment="1">
      <alignment horizontal="center"/>
    </xf>
    <xf numFmtId="179" fontId="11" fillId="37" borderId="23" xfId="0" applyNumberFormat="1" applyFont="1" applyFill="1" applyBorder="1" applyAlignment="1">
      <alignment horizontal="center"/>
    </xf>
    <xf numFmtId="179" fontId="3" fillId="37" borderId="23" xfId="0" applyNumberFormat="1" applyFont="1" applyFill="1" applyBorder="1" applyAlignment="1">
      <alignment horizontal="center"/>
    </xf>
    <xf numFmtId="181" fontId="106" fillId="37" borderId="36" xfId="0" applyNumberFormat="1" applyFont="1" applyFill="1" applyBorder="1" applyAlignment="1">
      <alignment horizontal="center"/>
    </xf>
    <xf numFmtId="179" fontId="106" fillId="37" borderId="23" xfId="0" applyNumberFormat="1" applyFont="1" applyFill="1" applyBorder="1" applyAlignment="1">
      <alignment horizontal="center"/>
    </xf>
    <xf numFmtId="0" fontId="13" fillId="37" borderId="31" xfId="0" applyFont="1" applyFill="1" applyBorder="1" applyAlignment="1">
      <alignment horizontal="center"/>
    </xf>
    <xf numFmtId="1" fontId="13" fillId="37" borderId="32" xfId="0" applyNumberFormat="1" applyFont="1" applyFill="1" applyBorder="1" applyAlignment="1">
      <alignment horizontal="center"/>
    </xf>
    <xf numFmtId="181" fontId="10" fillId="37" borderId="46" xfId="0" applyNumberFormat="1" applyFont="1" applyFill="1" applyBorder="1" applyAlignment="1">
      <alignment horizontal="center"/>
    </xf>
    <xf numFmtId="181" fontId="11" fillId="37" borderId="49" xfId="0" applyNumberFormat="1" applyFont="1" applyFill="1" applyBorder="1" applyAlignment="1">
      <alignment horizontal="center"/>
    </xf>
    <xf numFmtId="0" fontId="108" fillId="37" borderId="21" xfId="0" applyFont="1" applyFill="1" applyBorder="1" applyAlignment="1">
      <alignment horizontal="center"/>
    </xf>
    <xf numFmtId="0" fontId="109" fillId="36" borderId="21" xfId="0" applyFont="1" applyFill="1" applyBorder="1" applyAlignment="1">
      <alignment horizontal="center"/>
    </xf>
    <xf numFmtId="1" fontId="10" fillId="37" borderId="46" xfId="0" applyNumberFormat="1" applyFont="1" applyFill="1" applyBorder="1" applyAlignment="1">
      <alignment horizontal="center"/>
    </xf>
    <xf numFmtId="1" fontId="108" fillId="37" borderId="49" xfId="0" applyNumberFormat="1" applyFont="1" applyFill="1" applyBorder="1" applyAlignment="1">
      <alignment horizontal="center"/>
    </xf>
    <xf numFmtId="1" fontId="109" fillId="36" borderId="49" xfId="0" applyNumberFormat="1" applyFont="1" applyFill="1" applyBorder="1" applyAlignment="1">
      <alignment horizontal="center"/>
    </xf>
    <xf numFmtId="1" fontId="11" fillId="37" borderId="49" xfId="0" applyNumberFormat="1" applyFont="1" applyFill="1" applyBorder="1" applyAlignment="1">
      <alignment horizontal="center"/>
    </xf>
    <xf numFmtId="0" fontId="115" fillId="37" borderId="31" xfId="0" applyFont="1" applyFill="1" applyBorder="1" applyAlignment="1">
      <alignment horizontal="center"/>
    </xf>
    <xf numFmtId="181" fontId="9" fillId="37" borderId="46" xfId="0" applyNumberFormat="1" applyFont="1" applyFill="1" applyBorder="1" applyAlignment="1">
      <alignment horizontal="center"/>
    </xf>
    <xf numFmtId="181" fontId="108" fillId="37" borderId="49" xfId="0" applyNumberFormat="1" applyFont="1" applyFill="1" applyBorder="1" applyAlignment="1">
      <alignment horizontal="center"/>
    </xf>
    <xf numFmtId="181" fontId="109" fillId="36" borderId="49" xfId="0" applyNumberFormat="1" applyFont="1" applyFill="1" applyBorder="1" applyAlignment="1">
      <alignment horizontal="center"/>
    </xf>
    <xf numFmtId="0" fontId="115" fillId="37" borderId="42" xfId="0" applyFont="1" applyFill="1" applyBorder="1" applyAlignment="1">
      <alignment horizontal="center"/>
    </xf>
    <xf numFmtId="0" fontId="13" fillId="37" borderId="38" xfId="0" applyFont="1" applyFill="1" applyBorder="1" applyAlignment="1">
      <alignment horizontal="center"/>
    </xf>
    <xf numFmtId="181" fontId="13" fillId="37" borderId="39" xfId="0" applyNumberFormat="1" applyFont="1" applyFill="1" applyBorder="1" applyAlignment="1">
      <alignment horizontal="center"/>
    </xf>
    <xf numFmtId="179" fontId="3" fillId="37" borderId="42" xfId="0" applyNumberFormat="1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181" fontId="4" fillId="27" borderId="11" xfId="0" applyNumberFormat="1" applyFont="1" applyFill="1" applyBorder="1" applyAlignment="1">
      <alignment horizontal="center"/>
    </xf>
    <xf numFmtId="181" fontId="4" fillId="28" borderId="11" xfId="0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79" fontId="4" fillId="31" borderId="15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 horizontal="center"/>
    </xf>
    <xf numFmtId="179" fontId="11" fillId="37" borderId="18" xfId="0" applyNumberFormat="1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1" fontId="6" fillId="36" borderId="23" xfId="0" applyNumberFormat="1" applyFont="1" applyFill="1" applyBorder="1" applyAlignment="1">
      <alignment horizontal="center"/>
    </xf>
    <xf numFmtId="1" fontId="7" fillId="37" borderId="22" xfId="0" applyNumberFormat="1" applyFont="1" applyFill="1" applyBorder="1" applyAlignment="1">
      <alignment horizontal="center"/>
    </xf>
    <xf numFmtId="1" fontId="7" fillId="37" borderId="23" xfId="0" applyNumberFormat="1" applyFont="1" applyFill="1" applyBorder="1" applyAlignment="1">
      <alignment horizontal="center"/>
    </xf>
    <xf numFmtId="1" fontId="11" fillId="37" borderId="23" xfId="0" applyNumberFormat="1" applyFont="1" applyFill="1" applyBorder="1" applyAlignment="1">
      <alignment horizontal="center"/>
    </xf>
    <xf numFmtId="1" fontId="3" fillId="37" borderId="37" xfId="0" applyNumberFormat="1" applyFont="1" applyFill="1" applyBorder="1" applyAlignment="1">
      <alignment horizontal="center"/>
    </xf>
    <xf numFmtId="1" fontId="108" fillId="37" borderId="23" xfId="0" applyNumberFormat="1" applyFont="1" applyFill="1" applyBorder="1" applyAlignment="1">
      <alignment horizontal="center"/>
    </xf>
    <xf numFmtId="1" fontId="109" fillId="36" borderId="23" xfId="0" applyNumberFormat="1" applyFont="1" applyFill="1" applyBorder="1" applyAlignment="1">
      <alignment horizontal="center"/>
    </xf>
    <xf numFmtId="179" fontId="6" fillId="36" borderId="26" xfId="0" applyNumberFormat="1" applyFont="1" applyFill="1" applyBorder="1" applyAlignment="1">
      <alignment horizontal="center"/>
    </xf>
    <xf numFmtId="0" fontId="106" fillId="37" borderId="42" xfId="0" applyFont="1" applyFill="1" applyBorder="1" applyAlignment="1">
      <alignment horizontal="center"/>
    </xf>
    <xf numFmtId="181" fontId="11" fillId="37" borderId="39" xfId="0" applyNumberFormat="1" applyFont="1" applyFill="1" applyBorder="1" applyAlignment="1">
      <alignment horizontal="center"/>
    </xf>
    <xf numFmtId="179" fontId="11" fillId="37" borderId="42" xfId="0" applyNumberFormat="1" applyFont="1" applyFill="1" applyBorder="1" applyAlignment="1">
      <alignment horizontal="center"/>
    </xf>
    <xf numFmtId="1" fontId="8" fillId="37" borderId="37" xfId="0" applyNumberFormat="1" applyFont="1" applyFill="1" applyBorder="1" applyAlignment="1">
      <alignment horizontal="center"/>
    </xf>
    <xf numFmtId="0" fontId="107" fillId="38" borderId="23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0" fontId="12" fillId="28" borderId="10" xfId="0" applyFont="1" applyFill="1" applyBorder="1" applyAlignment="1">
      <alignment horizontal="center"/>
    </xf>
    <xf numFmtId="0" fontId="12" fillId="28" borderId="11" xfId="0" applyFont="1" applyFill="1" applyBorder="1" applyAlignment="1">
      <alignment horizontal="center"/>
    </xf>
    <xf numFmtId="178" fontId="10" fillId="37" borderId="16" xfId="0" applyNumberFormat="1" applyFont="1" applyFill="1" applyBorder="1" applyAlignment="1">
      <alignment horizontal="center"/>
    </xf>
    <xf numFmtId="178" fontId="107" fillId="38" borderId="23" xfId="0" applyNumberFormat="1" applyFont="1" applyFill="1" applyBorder="1" applyAlignment="1">
      <alignment horizontal="center"/>
    </xf>
    <xf numFmtId="178" fontId="109" fillId="36" borderId="13" xfId="0" applyNumberFormat="1" applyFont="1" applyFill="1" applyBorder="1" applyAlignment="1">
      <alignment horizontal="center"/>
    </xf>
    <xf numFmtId="178" fontId="6" fillId="36" borderId="26" xfId="0" applyNumberFormat="1" applyFont="1" applyFill="1" applyBorder="1" applyAlignment="1">
      <alignment horizontal="center"/>
    </xf>
    <xf numFmtId="178" fontId="7" fillId="37" borderId="26" xfId="0" applyNumberFormat="1" applyFont="1" applyFill="1" applyBorder="1" applyAlignment="1">
      <alignment horizontal="center"/>
    </xf>
    <xf numFmtId="178" fontId="8" fillId="37" borderId="28" xfId="0" applyNumberFormat="1" applyFont="1" applyFill="1" applyBorder="1" applyAlignment="1">
      <alignment horizontal="center"/>
    </xf>
    <xf numFmtId="178" fontId="10" fillId="37" borderId="28" xfId="0" applyNumberFormat="1" applyFont="1" applyFill="1" applyBorder="1" applyAlignment="1">
      <alignment horizontal="center"/>
    </xf>
    <xf numFmtId="178" fontId="109" fillId="36" borderId="26" xfId="0" applyNumberFormat="1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178" fontId="11" fillId="37" borderId="50" xfId="0" applyNumberFormat="1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178" fontId="3" fillId="37" borderId="50" xfId="0" applyNumberFormat="1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/>
    </xf>
    <xf numFmtId="178" fontId="9" fillId="37" borderId="51" xfId="0" applyNumberFormat="1" applyFont="1" applyFill="1" applyBorder="1" applyAlignment="1">
      <alignment horizontal="center"/>
    </xf>
    <xf numFmtId="178" fontId="107" fillId="38" borderId="42" xfId="0" applyNumberFormat="1" applyFont="1" applyFill="1" applyBorder="1" applyAlignment="1">
      <alignment horizontal="center"/>
    </xf>
    <xf numFmtId="181" fontId="108" fillId="37" borderId="39" xfId="0" applyNumberFormat="1" applyFont="1" applyFill="1" applyBorder="1" applyAlignment="1">
      <alignment horizontal="center"/>
    </xf>
    <xf numFmtId="178" fontId="108" fillId="37" borderId="50" xfId="0" applyNumberFormat="1" applyFont="1" applyFill="1" applyBorder="1" applyAlignment="1">
      <alignment horizontal="center"/>
    </xf>
    <xf numFmtId="181" fontId="109" fillId="36" borderId="39" xfId="0" applyNumberFormat="1" applyFont="1" applyFill="1" applyBorder="1" applyAlignment="1">
      <alignment horizontal="center"/>
    </xf>
    <xf numFmtId="178" fontId="109" fillId="36" borderId="50" xfId="0" applyNumberFormat="1" applyFont="1" applyFill="1" applyBorder="1" applyAlignment="1">
      <alignment horizontal="center"/>
    </xf>
    <xf numFmtId="0" fontId="13" fillId="25" borderId="0" xfId="0" applyFont="1" applyFill="1" applyAlignment="1">
      <alignment/>
    </xf>
    <xf numFmtId="0" fontId="3" fillId="0" borderId="0" xfId="0" applyFont="1" applyFill="1" applyAlignment="1">
      <alignment/>
    </xf>
    <xf numFmtId="181" fontId="6" fillId="36" borderId="30" xfId="0" applyNumberFormat="1" applyFont="1" applyFill="1" applyBorder="1" applyAlignment="1">
      <alignment horizontal="center"/>
    </xf>
    <xf numFmtId="181" fontId="108" fillId="37" borderId="22" xfId="0" applyNumberFormat="1" applyFont="1" applyFill="1" applyBorder="1" applyAlignment="1">
      <alignment horizontal="center"/>
    </xf>
    <xf numFmtId="0" fontId="113" fillId="36" borderId="24" xfId="0" applyFont="1" applyFill="1" applyBorder="1" applyAlignment="1">
      <alignment horizontal="center"/>
    </xf>
    <xf numFmtId="0" fontId="113" fillId="36" borderId="35" xfId="0" applyFont="1" applyFill="1" applyBorder="1" applyAlignment="1">
      <alignment horizontal="center"/>
    </xf>
    <xf numFmtId="1" fontId="113" fillId="36" borderId="36" xfId="0" applyNumberFormat="1" applyFont="1" applyFill="1" applyBorder="1" applyAlignment="1">
      <alignment horizontal="center"/>
    </xf>
    <xf numFmtId="1" fontId="113" fillId="36" borderId="23" xfId="0" applyNumberFormat="1" applyFont="1" applyFill="1" applyBorder="1" applyAlignment="1">
      <alignment horizontal="center"/>
    </xf>
    <xf numFmtId="0" fontId="109" fillId="37" borderId="24" xfId="0" applyFont="1" applyFill="1" applyBorder="1" applyAlignment="1">
      <alignment horizontal="center"/>
    </xf>
    <xf numFmtId="0" fontId="109" fillId="37" borderId="31" xfId="0" applyFont="1" applyFill="1" applyBorder="1" applyAlignment="1">
      <alignment horizontal="center"/>
    </xf>
    <xf numFmtId="1" fontId="109" fillId="37" borderId="46" xfId="0" applyNumberFormat="1" applyFont="1" applyFill="1" applyBorder="1" applyAlignment="1">
      <alignment horizontal="center"/>
    </xf>
    <xf numFmtId="1" fontId="109" fillId="37" borderId="23" xfId="0" applyNumberFormat="1" applyFont="1" applyFill="1" applyBorder="1" applyAlignment="1">
      <alignment horizontal="center"/>
    </xf>
    <xf numFmtId="181" fontId="9" fillId="37" borderId="22" xfId="0" applyNumberFormat="1" applyFont="1" applyFill="1" applyBorder="1" applyAlignment="1">
      <alignment horizontal="center"/>
    </xf>
    <xf numFmtId="0" fontId="106" fillId="38" borderId="24" xfId="0" applyFont="1" applyFill="1" applyBorder="1" applyAlignment="1">
      <alignment horizontal="center"/>
    </xf>
    <xf numFmtId="0" fontId="112" fillId="37" borderId="35" xfId="0" applyFont="1" applyFill="1" applyBorder="1" applyAlignment="1">
      <alignment horizontal="center"/>
    </xf>
    <xf numFmtId="179" fontId="112" fillId="37" borderId="23" xfId="0" applyNumberFormat="1" applyFont="1" applyFill="1" applyBorder="1" applyAlignment="1">
      <alignment horizontal="center"/>
    </xf>
    <xf numFmtId="1" fontId="10" fillId="37" borderId="22" xfId="0" applyNumberFormat="1" applyFont="1" applyFill="1" applyBorder="1" applyAlignment="1">
      <alignment horizontal="center"/>
    </xf>
    <xf numFmtId="1" fontId="10" fillId="37" borderId="23" xfId="0" applyNumberFormat="1" applyFont="1" applyFill="1" applyBorder="1" applyAlignment="1">
      <alignment horizontal="center"/>
    </xf>
    <xf numFmtId="179" fontId="106" fillId="37" borderId="37" xfId="0" applyNumberFormat="1" applyFont="1" applyFill="1" applyBorder="1" applyAlignment="1">
      <alignment horizontal="center"/>
    </xf>
    <xf numFmtId="1" fontId="110" fillId="37" borderId="37" xfId="0" applyNumberFormat="1" applyFont="1" applyFill="1" applyBorder="1" applyAlignment="1">
      <alignment horizontal="center"/>
    </xf>
    <xf numFmtId="0" fontId="12" fillId="27" borderId="42" xfId="0" applyFont="1" applyFill="1" applyBorder="1" applyAlignment="1">
      <alignment horizontal="center"/>
    </xf>
    <xf numFmtId="0" fontId="12" fillId="28" borderId="42" xfId="0" applyFont="1" applyFill="1" applyBorder="1" applyAlignment="1">
      <alignment horizontal="center"/>
    </xf>
    <xf numFmtId="0" fontId="11" fillId="37" borderId="52" xfId="0" applyFont="1" applyFill="1" applyBorder="1" applyAlignment="1">
      <alignment horizontal="center"/>
    </xf>
    <xf numFmtId="181" fontId="7" fillId="37" borderId="53" xfId="0" applyNumberFormat="1" applyFont="1" applyFill="1" applyBorder="1" applyAlignment="1">
      <alignment horizontal="center"/>
    </xf>
    <xf numFmtId="0" fontId="7" fillId="37" borderId="52" xfId="0" applyFont="1" applyFill="1" applyBorder="1" applyAlignment="1">
      <alignment horizontal="center"/>
    </xf>
    <xf numFmtId="0" fontId="110" fillId="37" borderId="33" xfId="0" applyFont="1" applyFill="1" applyBorder="1" applyAlignment="1">
      <alignment horizontal="center"/>
    </xf>
    <xf numFmtId="1" fontId="110" fillId="37" borderId="46" xfId="0" applyNumberFormat="1" applyFont="1" applyFill="1" applyBorder="1" applyAlignment="1">
      <alignment horizontal="center"/>
    </xf>
    <xf numFmtId="0" fontId="106" fillId="37" borderId="33" xfId="0" applyFont="1" applyFill="1" applyBorder="1" applyAlignment="1">
      <alignment horizontal="center"/>
    </xf>
    <xf numFmtId="181" fontId="110" fillId="37" borderId="36" xfId="0" applyNumberFormat="1" applyFont="1" applyFill="1" applyBorder="1" applyAlignment="1">
      <alignment horizontal="center"/>
    </xf>
    <xf numFmtId="181" fontId="109" fillId="36" borderId="22" xfId="0" applyNumberFormat="1" applyFont="1" applyFill="1" applyBorder="1" applyAlignment="1">
      <alignment horizontal="center"/>
    </xf>
    <xf numFmtId="1" fontId="9" fillId="37" borderId="26" xfId="0" applyNumberFormat="1" applyFont="1" applyFill="1" applyBorder="1" applyAlignment="1">
      <alignment horizontal="center"/>
    </xf>
    <xf numFmtId="1" fontId="13" fillId="37" borderId="37" xfId="0" applyNumberFormat="1" applyFont="1" applyFill="1" applyBorder="1" applyAlignment="1">
      <alignment horizontal="center"/>
    </xf>
    <xf numFmtId="1" fontId="13" fillId="37" borderId="36" xfId="0" applyNumberFormat="1" applyFont="1" applyFill="1" applyBorder="1" applyAlignment="1">
      <alignment horizontal="center"/>
    </xf>
    <xf numFmtId="1" fontId="9" fillId="37" borderId="23" xfId="0" applyNumberFormat="1" applyFont="1" applyFill="1" applyBorder="1" applyAlignment="1">
      <alignment horizontal="center"/>
    </xf>
    <xf numFmtId="1" fontId="8" fillId="37" borderId="36" xfId="0" applyNumberFormat="1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106" fillId="37" borderId="27" xfId="0" applyFont="1" applyFill="1" applyBorder="1" applyAlignment="1">
      <alignment horizontal="center"/>
    </xf>
    <xf numFmtId="179" fontId="6" fillId="36" borderId="42" xfId="0" applyNumberFormat="1" applyFont="1" applyFill="1" applyBorder="1" applyAlignment="1">
      <alignment horizontal="center"/>
    </xf>
    <xf numFmtId="0" fontId="4" fillId="26" borderId="42" xfId="0" applyFont="1" applyFill="1" applyBorder="1" applyAlignment="1">
      <alignment horizontal="center"/>
    </xf>
    <xf numFmtId="0" fontId="7" fillId="37" borderId="54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1" fillId="37" borderId="27" xfId="0" applyFont="1" applyFill="1" applyBorder="1" applyAlignment="1">
      <alignment horizontal="center"/>
    </xf>
    <xf numFmtId="0" fontId="110" fillId="37" borderId="27" xfId="0" applyFont="1" applyFill="1" applyBorder="1" applyAlignment="1">
      <alignment horizontal="center"/>
    </xf>
    <xf numFmtId="179" fontId="7" fillId="37" borderId="42" xfId="0" applyNumberFormat="1" applyFont="1" applyFill="1" applyBorder="1" applyAlignment="1">
      <alignment horizontal="center"/>
    </xf>
    <xf numFmtId="181" fontId="12" fillId="27" borderId="55" xfId="0" applyNumberFormat="1" applyFont="1" applyFill="1" applyBorder="1" applyAlignment="1">
      <alignment horizontal="center"/>
    </xf>
    <xf numFmtId="0" fontId="11" fillId="37" borderId="54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" fontId="115" fillId="37" borderId="37" xfId="0" applyNumberFormat="1" applyFont="1" applyFill="1" applyBorder="1" applyAlignment="1">
      <alignment horizontal="center"/>
    </xf>
    <xf numFmtId="1" fontId="106" fillId="37" borderId="23" xfId="0" applyNumberFormat="1" applyFont="1" applyFill="1" applyBorder="1" applyAlignment="1">
      <alignment horizontal="center"/>
    </xf>
    <xf numFmtId="1" fontId="106" fillId="37" borderId="46" xfId="0" applyNumberFormat="1" applyFont="1" applyFill="1" applyBorder="1" applyAlignment="1">
      <alignment horizontal="center"/>
    </xf>
    <xf numFmtId="1" fontId="113" fillId="37" borderId="23" xfId="0" applyNumberFormat="1" applyFont="1" applyFill="1" applyBorder="1" applyAlignment="1">
      <alignment horizontal="center"/>
    </xf>
    <xf numFmtId="1" fontId="3" fillId="37" borderId="23" xfId="0" applyNumberFormat="1" applyFont="1" applyFill="1" applyBorder="1" applyAlignment="1">
      <alignment horizontal="center"/>
    </xf>
    <xf numFmtId="1" fontId="6" fillId="36" borderId="48" xfId="0" applyNumberFormat="1" applyFont="1" applyFill="1" applyBorder="1" applyAlignment="1">
      <alignment horizontal="center"/>
    </xf>
    <xf numFmtId="1" fontId="7" fillId="37" borderId="37" xfId="0" applyNumberFormat="1" applyFont="1" applyFill="1" applyBorder="1" applyAlignment="1">
      <alignment horizontal="center"/>
    </xf>
    <xf numFmtId="181" fontId="115" fillId="37" borderId="32" xfId="0" applyNumberFormat="1" applyFont="1" applyFill="1" applyBorder="1" applyAlignment="1">
      <alignment horizontal="center"/>
    </xf>
    <xf numFmtId="1" fontId="11" fillId="37" borderId="37" xfId="0" applyNumberFormat="1" applyFont="1" applyFill="1" applyBorder="1" applyAlignment="1">
      <alignment horizontal="center"/>
    </xf>
    <xf numFmtId="179" fontId="113" fillId="36" borderId="18" xfId="0" applyNumberFormat="1" applyFont="1" applyFill="1" applyBorder="1" applyAlignment="1">
      <alignment horizontal="center"/>
    </xf>
    <xf numFmtId="181" fontId="113" fillId="36" borderId="17" xfId="0" applyNumberFormat="1" applyFont="1" applyFill="1" applyBorder="1" applyAlignment="1">
      <alignment horizontal="center"/>
    </xf>
    <xf numFmtId="0" fontId="113" fillId="36" borderId="19" xfId="0" applyFont="1" applyFill="1" applyBorder="1" applyAlignment="1">
      <alignment horizontal="center"/>
    </xf>
    <xf numFmtId="0" fontId="113" fillId="36" borderId="13" xfId="0" applyFont="1" applyFill="1" applyBorder="1" applyAlignment="1">
      <alignment horizontal="center"/>
    </xf>
    <xf numFmtId="0" fontId="114" fillId="37" borderId="24" xfId="0" applyFont="1" applyFill="1" applyBorder="1" applyAlignment="1">
      <alignment horizontal="center"/>
    </xf>
    <xf numFmtId="0" fontId="114" fillId="37" borderId="33" xfId="0" applyFont="1" applyFill="1" applyBorder="1" applyAlignment="1">
      <alignment horizontal="center"/>
    </xf>
    <xf numFmtId="0" fontId="114" fillId="37" borderId="35" xfId="0" applyFont="1" applyFill="1" applyBorder="1" applyAlignment="1">
      <alignment horizontal="center"/>
    </xf>
    <xf numFmtId="1" fontId="114" fillId="37" borderId="32" xfId="0" applyNumberFormat="1" applyFont="1" applyFill="1" applyBorder="1" applyAlignment="1">
      <alignment horizontal="center"/>
    </xf>
    <xf numFmtId="1" fontId="114" fillId="37" borderId="23" xfId="0" applyNumberFormat="1" applyFont="1" applyFill="1" applyBorder="1" applyAlignment="1">
      <alignment horizontal="center"/>
    </xf>
    <xf numFmtId="1" fontId="114" fillId="37" borderId="36" xfId="0" applyNumberFormat="1" applyFont="1" applyFill="1" applyBorder="1" applyAlignment="1">
      <alignment horizontal="center"/>
    </xf>
    <xf numFmtId="181" fontId="13" fillId="37" borderId="32" xfId="0" applyNumberFormat="1" applyFont="1" applyFill="1" applyBorder="1" applyAlignment="1">
      <alignment horizontal="center"/>
    </xf>
    <xf numFmtId="0" fontId="15" fillId="36" borderId="16" xfId="0" applyFont="1" applyFill="1" applyBorder="1" applyAlignment="1">
      <alignment horizontal="center"/>
    </xf>
    <xf numFmtId="0" fontId="15" fillId="36" borderId="44" xfId="0" applyFont="1" applyFill="1" applyBorder="1" applyAlignment="1">
      <alignment horizontal="center"/>
    </xf>
    <xf numFmtId="181" fontId="15" fillId="36" borderId="17" xfId="0" applyNumberFormat="1" applyFont="1" applyFill="1" applyBorder="1" applyAlignment="1">
      <alignment horizontal="center"/>
    </xf>
    <xf numFmtId="179" fontId="15" fillId="36" borderId="18" xfId="0" applyNumberFormat="1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16" fillId="37" borderId="19" xfId="0" applyFont="1" applyFill="1" applyBorder="1" applyAlignment="1">
      <alignment horizontal="center"/>
    </xf>
    <xf numFmtId="181" fontId="16" fillId="37" borderId="17" xfId="0" applyNumberFormat="1" applyFont="1" applyFill="1" applyBorder="1" applyAlignment="1">
      <alignment horizontal="center"/>
    </xf>
    <xf numFmtId="179" fontId="16" fillId="37" borderId="13" xfId="0" applyNumberFormat="1" applyFont="1" applyFill="1" applyBorder="1" applyAlignment="1">
      <alignment horizontal="center"/>
    </xf>
    <xf numFmtId="0" fontId="18" fillId="37" borderId="27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181" fontId="18" fillId="37" borderId="22" xfId="0" applyNumberFormat="1" applyFont="1" applyFill="1" applyBorder="1" applyAlignment="1">
      <alignment horizontal="center"/>
    </xf>
    <xf numFmtId="179" fontId="18" fillId="37" borderId="28" xfId="0" applyNumberFormat="1" applyFont="1" applyFill="1" applyBorder="1" applyAlignment="1">
      <alignment horizontal="center"/>
    </xf>
    <xf numFmtId="179" fontId="19" fillId="37" borderId="13" xfId="0" applyNumberFormat="1" applyFont="1" applyFill="1" applyBorder="1" applyAlignment="1">
      <alignment horizontal="center"/>
    </xf>
    <xf numFmtId="0" fontId="20" fillId="37" borderId="24" xfId="0" applyFont="1" applyFill="1" applyBorder="1" applyAlignment="1">
      <alignment horizontal="center"/>
    </xf>
    <xf numFmtId="0" fontId="116" fillId="38" borderId="13" xfId="0" applyFont="1" applyFill="1" applyBorder="1" applyAlignment="1">
      <alignment horizontal="center"/>
    </xf>
    <xf numFmtId="0" fontId="116" fillId="38" borderId="19" xfId="0" applyFont="1" applyFill="1" applyBorder="1" applyAlignment="1">
      <alignment horizontal="center"/>
    </xf>
    <xf numFmtId="181" fontId="116" fillId="38" borderId="17" xfId="0" applyNumberFormat="1" applyFont="1" applyFill="1" applyBorder="1" applyAlignment="1">
      <alignment horizontal="center"/>
    </xf>
    <xf numFmtId="179" fontId="116" fillId="38" borderId="18" xfId="0" applyNumberFormat="1" applyFont="1" applyFill="1" applyBorder="1" applyAlignment="1">
      <alignment horizontal="center"/>
    </xf>
    <xf numFmtId="0" fontId="117" fillId="37" borderId="19" xfId="0" applyFont="1" applyFill="1" applyBorder="1" applyAlignment="1">
      <alignment horizontal="center"/>
    </xf>
    <xf numFmtId="181" fontId="117" fillId="37" borderId="17" xfId="0" applyNumberFormat="1" applyFont="1" applyFill="1" applyBorder="1" applyAlignment="1">
      <alignment horizontal="center"/>
    </xf>
    <xf numFmtId="0" fontId="118" fillId="36" borderId="13" xfId="0" applyFont="1" applyFill="1" applyBorder="1" applyAlignment="1">
      <alignment horizontal="center"/>
    </xf>
    <xf numFmtId="0" fontId="118" fillId="36" borderId="19" xfId="0" applyFont="1" applyFill="1" applyBorder="1" applyAlignment="1">
      <alignment horizontal="center"/>
    </xf>
    <xf numFmtId="181" fontId="118" fillId="36" borderId="17" xfId="0" applyNumberFormat="1" applyFont="1" applyFill="1" applyBorder="1" applyAlignment="1">
      <alignment horizontal="center"/>
    </xf>
    <xf numFmtId="179" fontId="118" fillId="36" borderId="23" xfId="0" applyNumberFormat="1" applyFont="1" applyFill="1" applyBorder="1" applyAlignment="1">
      <alignment horizontal="center"/>
    </xf>
    <xf numFmtId="181" fontId="118" fillId="36" borderId="36" xfId="0" applyNumberFormat="1" applyFont="1" applyFill="1" applyBorder="1" applyAlignment="1">
      <alignment horizontal="center"/>
    </xf>
    <xf numFmtId="0" fontId="118" fillId="36" borderId="35" xfId="0" applyFont="1" applyFill="1" applyBorder="1" applyAlignment="1">
      <alignment horizontal="center"/>
    </xf>
    <xf numFmtId="0" fontId="118" fillId="36" borderId="24" xfId="0" applyFont="1" applyFill="1" applyBorder="1" applyAlignment="1">
      <alignment horizontal="center"/>
    </xf>
    <xf numFmtId="179" fontId="117" fillId="37" borderId="23" xfId="0" applyNumberFormat="1" applyFont="1" applyFill="1" applyBorder="1" applyAlignment="1">
      <alignment horizontal="center"/>
    </xf>
    <xf numFmtId="179" fontId="117" fillId="37" borderId="18" xfId="0" applyNumberFormat="1" applyFont="1" applyFill="1" applyBorder="1" applyAlignment="1">
      <alignment horizontal="center"/>
    </xf>
    <xf numFmtId="181" fontId="117" fillId="37" borderId="36" xfId="0" applyNumberFormat="1" applyFont="1" applyFill="1" applyBorder="1" applyAlignment="1">
      <alignment horizontal="center"/>
    </xf>
    <xf numFmtId="0" fontId="117" fillId="37" borderId="35" xfId="0" applyFont="1" applyFill="1" applyBorder="1" applyAlignment="1">
      <alignment horizontal="center"/>
    </xf>
    <xf numFmtId="0" fontId="117" fillId="37" borderId="24" xfId="0" applyFont="1" applyFill="1" applyBorder="1" applyAlignment="1">
      <alignment horizontal="center"/>
    </xf>
    <xf numFmtId="179" fontId="116" fillId="38" borderId="23" xfId="0" applyNumberFormat="1" applyFont="1" applyFill="1" applyBorder="1" applyAlignment="1">
      <alignment horizontal="center"/>
    </xf>
    <xf numFmtId="181" fontId="116" fillId="38" borderId="36" xfId="0" applyNumberFormat="1" applyFont="1" applyFill="1" applyBorder="1" applyAlignment="1">
      <alignment horizontal="center"/>
    </xf>
    <xf numFmtId="0" fontId="116" fillId="38" borderId="35" xfId="0" applyFont="1" applyFill="1" applyBorder="1" applyAlignment="1">
      <alignment horizontal="center"/>
    </xf>
    <xf numFmtId="0" fontId="116" fillId="38" borderId="24" xfId="0" applyFont="1" applyFill="1" applyBorder="1" applyAlignment="1">
      <alignment horizontal="center"/>
    </xf>
    <xf numFmtId="181" fontId="116" fillId="38" borderId="32" xfId="0" applyNumberFormat="1" applyFont="1" applyFill="1" applyBorder="1" applyAlignment="1">
      <alignment horizontal="center"/>
    </xf>
    <xf numFmtId="0" fontId="116" fillId="38" borderId="31" xfId="0" applyFont="1" applyFill="1" applyBorder="1" applyAlignment="1">
      <alignment horizontal="center"/>
    </xf>
    <xf numFmtId="179" fontId="20" fillId="37" borderId="18" xfId="0" applyNumberFormat="1" applyFont="1" applyFill="1" applyBorder="1" applyAlignment="1">
      <alignment horizontal="center"/>
    </xf>
    <xf numFmtId="181" fontId="20" fillId="37" borderId="17" xfId="0" applyNumberFormat="1" applyFont="1" applyFill="1" applyBorder="1" applyAlignment="1">
      <alignment horizontal="center"/>
    </xf>
    <xf numFmtId="0" fontId="20" fillId="37" borderId="19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20" fillId="38" borderId="24" xfId="0" applyFont="1" applyFill="1" applyBorder="1" applyAlignment="1">
      <alignment horizontal="center"/>
    </xf>
    <xf numFmtId="0" fontId="20" fillId="37" borderId="35" xfId="0" applyFont="1" applyFill="1" applyBorder="1" applyAlignment="1">
      <alignment horizontal="center"/>
    </xf>
    <xf numFmtId="181" fontId="20" fillId="37" borderId="36" xfId="0" applyNumberFormat="1" applyFont="1" applyFill="1" applyBorder="1" applyAlignment="1">
      <alignment horizontal="center"/>
    </xf>
    <xf numFmtId="179" fontId="20" fillId="37" borderId="23" xfId="0" applyNumberFormat="1" applyFont="1" applyFill="1" applyBorder="1" applyAlignment="1">
      <alignment horizontal="center"/>
    </xf>
    <xf numFmtId="0" fontId="19" fillId="37" borderId="24" xfId="0" applyFont="1" applyFill="1" applyBorder="1" applyAlignment="1">
      <alignment horizontal="center"/>
    </xf>
    <xf numFmtId="0" fontId="19" fillId="37" borderId="35" xfId="0" applyFont="1" applyFill="1" applyBorder="1" applyAlignment="1">
      <alignment horizontal="center"/>
    </xf>
    <xf numFmtId="181" fontId="19" fillId="37" borderId="36" xfId="0" applyNumberFormat="1" applyFont="1" applyFill="1" applyBorder="1" applyAlignment="1">
      <alignment horizontal="center"/>
    </xf>
    <xf numFmtId="179" fontId="19" fillId="37" borderId="23" xfId="0" applyNumberFormat="1" applyFont="1" applyFill="1" applyBorder="1" applyAlignment="1">
      <alignment horizontal="center"/>
    </xf>
    <xf numFmtId="179" fontId="18" fillId="37" borderId="37" xfId="0" applyNumberFormat="1" applyFont="1" applyFill="1" applyBorder="1" applyAlignment="1">
      <alignment horizontal="center"/>
    </xf>
    <xf numFmtId="181" fontId="18" fillId="37" borderId="36" xfId="0" applyNumberFormat="1" applyFont="1" applyFill="1" applyBorder="1" applyAlignment="1">
      <alignment horizontal="center"/>
    </xf>
    <xf numFmtId="0" fontId="18" fillId="37" borderId="35" xfId="0" applyFont="1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18" fillId="37" borderId="19" xfId="0" applyFont="1" applyFill="1" applyBorder="1" applyAlignment="1">
      <alignment horizontal="center"/>
    </xf>
    <xf numFmtId="179" fontId="21" fillId="37" borderId="37" xfId="0" applyNumberFormat="1" applyFont="1" applyFill="1" applyBorder="1" applyAlignment="1">
      <alignment horizontal="center"/>
    </xf>
    <xf numFmtId="0" fontId="21" fillId="37" borderId="24" xfId="0" applyFont="1" applyFill="1" applyBorder="1" applyAlignment="1">
      <alignment horizontal="center"/>
    </xf>
    <xf numFmtId="0" fontId="17" fillId="37" borderId="33" xfId="0" applyFont="1" applyFill="1" applyBorder="1" applyAlignment="1">
      <alignment horizontal="center"/>
    </xf>
    <xf numFmtId="181" fontId="17" fillId="37" borderId="32" xfId="0" applyNumberFormat="1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179" fontId="15" fillId="36" borderId="23" xfId="0" applyNumberFormat="1" applyFont="1" applyFill="1" applyBorder="1" applyAlignment="1">
      <alignment horizontal="center"/>
    </xf>
    <xf numFmtId="181" fontId="15" fillId="36" borderId="36" xfId="0" applyNumberFormat="1" applyFont="1" applyFill="1" applyBorder="1" applyAlignment="1">
      <alignment horizontal="center"/>
    </xf>
    <xf numFmtId="0" fontId="15" fillId="36" borderId="35" xfId="0" applyFont="1" applyFill="1" applyBorder="1" applyAlignment="1">
      <alignment horizontal="center"/>
    </xf>
    <xf numFmtId="0" fontId="15" fillId="36" borderId="24" xfId="0" applyFont="1" applyFill="1" applyBorder="1" applyAlignment="1">
      <alignment horizontal="center"/>
    </xf>
    <xf numFmtId="179" fontId="16" fillId="37" borderId="18" xfId="0" applyNumberFormat="1" applyFont="1" applyFill="1" applyBorder="1" applyAlignment="1">
      <alignment horizontal="center"/>
    </xf>
    <xf numFmtId="179" fontId="16" fillId="37" borderId="23" xfId="0" applyNumberFormat="1" applyFont="1" applyFill="1" applyBorder="1" applyAlignment="1">
      <alignment horizontal="center"/>
    </xf>
    <xf numFmtId="181" fontId="16" fillId="37" borderId="36" xfId="0" applyNumberFormat="1" applyFont="1" applyFill="1" applyBorder="1" applyAlignment="1">
      <alignment horizontal="center"/>
    </xf>
    <xf numFmtId="0" fontId="16" fillId="37" borderId="35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22" fillId="37" borderId="35" xfId="0" applyFont="1" applyFill="1" applyBorder="1" applyAlignment="1">
      <alignment horizontal="center"/>
    </xf>
    <xf numFmtId="181" fontId="22" fillId="37" borderId="36" xfId="0" applyNumberFormat="1" applyFont="1" applyFill="1" applyBorder="1" applyAlignment="1">
      <alignment horizontal="center"/>
    </xf>
    <xf numFmtId="179" fontId="22" fillId="37" borderId="37" xfId="0" applyNumberFormat="1" applyFont="1" applyFill="1" applyBorder="1" applyAlignment="1">
      <alignment horizontal="center"/>
    </xf>
    <xf numFmtId="0" fontId="22" fillId="37" borderId="24" xfId="0" applyFont="1" applyFill="1" applyBorder="1" applyAlignment="1">
      <alignment horizontal="center"/>
    </xf>
    <xf numFmtId="0" fontId="15" fillId="36" borderId="33" xfId="0" applyFont="1" applyFill="1" applyBorder="1" applyAlignment="1">
      <alignment horizontal="center"/>
    </xf>
    <xf numFmtId="181" fontId="15" fillId="36" borderId="32" xfId="0" applyNumberFormat="1" applyFont="1" applyFill="1" applyBorder="1" applyAlignment="1">
      <alignment horizontal="center"/>
    </xf>
    <xf numFmtId="0" fontId="16" fillId="37" borderId="27" xfId="0" applyFont="1" applyFill="1" applyBorder="1" applyAlignment="1">
      <alignment horizontal="center"/>
    </xf>
    <xf numFmtId="0" fontId="16" fillId="37" borderId="33" xfId="0" applyFont="1" applyFill="1" applyBorder="1" applyAlignment="1">
      <alignment horizontal="center"/>
    </xf>
    <xf numFmtId="181" fontId="16" fillId="37" borderId="46" xfId="0" applyNumberFormat="1" applyFont="1" applyFill="1" applyBorder="1" applyAlignment="1">
      <alignment horizontal="center"/>
    </xf>
    <xf numFmtId="0" fontId="22" fillId="37" borderId="27" xfId="0" applyFont="1" applyFill="1" applyBorder="1" applyAlignment="1">
      <alignment horizontal="center"/>
    </xf>
    <xf numFmtId="181" fontId="22" fillId="37" borderId="30" xfId="0" applyNumberFormat="1" applyFont="1" applyFill="1" applyBorder="1" applyAlignment="1">
      <alignment horizontal="center"/>
    </xf>
    <xf numFmtId="0" fontId="21" fillId="37" borderId="35" xfId="0" applyFont="1" applyFill="1" applyBorder="1" applyAlignment="1">
      <alignment horizontal="center"/>
    </xf>
    <xf numFmtId="181" fontId="21" fillId="37" borderId="36" xfId="0" applyNumberFormat="1" applyFont="1" applyFill="1" applyBorder="1" applyAlignment="1">
      <alignment horizontal="center"/>
    </xf>
    <xf numFmtId="181" fontId="18" fillId="37" borderId="45" xfId="0" applyNumberFormat="1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0" fontId="119" fillId="37" borderId="24" xfId="0" applyFont="1" applyFill="1" applyBorder="1" applyAlignment="1">
      <alignment horizontal="center"/>
    </xf>
    <xf numFmtId="179" fontId="19" fillId="37" borderId="18" xfId="0" applyNumberFormat="1" applyFont="1" applyFill="1" applyBorder="1" applyAlignment="1">
      <alignment horizontal="center"/>
    </xf>
    <xf numFmtId="179" fontId="118" fillId="36" borderId="18" xfId="0" applyNumberFormat="1" applyFont="1" applyFill="1" applyBorder="1" applyAlignment="1">
      <alignment horizontal="center"/>
    </xf>
    <xf numFmtId="181" fontId="19" fillId="37" borderId="22" xfId="0" applyNumberFormat="1" applyFont="1" applyFill="1" applyBorder="1" applyAlignment="1">
      <alignment horizontal="center"/>
    </xf>
    <xf numFmtId="0" fontId="19" fillId="37" borderId="25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181" fontId="17" fillId="37" borderId="17" xfId="0" applyNumberFormat="1" applyFont="1" applyFill="1" applyBorder="1" applyAlignment="1">
      <alignment horizontal="center"/>
    </xf>
    <xf numFmtId="179" fontId="22" fillId="37" borderId="26" xfId="0" applyNumberFormat="1" applyFont="1" applyFill="1" applyBorder="1" applyAlignment="1">
      <alignment horizontal="center"/>
    </xf>
    <xf numFmtId="181" fontId="22" fillId="37" borderId="56" xfId="0" applyNumberFormat="1" applyFont="1" applyFill="1" applyBorder="1" applyAlignment="1">
      <alignment horizontal="center"/>
    </xf>
    <xf numFmtId="0" fontId="22" fillId="37" borderId="57" xfId="0" applyFont="1" applyFill="1" applyBorder="1" applyAlignment="1">
      <alignment horizontal="center"/>
    </xf>
    <xf numFmtId="179" fontId="15" fillId="36" borderId="48" xfId="0" applyNumberFormat="1" applyFont="1" applyFill="1" applyBorder="1" applyAlignment="1">
      <alignment horizontal="center"/>
    </xf>
    <xf numFmtId="181" fontId="16" fillId="37" borderId="32" xfId="0" applyNumberFormat="1" applyFont="1" applyFill="1" applyBorder="1" applyAlignment="1">
      <alignment horizontal="center"/>
    </xf>
    <xf numFmtId="179" fontId="22" fillId="37" borderId="23" xfId="0" applyNumberFormat="1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179" fontId="17" fillId="37" borderId="18" xfId="0" applyNumberFormat="1" applyFont="1" applyFill="1" applyBorder="1" applyAlignment="1">
      <alignment horizontal="center"/>
    </xf>
    <xf numFmtId="179" fontId="17" fillId="37" borderId="23" xfId="0" applyNumberFormat="1" applyFont="1" applyFill="1" applyBorder="1" applyAlignment="1">
      <alignment horizontal="center"/>
    </xf>
    <xf numFmtId="0" fontId="120" fillId="37" borderId="24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181" fontId="20" fillId="37" borderId="46" xfId="0" applyNumberFormat="1" applyFont="1" applyFill="1" applyBorder="1" applyAlignment="1">
      <alignment horizontal="center"/>
    </xf>
    <xf numFmtId="181" fontId="116" fillId="38" borderId="46" xfId="0" applyNumberFormat="1" applyFont="1" applyFill="1" applyBorder="1" applyAlignment="1">
      <alignment horizontal="center"/>
    </xf>
    <xf numFmtId="181" fontId="117" fillId="37" borderId="46" xfId="0" applyNumberFormat="1" applyFont="1" applyFill="1" applyBorder="1" applyAlignment="1">
      <alignment horizontal="center"/>
    </xf>
    <xf numFmtId="0" fontId="117" fillId="37" borderId="29" xfId="0" applyFont="1" applyFill="1" applyBorder="1" applyAlignment="1">
      <alignment horizontal="center"/>
    </xf>
    <xf numFmtId="1" fontId="11" fillId="37" borderId="30" xfId="0" applyNumberFormat="1" applyFont="1" applyFill="1" applyBorder="1" applyAlignment="1">
      <alignment horizontal="center"/>
    </xf>
    <xf numFmtId="1" fontId="107" fillId="38" borderId="23" xfId="0" applyNumberFormat="1" applyFont="1" applyFill="1" applyBorder="1" applyAlignment="1">
      <alignment horizontal="center"/>
    </xf>
    <xf numFmtId="1" fontId="6" fillId="36" borderId="36" xfId="0" applyNumberFormat="1" applyFont="1" applyFill="1" applyBorder="1" applyAlignment="1">
      <alignment horizontal="center"/>
    </xf>
    <xf numFmtId="1" fontId="7" fillId="37" borderId="30" xfId="0" applyNumberFormat="1" applyFont="1" applyFill="1" applyBorder="1" applyAlignment="1">
      <alignment horizontal="center"/>
    </xf>
    <xf numFmtId="1" fontId="11" fillId="37" borderId="53" xfId="0" applyNumberFormat="1" applyFont="1" applyFill="1" applyBorder="1" applyAlignment="1">
      <alignment horizontal="center"/>
    </xf>
    <xf numFmtId="1" fontId="10" fillId="37" borderId="26" xfId="0" applyNumberFormat="1" applyFont="1" applyFill="1" applyBorder="1" applyAlignment="1">
      <alignment horizontal="center"/>
    </xf>
    <xf numFmtId="1" fontId="8" fillId="37" borderId="28" xfId="0" applyNumberFormat="1" applyFont="1" applyFill="1" applyBorder="1" applyAlignment="1">
      <alignment horizontal="center"/>
    </xf>
    <xf numFmtId="1" fontId="8" fillId="37" borderId="22" xfId="0" applyNumberFormat="1" applyFont="1" applyFill="1" applyBorder="1" applyAlignment="1">
      <alignment horizontal="center"/>
    </xf>
    <xf numFmtId="1" fontId="7" fillId="37" borderId="26" xfId="0" applyNumberFormat="1" applyFont="1" applyFill="1" applyBorder="1" applyAlignment="1">
      <alignment horizontal="center"/>
    </xf>
    <xf numFmtId="1" fontId="110" fillId="37" borderId="26" xfId="0" applyNumberFormat="1" applyFont="1" applyFill="1" applyBorder="1" applyAlignment="1">
      <alignment horizontal="center"/>
    </xf>
    <xf numFmtId="1" fontId="3" fillId="37" borderId="26" xfId="0" applyNumberFormat="1" applyFont="1" applyFill="1" applyBorder="1" applyAlignment="1">
      <alignment horizontal="center"/>
    </xf>
    <xf numFmtId="1" fontId="11" fillId="37" borderId="26" xfId="0" applyNumberFormat="1" applyFont="1" applyFill="1" applyBorder="1" applyAlignment="1">
      <alignment horizontal="center"/>
    </xf>
    <xf numFmtId="1" fontId="9" fillId="37" borderId="18" xfId="0" applyNumberFormat="1" applyFont="1" applyFill="1" applyBorder="1" applyAlignment="1">
      <alignment horizontal="center"/>
    </xf>
    <xf numFmtId="1" fontId="9" fillId="37" borderId="17" xfId="0" applyNumberFormat="1" applyFont="1" applyFill="1" applyBorder="1" applyAlignment="1">
      <alignment horizontal="center"/>
    </xf>
    <xf numFmtId="1" fontId="3" fillId="37" borderId="39" xfId="0" applyNumberFormat="1" applyFont="1" applyFill="1" applyBorder="1" applyAlignment="1">
      <alignment horizontal="center"/>
    </xf>
    <xf numFmtId="1" fontId="3" fillId="37" borderId="17" xfId="0" applyNumberFormat="1" applyFont="1" applyFill="1" applyBorder="1" applyAlignment="1">
      <alignment horizontal="center"/>
    </xf>
    <xf numFmtId="1" fontId="3" fillId="37" borderId="34" xfId="0" applyNumberFormat="1" applyFont="1" applyFill="1" applyBorder="1" applyAlignment="1">
      <alignment horizontal="center"/>
    </xf>
    <xf numFmtId="0" fontId="121" fillId="36" borderId="19" xfId="0" applyFont="1" applyFill="1" applyBorder="1" applyAlignment="1">
      <alignment horizontal="center"/>
    </xf>
    <xf numFmtId="0" fontId="121" fillId="36" borderId="13" xfId="0" applyFont="1" applyFill="1" applyBorder="1" applyAlignment="1">
      <alignment horizontal="center"/>
    </xf>
    <xf numFmtId="0" fontId="122" fillId="38" borderId="19" xfId="0" applyFont="1" applyFill="1" applyBorder="1" applyAlignment="1">
      <alignment horizontal="center"/>
    </xf>
    <xf numFmtId="0" fontId="122" fillId="38" borderId="13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/>
    </xf>
    <xf numFmtId="0" fontId="24" fillId="37" borderId="13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181" fontId="121" fillId="36" borderId="17" xfId="0" applyNumberFormat="1" applyFont="1" applyFill="1" applyBorder="1" applyAlignment="1">
      <alignment horizontal="center"/>
    </xf>
    <xf numFmtId="181" fontId="122" fillId="38" borderId="17" xfId="0" applyNumberFormat="1" applyFont="1" applyFill="1" applyBorder="1" applyAlignment="1">
      <alignment horizontal="center"/>
    </xf>
    <xf numFmtId="181" fontId="23" fillId="37" borderId="17" xfId="0" applyNumberFormat="1" applyFont="1" applyFill="1" applyBorder="1" applyAlignment="1">
      <alignment horizontal="center"/>
    </xf>
    <xf numFmtId="181" fontId="24" fillId="37" borderId="17" xfId="0" applyNumberFormat="1" applyFont="1" applyFill="1" applyBorder="1" applyAlignment="1">
      <alignment horizontal="center"/>
    </xf>
    <xf numFmtId="179" fontId="123" fillId="37" borderId="13" xfId="0" applyNumberFormat="1" applyFont="1" applyFill="1" applyBorder="1" applyAlignment="1">
      <alignment horizontal="center"/>
    </xf>
    <xf numFmtId="0" fontId="123" fillId="37" borderId="13" xfId="0" applyFont="1" applyFill="1" applyBorder="1" applyAlignment="1">
      <alignment horizontal="center"/>
    </xf>
    <xf numFmtId="0" fontId="25" fillId="37" borderId="24" xfId="0" applyFont="1" applyFill="1" applyBorder="1" applyAlignment="1">
      <alignment horizontal="center"/>
    </xf>
    <xf numFmtId="0" fontId="29" fillId="37" borderId="24" xfId="0" applyFont="1" applyFill="1" applyBorder="1" applyAlignment="1">
      <alignment horizontal="center"/>
    </xf>
    <xf numFmtId="0" fontId="30" fillId="37" borderId="27" xfId="0" applyFont="1" applyFill="1" applyBorder="1" applyAlignment="1">
      <alignment horizontal="center"/>
    </xf>
    <xf numFmtId="0" fontId="124" fillId="36" borderId="13" xfId="0" applyFont="1" applyFill="1" applyBorder="1" applyAlignment="1">
      <alignment horizontal="center"/>
    </xf>
    <xf numFmtId="0" fontId="124" fillId="36" borderId="19" xfId="0" applyFont="1" applyFill="1" applyBorder="1" applyAlignment="1">
      <alignment horizontal="center"/>
    </xf>
    <xf numFmtId="181" fontId="124" fillId="36" borderId="17" xfId="0" applyNumberFormat="1" applyFont="1" applyFill="1" applyBorder="1" applyAlignment="1">
      <alignment horizontal="center"/>
    </xf>
    <xf numFmtId="179" fontId="124" fillId="36" borderId="13" xfId="0" applyNumberFormat="1" applyFont="1" applyFill="1" applyBorder="1" applyAlignment="1">
      <alignment horizontal="center"/>
    </xf>
    <xf numFmtId="0" fontId="31" fillId="37" borderId="25" xfId="0" applyFont="1" applyFill="1" applyBorder="1" applyAlignment="1">
      <alignment horizontal="center"/>
    </xf>
    <xf numFmtId="181" fontId="31" fillId="37" borderId="22" xfId="0" applyNumberFormat="1" applyFont="1" applyFill="1" applyBorder="1" applyAlignment="1">
      <alignment horizontal="center"/>
    </xf>
    <xf numFmtId="179" fontId="29" fillId="37" borderId="26" xfId="0" applyNumberFormat="1" applyFont="1" applyFill="1" applyBorder="1" applyAlignment="1">
      <alignment horizontal="center"/>
    </xf>
    <xf numFmtId="0" fontId="32" fillId="37" borderId="25" xfId="0" applyFont="1" applyFill="1" applyBorder="1" applyAlignment="1">
      <alignment horizontal="center"/>
    </xf>
    <xf numFmtId="181" fontId="32" fillId="37" borderId="22" xfId="0" applyNumberFormat="1" applyFont="1" applyFill="1" applyBorder="1" applyAlignment="1">
      <alignment horizontal="center"/>
    </xf>
    <xf numFmtId="179" fontId="30" fillId="37" borderId="26" xfId="0" applyNumberFormat="1" applyFont="1" applyFill="1" applyBorder="1" applyAlignment="1">
      <alignment horizontal="center"/>
    </xf>
    <xf numFmtId="0" fontId="121" fillId="36" borderId="35" xfId="0" applyFont="1" applyFill="1" applyBorder="1" applyAlignment="1">
      <alignment horizontal="center"/>
    </xf>
    <xf numFmtId="0" fontId="121" fillId="36" borderId="24" xfId="0" applyFont="1" applyFill="1" applyBorder="1" applyAlignment="1">
      <alignment horizontal="center"/>
    </xf>
    <xf numFmtId="0" fontId="123" fillId="37" borderId="35" xfId="0" applyFont="1" applyFill="1" applyBorder="1" applyAlignment="1">
      <alignment horizontal="center"/>
    </xf>
    <xf numFmtId="0" fontId="123" fillId="37" borderId="19" xfId="0" applyFont="1" applyFill="1" applyBorder="1" applyAlignment="1">
      <alignment horizontal="center"/>
    </xf>
    <xf numFmtId="0" fontId="123" fillId="37" borderId="24" xfId="0" applyFont="1" applyFill="1" applyBorder="1" applyAlignment="1">
      <alignment horizontal="center"/>
    </xf>
    <xf numFmtId="0" fontId="122" fillId="38" borderId="35" xfId="0" applyFont="1" applyFill="1" applyBorder="1" applyAlignment="1">
      <alignment horizontal="center"/>
    </xf>
    <xf numFmtId="0" fontId="122" fillId="38" borderId="24" xfId="0" applyFont="1" applyFill="1" applyBorder="1" applyAlignment="1">
      <alignment horizontal="center"/>
    </xf>
    <xf numFmtId="0" fontId="25" fillId="37" borderId="19" xfId="0" applyFont="1" applyFill="1" applyBorder="1" applyAlignment="1">
      <alignment horizontal="center"/>
    </xf>
    <xf numFmtId="0" fontId="25" fillId="37" borderId="13" xfId="0" applyFont="1" applyFill="1" applyBorder="1" applyAlignment="1">
      <alignment horizontal="center"/>
    </xf>
    <xf numFmtId="0" fontId="25" fillId="37" borderId="35" xfId="0" applyFont="1" applyFill="1" applyBorder="1" applyAlignment="1">
      <alignment horizontal="center"/>
    </xf>
    <xf numFmtId="0" fontId="23" fillId="37" borderId="24" xfId="0" applyFont="1" applyFill="1" applyBorder="1" applyAlignment="1">
      <alignment horizontal="center"/>
    </xf>
    <xf numFmtId="0" fontId="23" fillId="37" borderId="35" xfId="0" applyFont="1" applyFill="1" applyBorder="1" applyAlignment="1">
      <alignment horizontal="center"/>
    </xf>
    <xf numFmtId="0" fontId="26" fillId="37" borderId="13" xfId="0" applyFont="1" applyFill="1" applyBorder="1" applyAlignment="1">
      <alignment horizontal="center"/>
    </xf>
    <xf numFmtId="0" fontId="27" fillId="37" borderId="35" xfId="0" applyFont="1" applyFill="1" applyBorder="1" applyAlignment="1">
      <alignment horizontal="center"/>
    </xf>
    <xf numFmtId="0" fontId="33" fillId="37" borderId="24" xfId="0" applyFont="1" applyFill="1" applyBorder="1" applyAlignment="1">
      <alignment horizontal="center"/>
    </xf>
    <xf numFmtId="0" fontId="34" fillId="37" borderId="35" xfId="0" applyFont="1" applyFill="1" applyBorder="1" applyAlignment="1">
      <alignment horizontal="center"/>
    </xf>
    <xf numFmtId="0" fontId="34" fillId="37" borderId="24" xfId="0" applyFont="1" applyFill="1" applyBorder="1" applyAlignment="1">
      <alignment horizontal="center"/>
    </xf>
    <xf numFmtId="0" fontId="35" fillId="36" borderId="35" xfId="0" applyFont="1" applyFill="1" applyBorder="1" applyAlignment="1">
      <alignment horizontal="center"/>
    </xf>
    <xf numFmtId="0" fontId="35" fillId="36" borderId="24" xfId="0" applyFont="1" applyFill="1" applyBorder="1" applyAlignment="1">
      <alignment horizontal="center"/>
    </xf>
    <xf numFmtId="181" fontId="121" fillId="36" borderId="36" xfId="0" applyNumberFormat="1" applyFont="1" applyFill="1" applyBorder="1" applyAlignment="1">
      <alignment horizontal="center"/>
    </xf>
    <xf numFmtId="181" fontId="123" fillId="37" borderId="36" xfId="0" applyNumberFormat="1" applyFont="1" applyFill="1" applyBorder="1" applyAlignment="1">
      <alignment horizontal="center"/>
    </xf>
    <xf numFmtId="181" fontId="123" fillId="37" borderId="17" xfId="0" applyNumberFormat="1" applyFont="1" applyFill="1" applyBorder="1" applyAlignment="1">
      <alignment horizontal="center"/>
    </xf>
    <xf numFmtId="181" fontId="122" fillId="38" borderId="36" xfId="0" applyNumberFormat="1" applyFont="1" applyFill="1" applyBorder="1" applyAlignment="1">
      <alignment horizontal="center"/>
    </xf>
    <xf numFmtId="181" fontId="25" fillId="37" borderId="17" xfId="0" applyNumberFormat="1" applyFont="1" applyFill="1" applyBorder="1" applyAlignment="1">
      <alignment horizontal="center"/>
    </xf>
    <xf numFmtId="181" fontId="125" fillId="37" borderId="36" xfId="0" applyNumberFormat="1" applyFont="1" applyFill="1" applyBorder="1" applyAlignment="1">
      <alignment horizontal="center"/>
    </xf>
    <xf numFmtId="181" fontId="23" fillId="37" borderId="36" xfId="0" applyNumberFormat="1" applyFont="1" applyFill="1" applyBorder="1" applyAlignment="1">
      <alignment horizontal="center"/>
    </xf>
    <xf numFmtId="181" fontId="26" fillId="37" borderId="17" xfId="0" applyNumberFormat="1" applyFont="1" applyFill="1" applyBorder="1" applyAlignment="1">
      <alignment horizontal="center"/>
    </xf>
    <xf numFmtId="181" fontId="27" fillId="37" borderId="36" xfId="0" applyNumberFormat="1" applyFont="1" applyFill="1" applyBorder="1" applyAlignment="1">
      <alignment horizontal="center"/>
    </xf>
    <xf numFmtId="181" fontId="35" fillId="36" borderId="36" xfId="0" applyNumberFormat="1" applyFont="1" applyFill="1" applyBorder="1" applyAlignment="1">
      <alignment horizontal="center"/>
    </xf>
    <xf numFmtId="179" fontId="123" fillId="37" borderId="23" xfId="0" applyNumberFormat="1" applyFont="1" applyFill="1" applyBorder="1" applyAlignment="1">
      <alignment horizontal="center"/>
    </xf>
    <xf numFmtId="179" fontId="122" fillId="38" borderId="23" xfId="0" applyNumberFormat="1" applyFont="1" applyFill="1" applyBorder="1" applyAlignment="1">
      <alignment horizontal="center"/>
    </xf>
    <xf numFmtId="179" fontId="25" fillId="37" borderId="18" xfId="0" applyNumberFormat="1" applyFont="1" applyFill="1" applyBorder="1" applyAlignment="1">
      <alignment horizontal="center"/>
    </xf>
    <xf numFmtId="179" fontId="25" fillId="37" borderId="23" xfId="0" applyNumberFormat="1" applyFont="1" applyFill="1" applyBorder="1" applyAlignment="1">
      <alignment horizontal="center"/>
    </xf>
    <xf numFmtId="179" fontId="23" fillId="37" borderId="23" xfId="0" applyNumberFormat="1" applyFont="1" applyFill="1" applyBorder="1" applyAlignment="1">
      <alignment horizontal="center"/>
    </xf>
    <xf numFmtId="179" fontId="26" fillId="37" borderId="34" xfId="0" applyNumberFormat="1" applyFont="1" applyFill="1" applyBorder="1" applyAlignment="1">
      <alignment horizontal="center"/>
    </xf>
    <xf numFmtId="179" fontId="35" fillId="36" borderId="18" xfId="0" applyNumberFormat="1" applyFont="1" applyFill="1" applyBorder="1" applyAlignment="1">
      <alignment horizontal="center"/>
    </xf>
    <xf numFmtId="179" fontId="35" fillId="36" borderId="23" xfId="0" applyNumberFormat="1" applyFont="1" applyFill="1" applyBorder="1" applyAlignment="1">
      <alignment horizontal="center"/>
    </xf>
    <xf numFmtId="0" fontId="35" fillId="36" borderId="13" xfId="0" applyFont="1" applyFill="1" applyBorder="1" applyAlignment="1">
      <alignment horizontal="center"/>
    </xf>
    <xf numFmtId="179" fontId="34" fillId="37" borderId="37" xfId="0" applyNumberFormat="1" applyFont="1" applyFill="1" applyBorder="1" applyAlignment="1">
      <alignment horizontal="center"/>
    </xf>
    <xf numFmtId="179" fontId="34" fillId="37" borderId="34" xfId="0" applyNumberFormat="1" applyFont="1" applyFill="1" applyBorder="1" applyAlignment="1">
      <alignment horizontal="center"/>
    </xf>
    <xf numFmtId="0" fontId="34" fillId="37" borderId="13" xfId="0" applyFont="1" applyFill="1" applyBorder="1" applyAlignment="1">
      <alignment horizontal="center"/>
    </xf>
    <xf numFmtId="0" fontId="126" fillId="37" borderId="24" xfId="0" applyFont="1" applyFill="1" applyBorder="1" applyAlignment="1">
      <alignment horizontal="center"/>
    </xf>
    <xf numFmtId="179" fontId="127" fillId="37" borderId="23" xfId="0" applyNumberFormat="1" applyFont="1" applyFill="1" applyBorder="1" applyAlignment="1">
      <alignment horizontal="center"/>
    </xf>
    <xf numFmtId="181" fontId="127" fillId="37" borderId="36" xfId="0" applyNumberFormat="1" applyFont="1" applyFill="1" applyBorder="1" applyAlignment="1">
      <alignment horizontal="center"/>
    </xf>
    <xf numFmtId="0" fontId="127" fillId="37" borderId="35" xfId="0" applyFont="1" applyFill="1" applyBorder="1" applyAlignment="1">
      <alignment horizontal="center"/>
    </xf>
    <xf numFmtId="0" fontId="127" fillId="37" borderId="24" xfId="0" applyFont="1" applyFill="1" applyBorder="1" applyAlignment="1">
      <alignment horizontal="center"/>
    </xf>
    <xf numFmtId="179" fontId="36" fillId="37" borderId="34" xfId="0" applyNumberFormat="1" applyFont="1" applyFill="1" applyBorder="1" applyAlignment="1">
      <alignment horizontal="center"/>
    </xf>
    <xf numFmtId="181" fontId="36" fillId="37" borderId="17" xfId="0" applyNumberFormat="1" applyFont="1" applyFill="1" applyBorder="1" applyAlignment="1">
      <alignment horizontal="center"/>
    </xf>
    <xf numFmtId="0" fontId="36" fillId="37" borderId="19" xfId="0" applyFont="1" applyFill="1" applyBorder="1" applyAlignment="1">
      <alignment horizontal="center"/>
    </xf>
    <xf numFmtId="0" fontId="36" fillId="37" borderId="13" xfId="0" applyFont="1" applyFill="1" applyBorder="1" applyAlignment="1">
      <alignment horizontal="center"/>
    </xf>
    <xf numFmtId="0" fontId="37" fillId="37" borderId="13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181" fontId="38" fillId="37" borderId="17" xfId="0" applyNumberFormat="1" applyFont="1" applyFill="1" applyBorder="1" applyAlignment="1">
      <alignment horizontal="center"/>
    </xf>
    <xf numFmtId="179" fontId="37" fillId="37" borderId="34" xfId="0" applyNumberFormat="1" applyFont="1" applyFill="1" applyBorder="1" applyAlignment="1">
      <alignment horizontal="center"/>
    </xf>
    <xf numFmtId="0" fontId="35" fillId="36" borderId="19" xfId="0" applyFont="1" applyFill="1" applyBorder="1" applyAlignment="1">
      <alignment horizontal="center"/>
    </xf>
    <xf numFmtId="179" fontId="122" fillId="38" borderId="18" xfId="0" applyNumberFormat="1" applyFont="1" applyFill="1" applyBorder="1" applyAlignment="1">
      <alignment horizontal="center"/>
    </xf>
    <xf numFmtId="0" fontId="30" fillId="37" borderId="14" xfId="0" applyFont="1" applyFill="1" applyBorder="1" applyAlignment="1">
      <alignment horizontal="center"/>
    </xf>
    <xf numFmtId="0" fontId="30" fillId="37" borderId="19" xfId="0" applyFont="1" applyFill="1" applyBorder="1" applyAlignment="1">
      <alignment horizontal="center"/>
    </xf>
    <xf numFmtId="181" fontId="30" fillId="37" borderId="17" xfId="0" applyNumberFormat="1" applyFont="1" applyFill="1" applyBorder="1" applyAlignment="1">
      <alignment horizontal="center"/>
    </xf>
    <xf numFmtId="179" fontId="30" fillId="37" borderId="34" xfId="0" applyNumberFormat="1" applyFont="1" applyFill="1" applyBorder="1" applyAlignment="1">
      <alignment horizontal="center"/>
    </xf>
    <xf numFmtId="179" fontId="124" fillId="36" borderId="18" xfId="0" applyNumberFormat="1" applyFont="1" applyFill="1" applyBorder="1" applyAlignment="1">
      <alignment horizontal="center"/>
    </xf>
    <xf numFmtId="0" fontId="128" fillId="36" borderId="19" xfId="0" applyFont="1" applyFill="1" applyBorder="1" applyAlignment="1">
      <alignment horizontal="center"/>
    </xf>
    <xf numFmtId="178" fontId="129" fillId="37" borderId="26" xfId="0" applyNumberFormat="1" applyFont="1" applyFill="1" applyBorder="1" applyAlignment="1">
      <alignment horizontal="center"/>
    </xf>
    <xf numFmtId="181" fontId="129" fillId="37" borderId="36" xfId="0" applyNumberFormat="1" applyFont="1" applyFill="1" applyBorder="1" applyAlignment="1">
      <alignment horizontal="center"/>
    </xf>
    <xf numFmtId="0" fontId="129" fillId="37" borderId="24" xfId="0" applyFont="1" applyFill="1" applyBorder="1" applyAlignment="1">
      <alignment horizontal="center"/>
    </xf>
    <xf numFmtId="181" fontId="130" fillId="38" borderId="36" xfId="0" applyNumberFormat="1" applyFont="1" applyFill="1" applyBorder="1" applyAlignment="1">
      <alignment horizontal="center"/>
    </xf>
    <xf numFmtId="0" fontId="130" fillId="38" borderId="24" xfId="0" applyFont="1" applyFill="1" applyBorder="1" applyAlignment="1">
      <alignment horizontal="center"/>
    </xf>
    <xf numFmtId="178" fontId="39" fillId="37" borderId="28" xfId="0" applyNumberFormat="1" applyFont="1" applyFill="1" applyBorder="1" applyAlignment="1">
      <alignment horizontal="center"/>
    </xf>
    <xf numFmtId="181" fontId="39" fillId="37" borderId="36" xfId="0" applyNumberFormat="1" applyFont="1" applyFill="1" applyBorder="1" applyAlignment="1">
      <alignment horizontal="center"/>
    </xf>
    <xf numFmtId="0" fontId="39" fillId="37" borderId="24" xfId="0" applyFont="1" applyFill="1" applyBorder="1" applyAlignment="1">
      <alignment horizontal="center"/>
    </xf>
    <xf numFmtId="181" fontId="40" fillId="36" borderId="36" xfId="0" applyNumberFormat="1" applyFont="1" applyFill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41" fillId="37" borderId="24" xfId="0" applyFont="1" applyFill="1" applyBorder="1" applyAlignment="1">
      <alignment horizontal="center"/>
    </xf>
    <xf numFmtId="181" fontId="41" fillId="37" borderId="36" xfId="0" applyNumberFormat="1" applyFont="1" applyFill="1" applyBorder="1" applyAlignment="1">
      <alignment horizontal="center"/>
    </xf>
    <xf numFmtId="178" fontId="41" fillId="37" borderId="26" xfId="0" applyNumberFormat="1" applyFont="1" applyFill="1" applyBorder="1" applyAlignment="1">
      <alignment horizontal="center"/>
    </xf>
    <xf numFmtId="181" fontId="42" fillId="37" borderId="36" xfId="0" applyNumberFormat="1" applyFont="1" applyFill="1" applyBorder="1" applyAlignment="1">
      <alignment horizontal="center"/>
    </xf>
    <xf numFmtId="0" fontId="42" fillId="37" borderId="24" xfId="0" applyFont="1" applyFill="1" applyBorder="1" applyAlignment="1">
      <alignment horizontal="center"/>
    </xf>
    <xf numFmtId="178" fontId="42" fillId="37" borderId="28" xfId="0" applyNumberFormat="1" applyFont="1" applyFill="1" applyBorder="1" applyAlignment="1">
      <alignment horizontal="center"/>
    </xf>
    <xf numFmtId="178" fontId="40" fillId="36" borderId="26" xfId="0" applyNumberFormat="1" applyFont="1" applyFill="1" applyBorder="1" applyAlignment="1">
      <alignment horizontal="center"/>
    </xf>
    <xf numFmtId="181" fontId="129" fillId="37" borderId="17" xfId="0" applyNumberFormat="1" applyFont="1" applyFill="1" applyBorder="1" applyAlignment="1">
      <alignment horizontal="center"/>
    </xf>
    <xf numFmtId="181" fontId="39" fillId="37" borderId="17" xfId="0" applyNumberFormat="1" applyFont="1" applyFill="1" applyBorder="1" applyAlignment="1">
      <alignment horizontal="center"/>
    </xf>
    <xf numFmtId="0" fontId="39" fillId="37" borderId="13" xfId="0" applyFont="1" applyFill="1" applyBorder="1" applyAlignment="1">
      <alignment horizontal="center"/>
    </xf>
    <xf numFmtId="0" fontId="129" fillId="37" borderId="13" xfId="0" applyFont="1" applyFill="1" applyBorder="1" applyAlignment="1">
      <alignment horizontal="center"/>
    </xf>
    <xf numFmtId="181" fontId="41" fillId="37" borderId="17" xfId="0" applyNumberFormat="1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181" fontId="40" fillId="36" borderId="17" xfId="0" applyNumberFormat="1" applyFont="1" applyFill="1" applyBorder="1" applyAlignment="1">
      <alignment horizontal="center"/>
    </xf>
    <xf numFmtId="178" fontId="129" fillId="37" borderId="13" xfId="0" applyNumberFormat="1" applyFont="1" applyFill="1" applyBorder="1" applyAlignment="1">
      <alignment horizontal="center"/>
    </xf>
    <xf numFmtId="178" fontId="39" fillId="37" borderId="16" xfId="0" applyNumberFormat="1" applyFont="1" applyFill="1" applyBorder="1" applyAlignment="1">
      <alignment horizontal="center"/>
    </xf>
    <xf numFmtId="178" fontId="41" fillId="37" borderId="13" xfId="0" applyNumberFormat="1" applyFont="1" applyFill="1" applyBorder="1" applyAlignment="1">
      <alignment horizontal="center"/>
    </xf>
    <xf numFmtId="178" fontId="40" fillId="36" borderId="18" xfId="0" applyNumberFormat="1" applyFont="1" applyFill="1" applyBorder="1" applyAlignment="1">
      <alignment horizontal="center"/>
    </xf>
    <xf numFmtId="0" fontId="40" fillId="36" borderId="42" xfId="0" applyFont="1" applyFill="1" applyBorder="1" applyAlignment="1">
      <alignment horizontal="center"/>
    </xf>
    <xf numFmtId="181" fontId="40" fillId="36" borderId="39" xfId="0" applyNumberFormat="1" applyFont="1" applyFill="1" applyBorder="1" applyAlignment="1">
      <alignment horizontal="center"/>
    </xf>
    <xf numFmtId="178" fontId="40" fillId="36" borderId="50" xfId="0" applyNumberFormat="1" applyFont="1" applyFill="1" applyBorder="1" applyAlignment="1">
      <alignment horizontal="center"/>
    </xf>
    <xf numFmtId="0" fontId="43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181" fontId="43" fillId="37" borderId="39" xfId="0" applyNumberFormat="1" applyFont="1" applyFill="1" applyBorder="1" applyAlignment="1">
      <alignment horizontal="center"/>
    </xf>
    <xf numFmtId="178" fontId="43" fillId="37" borderId="50" xfId="0" applyNumberFormat="1" applyFont="1" applyFill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81" fontId="45" fillId="37" borderId="39" xfId="0" applyNumberFormat="1" applyFont="1" applyFill="1" applyBorder="1" applyAlignment="1">
      <alignment horizontal="center"/>
    </xf>
    <xf numFmtId="178" fontId="45" fillId="37" borderId="51" xfId="0" applyNumberFormat="1" applyFont="1" applyFill="1" applyBorder="1" applyAlignment="1">
      <alignment horizontal="center"/>
    </xf>
    <xf numFmtId="0" fontId="47" fillId="37" borderId="42" xfId="0" applyFont="1" applyFill="1" applyBorder="1" applyAlignment="1">
      <alignment horizontal="center"/>
    </xf>
    <xf numFmtId="0" fontId="28" fillId="37" borderId="43" xfId="0" applyFont="1" applyFill="1" applyBorder="1" applyAlignment="1">
      <alignment horizontal="center"/>
    </xf>
    <xf numFmtId="181" fontId="47" fillId="37" borderId="39" xfId="0" applyNumberFormat="1" applyFont="1" applyFill="1" applyBorder="1" applyAlignment="1">
      <alignment horizontal="center"/>
    </xf>
    <xf numFmtId="178" fontId="47" fillId="37" borderId="51" xfId="0" applyNumberFormat="1" applyFont="1" applyFill="1" applyBorder="1" applyAlignment="1">
      <alignment horizontal="center"/>
    </xf>
    <xf numFmtId="0" fontId="48" fillId="37" borderId="24" xfId="0" applyFont="1" applyFill="1" applyBorder="1" applyAlignment="1">
      <alignment horizontal="center"/>
    </xf>
    <xf numFmtId="0" fontId="49" fillId="37" borderId="35" xfId="0" applyFont="1" applyFill="1" applyBorder="1" applyAlignment="1">
      <alignment horizontal="center"/>
    </xf>
    <xf numFmtId="181" fontId="48" fillId="37" borderId="36" xfId="0" applyNumberFormat="1" applyFont="1" applyFill="1" applyBorder="1" applyAlignment="1">
      <alignment horizontal="center"/>
    </xf>
    <xf numFmtId="178" fontId="48" fillId="37" borderId="26" xfId="0" applyNumberFormat="1" applyFont="1" applyFill="1" applyBorder="1" applyAlignment="1">
      <alignment horizontal="center"/>
    </xf>
    <xf numFmtId="0" fontId="50" fillId="37" borderId="24" xfId="0" applyFont="1" applyFill="1" applyBorder="1" applyAlignment="1">
      <alignment horizontal="center"/>
    </xf>
    <xf numFmtId="0" fontId="51" fillId="37" borderId="35" xfId="0" applyFont="1" applyFill="1" applyBorder="1" applyAlignment="1">
      <alignment horizontal="center"/>
    </xf>
    <xf numFmtId="181" fontId="50" fillId="37" borderId="36" xfId="0" applyNumberFormat="1" applyFont="1" applyFill="1" applyBorder="1" applyAlignment="1">
      <alignment horizontal="center"/>
    </xf>
    <xf numFmtId="178" fontId="50" fillId="37" borderId="26" xfId="0" applyNumberFormat="1" applyFont="1" applyFill="1" applyBorder="1" applyAlignment="1">
      <alignment horizontal="center"/>
    </xf>
    <xf numFmtId="0" fontId="131" fillId="37" borderId="24" xfId="0" applyFont="1" applyFill="1" applyBorder="1" applyAlignment="1">
      <alignment horizontal="center"/>
    </xf>
    <xf numFmtId="0" fontId="132" fillId="37" borderId="35" xfId="0" applyFont="1" applyFill="1" applyBorder="1" applyAlignment="1">
      <alignment horizontal="center"/>
    </xf>
    <xf numFmtId="181" fontId="131" fillId="37" borderId="36" xfId="0" applyNumberFormat="1" applyFont="1" applyFill="1" applyBorder="1" applyAlignment="1">
      <alignment horizontal="center"/>
    </xf>
    <xf numFmtId="178" fontId="131" fillId="37" borderId="26" xfId="0" applyNumberFormat="1" applyFont="1" applyFill="1" applyBorder="1" applyAlignment="1">
      <alignment horizontal="center"/>
    </xf>
    <xf numFmtId="0" fontId="45" fillId="37" borderId="24" xfId="0" applyFont="1" applyFill="1" applyBorder="1" applyAlignment="1">
      <alignment horizontal="center"/>
    </xf>
    <xf numFmtId="0" fontId="46" fillId="37" borderId="35" xfId="0" applyFont="1" applyFill="1" applyBorder="1" applyAlignment="1">
      <alignment horizontal="center"/>
    </xf>
    <xf numFmtId="181" fontId="45" fillId="37" borderId="36" xfId="0" applyNumberFormat="1" applyFont="1" applyFill="1" applyBorder="1" applyAlignment="1">
      <alignment horizontal="center"/>
    </xf>
    <xf numFmtId="178" fontId="45" fillId="37" borderId="28" xfId="0" applyNumberFormat="1" applyFont="1" applyFill="1" applyBorder="1" applyAlignment="1">
      <alignment horizontal="center"/>
    </xf>
    <xf numFmtId="0" fontId="48" fillId="37" borderId="13" xfId="0" applyFont="1" applyFill="1" applyBorder="1" applyAlignment="1">
      <alignment horizontal="center"/>
    </xf>
    <xf numFmtId="0" fontId="49" fillId="37" borderId="19" xfId="0" applyFont="1" applyFill="1" applyBorder="1" applyAlignment="1">
      <alignment horizontal="center"/>
    </xf>
    <xf numFmtId="181" fontId="48" fillId="37" borderId="17" xfId="0" applyNumberFormat="1" applyFont="1" applyFill="1" applyBorder="1" applyAlignment="1">
      <alignment horizontal="center"/>
    </xf>
    <xf numFmtId="178" fontId="48" fillId="37" borderId="16" xfId="0" applyNumberFormat="1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1" fillId="37" borderId="19" xfId="0" applyFont="1" applyFill="1" applyBorder="1" applyAlignment="1">
      <alignment horizontal="center"/>
    </xf>
    <xf numFmtId="181" fontId="50" fillId="37" borderId="17" xfId="0" applyNumberFormat="1" applyFont="1" applyFill="1" applyBorder="1" applyAlignment="1">
      <alignment horizontal="center"/>
    </xf>
    <xf numFmtId="178" fontId="50" fillId="37" borderId="16" xfId="0" applyNumberFormat="1" applyFont="1" applyFill="1" applyBorder="1" applyAlignment="1">
      <alignment horizontal="center"/>
    </xf>
    <xf numFmtId="0" fontId="45" fillId="37" borderId="13" xfId="0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181" fontId="45" fillId="37" borderId="17" xfId="0" applyNumberFormat="1" applyFont="1" applyFill="1" applyBorder="1" applyAlignment="1">
      <alignment horizontal="center"/>
    </xf>
    <xf numFmtId="178" fontId="45" fillId="37" borderId="16" xfId="0" applyNumberFormat="1" applyFont="1" applyFill="1" applyBorder="1" applyAlignment="1">
      <alignment horizontal="center"/>
    </xf>
    <xf numFmtId="0" fontId="133" fillId="37" borderId="24" xfId="0" applyFont="1" applyFill="1" applyBorder="1" applyAlignment="1">
      <alignment horizontal="center"/>
    </xf>
    <xf numFmtId="0" fontId="25" fillId="38" borderId="24" xfId="0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0" fontId="26" fillId="37" borderId="24" xfId="0" applyFont="1" applyFill="1" applyBorder="1" applyAlignment="1">
      <alignment horizontal="center"/>
    </xf>
    <xf numFmtId="0" fontId="33" fillId="37" borderId="35" xfId="0" applyFont="1" applyFill="1" applyBorder="1" applyAlignment="1">
      <alignment horizontal="center"/>
    </xf>
    <xf numFmtId="0" fontId="24" fillId="37" borderId="35" xfId="0" applyFont="1" applyFill="1" applyBorder="1" applyAlignment="1">
      <alignment horizontal="center"/>
    </xf>
    <xf numFmtId="0" fontId="24" fillId="37" borderId="27" xfId="0" applyFont="1" applyFill="1" applyBorder="1" applyAlignment="1">
      <alignment horizontal="center"/>
    </xf>
    <xf numFmtId="0" fontId="35" fillId="36" borderId="33" xfId="0" applyFont="1" applyFill="1" applyBorder="1" applyAlignment="1">
      <alignment horizontal="center"/>
    </xf>
    <xf numFmtId="181" fontId="25" fillId="37" borderId="36" xfId="0" applyNumberFormat="1" applyFont="1" applyFill="1" applyBorder="1" applyAlignment="1">
      <alignment horizontal="center"/>
    </xf>
    <xf numFmtId="181" fontId="26" fillId="37" borderId="36" xfId="0" applyNumberFormat="1" applyFont="1" applyFill="1" applyBorder="1" applyAlignment="1">
      <alignment horizontal="center"/>
    </xf>
    <xf numFmtId="181" fontId="33" fillId="37" borderId="36" xfId="0" applyNumberFormat="1" applyFont="1" applyFill="1" applyBorder="1" applyAlignment="1">
      <alignment horizontal="center"/>
    </xf>
    <xf numFmtId="181" fontId="35" fillId="36" borderId="32" xfId="0" applyNumberFormat="1" applyFont="1" applyFill="1" applyBorder="1" applyAlignment="1">
      <alignment horizontal="center"/>
    </xf>
    <xf numFmtId="181" fontId="24" fillId="37" borderId="36" xfId="0" applyNumberFormat="1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/>
    </xf>
    <xf numFmtId="179" fontId="121" fillId="36" borderId="23" xfId="0" applyNumberFormat="1" applyFont="1" applyFill="1" applyBorder="1" applyAlignment="1">
      <alignment horizontal="center"/>
    </xf>
    <xf numFmtId="179" fontId="26" fillId="37" borderId="37" xfId="0" applyNumberFormat="1" applyFont="1" applyFill="1" applyBorder="1" applyAlignment="1">
      <alignment horizontal="center"/>
    </xf>
    <xf numFmtId="179" fontId="33" fillId="37" borderId="37" xfId="0" applyNumberFormat="1" applyFont="1" applyFill="1" applyBorder="1" applyAlignment="1">
      <alignment horizontal="center"/>
    </xf>
    <xf numFmtId="179" fontId="27" fillId="37" borderId="37" xfId="0" applyNumberFormat="1" applyFont="1" applyFill="1" applyBorder="1" applyAlignment="1">
      <alignment horizontal="center"/>
    </xf>
    <xf numFmtId="179" fontId="134" fillId="37" borderId="37" xfId="0" applyNumberFormat="1" applyFont="1" applyFill="1" applyBorder="1" applyAlignment="1">
      <alignment horizontal="center"/>
    </xf>
    <xf numFmtId="179" fontId="24" fillId="37" borderId="18" xfId="0" applyNumberFormat="1" applyFont="1" applyFill="1" applyBorder="1" applyAlignment="1">
      <alignment horizontal="center"/>
    </xf>
    <xf numFmtId="0" fontId="34" fillId="37" borderId="27" xfId="0" applyFont="1" applyFill="1" applyBorder="1" applyAlignment="1">
      <alignment horizontal="center"/>
    </xf>
    <xf numFmtId="179" fontId="135" fillId="38" borderId="23" xfId="0" applyNumberFormat="1" applyFont="1" applyFill="1" applyBorder="1" applyAlignment="1">
      <alignment horizontal="center"/>
    </xf>
    <xf numFmtId="181" fontId="135" fillId="38" borderId="36" xfId="0" applyNumberFormat="1" applyFont="1" applyFill="1" applyBorder="1" applyAlignment="1">
      <alignment horizontal="center"/>
    </xf>
    <xf numFmtId="0" fontId="136" fillId="38" borderId="35" xfId="0" applyFont="1" applyFill="1" applyBorder="1" applyAlignment="1">
      <alignment horizontal="center"/>
    </xf>
    <xf numFmtId="0" fontId="135" fillId="38" borderId="24" xfId="0" applyFont="1" applyFill="1" applyBorder="1" applyAlignment="1">
      <alignment horizontal="center"/>
    </xf>
    <xf numFmtId="179" fontId="52" fillId="37" borderId="18" xfId="0" applyNumberFormat="1" applyFont="1" applyFill="1" applyBorder="1" applyAlignment="1">
      <alignment horizontal="center"/>
    </xf>
    <xf numFmtId="181" fontId="53" fillId="37" borderId="17" xfId="0" applyNumberFormat="1" applyFont="1" applyFill="1" applyBorder="1" applyAlignment="1">
      <alignment horizontal="center"/>
    </xf>
    <xf numFmtId="0" fontId="53" fillId="37" borderId="19" xfId="0" applyFont="1" applyFill="1" applyBorder="1" applyAlignment="1">
      <alignment horizontal="center"/>
    </xf>
    <xf numFmtId="0" fontId="52" fillId="37" borderId="13" xfId="0" applyFont="1" applyFill="1" applyBorder="1" applyAlignment="1">
      <alignment horizontal="center"/>
    </xf>
    <xf numFmtId="0" fontId="54" fillId="36" borderId="24" xfId="0" applyFont="1" applyFill="1" applyBorder="1" applyAlignment="1">
      <alignment horizontal="center"/>
    </xf>
    <xf numFmtId="0" fontId="55" fillId="36" borderId="35" xfId="0" applyFont="1" applyFill="1" applyBorder="1" applyAlignment="1">
      <alignment horizontal="center"/>
    </xf>
    <xf numFmtId="181" fontId="54" fillId="36" borderId="36" xfId="0" applyNumberFormat="1" applyFont="1" applyFill="1" applyBorder="1" applyAlignment="1">
      <alignment horizontal="center"/>
    </xf>
    <xf numFmtId="179" fontId="54" fillId="36" borderId="23" xfId="0" applyNumberFormat="1" applyFont="1" applyFill="1" applyBorder="1" applyAlignment="1">
      <alignment horizontal="center"/>
    </xf>
    <xf numFmtId="0" fontId="34" fillId="37" borderId="19" xfId="0" applyFont="1" applyFill="1" applyBorder="1" applyAlignment="1">
      <alignment horizontal="center"/>
    </xf>
    <xf numFmtId="0" fontId="34" fillId="37" borderId="25" xfId="0" applyFont="1" applyFill="1" applyBorder="1" applyAlignment="1">
      <alignment horizontal="center"/>
    </xf>
    <xf numFmtId="181" fontId="34" fillId="37" borderId="17" xfId="0" applyNumberFormat="1" applyFont="1" applyFill="1" applyBorder="1" applyAlignment="1">
      <alignment horizontal="center"/>
    </xf>
    <xf numFmtId="181" fontId="34" fillId="37" borderId="49" xfId="0" applyNumberFormat="1" applyFont="1" applyFill="1" applyBorder="1" applyAlignment="1">
      <alignment horizontal="center"/>
    </xf>
    <xf numFmtId="179" fontId="24" fillId="37" borderId="37" xfId="0" applyNumberFormat="1" applyFont="1" applyFill="1" applyBorder="1" applyAlignment="1">
      <alignment horizontal="center"/>
    </xf>
    <xf numFmtId="0" fontId="24" fillId="37" borderId="24" xfId="0" applyFont="1" applyFill="1" applyBorder="1" applyAlignment="1">
      <alignment horizontal="center"/>
    </xf>
    <xf numFmtId="0" fontId="137" fillId="37" borderId="24" xfId="0" applyFont="1" applyFill="1" applyBorder="1" applyAlignment="1">
      <alignment horizontal="center"/>
    </xf>
    <xf numFmtId="0" fontId="138" fillId="37" borderId="35" xfId="0" applyFont="1" applyFill="1" applyBorder="1" applyAlignment="1">
      <alignment horizontal="center"/>
    </xf>
    <xf numFmtId="181" fontId="38" fillId="37" borderId="36" xfId="0" applyNumberFormat="1" applyFont="1" applyFill="1" applyBorder="1" applyAlignment="1">
      <alignment horizontal="center"/>
    </xf>
    <xf numFmtId="179" fontId="37" fillId="37" borderId="23" xfId="0" applyNumberFormat="1" applyFont="1" applyFill="1" applyBorder="1" applyAlignment="1">
      <alignment horizontal="center"/>
    </xf>
    <xf numFmtId="0" fontId="56" fillId="37" borderId="24" xfId="0" applyFont="1" applyFill="1" applyBorder="1" applyAlignment="1">
      <alignment horizontal="center"/>
    </xf>
    <xf numFmtId="0" fontId="56" fillId="37" borderId="35" xfId="0" applyFont="1" applyFill="1" applyBorder="1" applyAlignment="1">
      <alignment horizontal="center"/>
    </xf>
    <xf numFmtId="181" fontId="56" fillId="37" borderId="36" xfId="0" applyNumberFormat="1" applyFont="1" applyFill="1" applyBorder="1" applyAlignment="1">
      <alignment horizontal="center"/>
    </xf>
    <xf numFmtId="179" fontId="30" fillId="37" borderId="2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05" fillId="35" borderId="11" xfId="0" applyFont="1" applyFill="1" applyBorder="1" applyAlignment="1">
      <alignment horizontal="center"/>
    </xf>
    <xf numFmtId="0" fontId="105" fillId="35" borderId="12" xfId="0" applyFont="1" applyFill="1" applyBorder="1" applyAlignment="1">
      <alignment horizontal="center"/>
    </xf>
    <xf numFmtId="0" fontId="105" fillId="35" borderId="10" xfId="0" applyFont="1" applyFill="1" applyBorder="1" applyAlignment="1">
      <alignment horizontal="center"/>
    </xf>
    <xf numFmtId="0" fontId="5" fillId="30" borderId="11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105" fillId="33" borderId="58" xfId="0" applyFont="1" applyFill="1" applyBorder="1" applyAlignment="1">
      <alignment horizontal="center"/>
    </xf>
    <xf numFmtId="0" fontId="105" fillId="33" borderId="59" xfId="0" applyFont="1" applyFill="1" applyBorder="1" applyAlignment="1">
      <alignment horizontal="center"/>
    </xf>
    <xf numFmtId="0" fontId="105" fillId="33" borderId="60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/>
    </xf>
    <xf numFmtId="0" fontId="4" fillId="28" borderId="12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9" borderId="12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12" fillId="38" borderId="2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2" customWidth="1"/>
    <col min="2" max="2" width="3.7109375" style="2" bestFit="1" customWidth="1"/>
    <col min="3" max="3" width="8.28125" style="2" bestFit="1" customWidth="1"/>
    <col min="4" max="4" width="9.28125" style="2" bestFit="1" customWidth="1"/>
    <col min="5" max="5" width="18.8515625" style="2" bestFit="1" customWidth="1"/>
    <col min="6" max="6" width="3.57421875" style="2" customWidth="1"/>
    <col min="7" max="7" width="8.28125" style="2" bestFit="1" customWidth="1"/>
    <col min="8" max="8" width="9.28125" style="2" bestFit="1" customWidth="1"/>
    <col min="9" max="9" width="14.7109375" style="2" customWidth="1"/>
    <col min="10" max="10" width="3.57421875" style="2" customWidth="1"/>
    <col min="11" max="11" width="8.28125" style="2" customWidth="1"/>
    <col min="12" max="12" width="9.28125" style="2" bestFit="1" customWidth="1"/>
    <col min="13" max="13" width="15.00390625" style="2" bestFit="1" customWidth="1"/>
    <col min="14" max="14" width="3.57421875" style="2" customWidth="1"/>
    <col min="15" max="15" width="7.7109375" style="2" bestFit="1" customWidth="1"/>
    <col min="16" max="16" width="9.140625" style="2" bestFit="1" customWidth="1"/>
    <col min="17" max="17" width="15.8515625" style="2" bestFit="1" customWidth="1"/>
    <col min="18" max="18" width="3.57421875" style="2" customWidth="1"/>
    <col min="19" max="19" width="7.7109375" style="2" bestFit="1" customWidth="1"/>
    <col min="20" max="20" width="9.140625" style="2" bestFit="1" customWidth="1"/>
    <col min="21" max="21" width="15.28125" style="2" bestFit="1" customWidth="1"/>
    <col min="22" max="22" width="3.57421875" style="2" customWidth="1"/>
    <col min="23" max="23" width="7.7109375" style="2" bestFit="1" customWidth="1"/>
    <col min="24" max="24" width="9.28125" style="2" bestFit="1" customWidth="1"/>
    <col min="25" max="25" width="15.421875" style="2" bestFit="1" customWidth="1"/>
    <col min="26" max="26" width="3.57421875" style="2" customWidth="1"/>
    <col min="27" max="27" width="7.7109375" style="2" bestFit="1" customWidth="1"/>
    <col min="28" max="28" width="8.7109375" style="2" customWidth="1"/>
    <col min="29" max="29" width="14.7109375" style="2" customWidth="1"/>
    <col min="30" max="30" width="3.57421875" style="2" customWidth="1"/>
    <col min="31" max="31" width="7.7109375" style="2" bestFit="1" customWidth="1"/>
    <col min="32" max="32" width="9.28125" style="2" bestFit="1" customWidth="1"/>
    <col min="33" max="33" width="17.140625" style="2" bestFit="1" customWidth="1"/>
    <col min="34" max="34" width="3.57421875" style="2" customWidth="1"/>
    <col min="35" max="35" width="7.7109375" style="2" bestFit="1" customWidth="1"/>
    <col min="36" max="36" width="9.28125" style="2" bestFit="1" customWidth="1"/>
    <col min="37" max="37" width="14.7109375" style="2" customWidth="1"/>
    <col min="38" max="38" width="3.57421875" style="2" customWidth="1"/>
    <col min="39" max="39" width="7.7109375" style="2" bestFit="1" customWidth="1"/>
    <col min="40" max="40" width="8.7109375" style="2" customWidth="1"/>
    <col min="41" max="42" width="9.28125" style="2" bestFit="1" customWidth="1"/>
    <col min="43" max="16384" width="9.140625" style="2" customWidth="1"/>
  </cols>
  <sheetData>
    <row r="1" spans="1:52" ht="3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thickBot="1">
      <c r="A2" s="818" t="s">
        <v>12</v>
      </c>
      <c r="B2" s="819"/>
      <c r="C2" s="819"/>
      <c r="D2" s="820"/>
      <c r="E2" s="821" t="s">
        <v>21</v>
      </c>
      <c r="F2" s="822"/>
      <c r="G2" s="822"/>
      <c r="H2" s="823"/>
      <c r="I2" s="824" t="s">
        <v>15</v>
      </c>
      <c r="J2" s="825"/>
      <c r="K2" s="825"/>
      <c r="L2" s="826"/>
      <c r="M2" s="827" t="s">
        <v>17</v>
      </c>
      <c r="N2" s="828"/>
      <c r="O2" s="828"/>
      <c r="P2" s="829"/>
      <c r="Q2" s="810" t="s">
        <v>14</v>
      </c>
      <c r="R2" s="811"/>
      <c r="S2" s="811"/>
      <c r="T2" s="811"/>
      <c r="U2" s="812" t="s">
        <v>18</v>
      </c>
      <c r="V2" s="813"/>
      <c r="W2" s="813"/>
      <c r="X2" s="814"/>
      <c r="Y2" s="830" t="s">
        <v>26</v>
      </c>
      <c r="Z2" s="831"/>
      <c r="AA2" s="831"/>
      <c r="AB2" s="832"/>
      <c r="AC2" s="815" t="s">
        <v>19</v>
      </c>
      <c r="AD2" s="816"/>
      <c r="AE2" s="816"/>
      <c r="AF2" s="817"/>
      <c r="AG2" s="804" t="s">
        <v>27</v>
      </c>
      <c r="AH2" s="805"/>
      <c r="AI2" s="805"/>
      <c r="AJ2" s="806"/>
      <c r="AK2" s="807" t="s">
        <v>20</v>
      </c>
      <c r="AL2" s="808"/>
      <c r="AM2" s="808"/>
      <c r="AN2" s="809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" customHeight="1" thickBot="1">
      <c r="A3" s="12" t="s">
        <v>8</v>
      </c>
      <c r="B3" s="13" t="s">
        <v>0</v>
      </c>
      <c r="C3" s="12" t="s">
        <v>1</v>
      </c>
      <c r="D3" s="12" t="s">
        <v>2</v>
      </c>
      <c r="E3" s="14" t="s">
        <v>8</v>
      </c>
      <c r="F3" s="15" t="s">
        <v>0</v>
      </c>
      <c r="G3" s="14" t="s">
        <v>1</v>
      </c>
      <c r="H3" s="14" t="s">
        <v>2</v>
      </c>
      <c r="I3" s="16" t="s">
        <v>8</v>
      </c>
      <c r="J3" s="17" t="s">
        <v>0</v>
      </c>
      <c r="K3" s="16" t="s">
        <v>1</v>
      </c>
      <c r="L3" s="18" t="s">
        <v>2</v>
      </c>
      <c r="M3" s="19" t="s">
        <v>8</v>
      </c>
      <c r="N3" s="19" t="s">
        <v>0</v>
      </c>
      <c r="O3" s="19" t="s">
        <v>1</v>
      </c>
      <c r="P3" s="20" t="s">
        <v>2</v>
      </c>
      <c r="Q3" s="21" t="s">
        <v>8</v>
      </c>
      <c r="R3" s="22" t="s">
        <v>0</v>
      </c>
      <c r="S3" s="21" t="s">
        <v>1</v>
      </c>
      <c r="T3" s="23" t="s">
        <v>2</v>
      </c>
      <c r="U3" s="24" t="s">
        <v>8</v>
      </c>
      <c r="V3" s="25" t="s">
        <v>0</v>
      </c>
      <c r="W3" s="26" t="s">
        <v>1</v>
      </c>
      <c r="X3" s="24" t="s">
        <v>2</v>
      </c>
      <c r="Y3" s="27" t="s">
        <v>8</v>
      </c>
      <c r="Z3" s="28" t="s">
        <v>0</v>
      </c>
      <c r="AA3" s="29" t="s">
        <v>1</v>
      </c>
      <c r="AB3" s="27" t="s">
        <v>2</v>
      </c>
      <c r="AC3" s="30" t="s">
        <v>8</v>
      </c>
      <c r="AD3" s="31" t="s">
        <v>0</v>
      </c>
      <c r="AE3" s="32" t="s">
        <v>1</v>
      </c>
      <c r="AF3" s="30" t="s">
        <v>2</v>
      </c>
      <c r="AG3" s="33" t="s">
        <v>8</v>
      </c>
      <c r="AH3" s="34" t="s">
        <v>0</v>
      </c>
      <c r="AI3" s="33" t="s">
        <v>1</v>
      </c>
      <c r="AJ3" s="33" t="s">
        <v>2</v>
      </c>
      <c r="AK3" s="35" t="s">
        <v>8</v>
      </c>
      <c r="AL3" s="36" t="s">
        <v>0</v>
      </c>
      <c r="AM3" s="35" t="s">
        <v>1</v>
      </c>
      <c r="AN3" s="35" t="s">
        <v>2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" customHeight="1">
      <c r="A4" s="473" t="s">
        <v>28</v>
      </c>
      <c r="B4" s="474">
        <v>8</v>
      </c>
      <c r="C4" s="475">
        <v>32.5</v>
      </c>
      <c r="D4" s="476">
        <f>C4/B4</f>
        <v>4.0625</v>
      </c>
      <c r="E4" s="602" t="s">
        <v>70</v>
      </c>
      <c r="F4" s="603">
        <v>12</v>
      </c>
      <c r="G4" s="607">
        <v>69.5</v>
      </c>
      <c r="H4" s="480">
        <f>G4/F4</f>
        <v>5.791666666666667</v>
      </c>
      <c r="I4" s="42" t="s">
        <v>118</v>
      </c>
      <c r="J4" s="43">
        <v>4</v>
      </c>
      <c r="K4" s="44">
        <v>22.5</v>
      </c>
      <c r="L4" s="45">
        <f aca="true" t="shared" si="0" ref="L4:L9">K4/J4</f>
        <v>5.625</v>
      </c>
      <c r="M4" s="46" t="s">
        <v>162</v>
      </c>
      <c r="N4" s="47">
        <v>6</v>
      </c>
      <c r="O4" s="48">
        <v>36</v>
      </c>
      <c r="P4" s="49">
        <f>O4/N4</f>
        <v>6</v>
      </c>
      <c r="Q4" s="50" t="s">
        <v>203</v>
      </c>
      <c r="R4" s="51">
        <v>5</v>
      </c>
      <c r="S4" s="52">
        <v>31</v>
      </c>
      <c r="T4" s="53">
        <f>S4/R4</f>
        <v>6.2</v>
      </c>
      <c r="U4" s="601" t="s">
        <v>236</v>
      </c>
      <c r="V4" s="600">
        <v>13</v>
      </c>
      <c r="W4" s="606">
        <v>75</v>
      </c>
      <c r="X4" s="485">
        <f>W4/V4</f>
        <v>5.769230769230769</v>
      </c>
      <c r="Y4" s="57" t="s">
        <v>278</v>
      </c>
      <c r="Z4" s="58">
        <v>6</v>
      </c>
      <c r="AA4" s="59">
        <v>42</v>
      </c>
      <c r="AB4" s="60">
        <f>AA4/Z4</f>
        <v>7</v>
      </c>
      <c r="AC4" s="599" t="s">
        <v>314</v>
      </c>
      <c r="AD4" s="598">
        <v>13</v>
      </c>
      <c r="AE4" s="605">
        <v>71</v>
      </c>
      <c r="AF4" s="490">
        <f>AE4/AD4</f>
        <v>5.461538461538462</v>
      </c>
      <c r="AG4" s="609" t="s">
        <v>348</v>
      </c>
      <c r="AH4" s="491">
        <v>8</v>
      </c>
      <c r="AI4" s="492">
        <v>49</v>
      </c>
      <c r="AJ4" s="608">
        <f>AI4/AH4</f>
        <v>6.125</v>
      </c>
      <c r="AK4" s="613" t="s">
        <v>387</v>
      </c>
      <c r="AL4" s="614">
        <v>12</v>
      </c>
      <c r="AM4" s="615">
        <v>74</v>
      </c>
      <c r="AN4" s="616">
        <f>AM4/AL4</f>
        <v>6.166666666666667</v>
      </c>
      <c r="AO4" s="1">
        <v>11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" customHeight="1">
      <c r="A5" s="71" t="s">
        <v>29</v>
      </c>
      <c r="B5" s="72">
        <v>3</v>
      </c>
      <c r="C5" s="109">
        <v>11.5</v>
      </c>
      <c r="D5" s="74">
        <f>C5/B5</f>
        <v>3.8333333333333335</v>
      </c>
      <c r="E5" s="75" t="s">
        <v>71</v>
      </c>
      <c r="F5" s="76">
        <v>0</v>
      </c>
      <c r="G5" s="370">
        <v>0</v>
      </c>
      <c r="H5" s="587">
        <v>0</v>
      </c>
      <c r="I5" s="78" t="s">
        <v>119</v>
      </c>
      <c r="J5" s="79">
        <v>3</v>
      </c>
      <c r="K5" s="110">
        <v>15</v>
      </c>
      <c r="L5" s="81">
        <f t="shared" si="0"/>
        <v>5</v>
      </c>
      <c r="M5" s="612" t="s">
        <v>504</v>
      </c>
      <c r="N5" s="620">
        <v>7</v>
      </c>
      <c r="O5" s="621">
        <v>46.5</v>
      </c>
      <c r="P5" s="622">
        <f>O5/N5</f>
        <v>6.642857142857143</v>
      </c>
      <c r="Q5" s="481" t="s">
        <v>204</v>
      </c>
      <c r="R5" s="482">
        <v>8</v>
      </c>
      <c r="S5" s="483">
        <v>46</v>
      </c>
      <c r="T5" s="484">
        <f>S5/R5</f>
        <v>5.75</v>
      </c>
      <c r="U5" s="89" t="s">
        <v>237</v>
      </c>
      <c r="V5" s="90">
        <v>0</v>
      </c>
      <c r="W5" s="91">
        <v>0</v>
      </c>
      <c r="X5" s="436">
        <v>0</v>
      </c>
      <c r="Y5" s="611" t="s">
        <v>503</v>
      </c>
      <c r="Z5" s="617">
        <v>7</v>
      </c>
      <c r="AA5" s="618">
        <v>46.5</v>
      </c>
      <c r="AB5" s="619">
        <f>AA5/Z5</f>
        <v>6.642857142857143</v>
      </c>
      <c r="AC5" s="96" t="s">
        <v>315</v>
      </c>
      <c r="AD5" s="97">
        <v>0</v>
      </c>
      <c r="AE5" s="98">
        <v>0</v>
      </c>
      <c r="AF5" s="580">
        <v>0</v>
      </c>
      <c r="AG5" s="100" t="s">
        <v>349</v>
      </c>
      <c r="AH5" s="101">
        <v>5</v>
      </c>
      <c r="AI5" s="409">
        <v>26.5</v>
      </c>
      <c r="AJ5" s="141">
        <f>AI5/AH5</f>
        <v>5.3</v>
      </c>
      <c r="AK5" s="104" t="s">
        <v>388</v>
      </c>
      <c r="AL5" s="105">
        <v>0</v>
      </c>
      <c r="AM5" s="106">
        <v>0</v>
      </c>
      <c r="AN5" s="107">
        <v>0</v>
      </c>
      <c r="AO5" s="108">
        <v>55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" customHeight="1">
      <c r="A6" s="71" t="s">
        <v>30</v>
      </c>
      <c r="B6" s="72">
        <v>0</v>
      </c>
      <c r="C6" s="73">
        <v>0</v>
      </c>
      <c r="D6" s="369">
        <v>0</v>
      </c>
      <c r="E6" s="75" t="s">
        <v>72</v>
      </c>
      <c r="F6" s="76">
        <v>0</v>
      </c>
      <c r="G6" s="370">
        <v>0</v>
      </c>
      <c r="H6" s="587">
        <v>0</v>
      </c>
      <c r="I6" s="78" t="s">
        <v>120</v>
      </c>
      <c r="J6" s="79">
        <v>2</v>
      </c>
      <c r="K6" s="110">
        <v>18</v>
      </c>
      <c r="L6" s="81">
        <f t="shared" si="0"/>
        <v>9</v>
      </c>
      <c r="M6" s="82" t="s">
        <v>163</v>
      </c>
      <c r="N6" s="83">
        <v>0</v>
      </c>
      <c r="O6" s="111">
        <v>0</v>
      </c>
      <c r="P6" s="589">
        <v>0</v>
      </c>
      <c r="Q6" s="85" t="s">
        <v>205</v>
      </c>
      <c r="R6" s="86">
        <v>0</v>
      </c>
      <c r="S6" s="586">
        <v>0</v>
      </c>
      <c r="T6" s="585">
        <v>0</v>
      </c>
      <c r="U6" s="89" t="s">
        <v>238</v>
      </c>
      <c r="V6" s="90">
        <v>0</v>
      </c>
      <c r="W6" s="91">
        <v>0</v>
      </c>
      <c r="X6" s="436">
        <v>0</v>
      </c>
      <c r="Y6" s="112" t="s">
        <v>279</v>
      </c>
      <c r="Z6" s="94">
        <v>0</v>
      </c>
      <c r="AA6" s="422">
        <v>0</v>
      </c>
      <c r="AB6" s="584">
        <v>0</v>
      </c>
      <c r="AC6" s="96" t="s">
        <v>316</v>
      </c>
      <c r="AD6" s="97">
        <v>0</v>
      </c>
      <c r="AE6" s="98">
        <v>0</v>
      </c>
      <c r="AF6" s="580">
        <v>0</v>
      </c>
      <c r="AG6" s="100" t="s">
        <v>350</v>
      </c>
      <c r="AH6" s="101">
        <v>0</v>
      </c>
      <c r="AI6" s="102">
        <v>0</v>
      </c>
      <c r="AJ6" s="103">
        <v>0</v>
      </c>
      <c r="AK6" s="104" t="s">
        <v>389</v>
      </c>
      <c r="AL6" s="105">
        <v>0</v>
      </c>
      <c r="AM6" s="106">
        <v>0</v>
      </c>
      <c r="AN6" s="107">
        <v>0</v>
      </c>
      <c r="AO6" s="114">
        <v>6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" customHeight="1">
      <c r="A7" s="71" t="s">
        <v>31</v>
      </c>
      <c r="B7" s="115">
        <v>2</v>
      </c>
      <c r="C7" s="408">
        <v>10.5</v>
      </c>
      <c r="D7" s="74">
        <f>C7/B7</f>
        <v>5.25</v>
      </c>
      <c r="E7" s="117" t="s">
        <v>73</v>
      </c>
      <c r="F7" s="118">
        <v>1</v>
      </c>
      <c r="G7" s="119">
        <v>4.5</v>
      </c>
      <c r="H7" s="120">
        <f>G7/F7</f>
        <v>4.5</v>
      </c>
      <c r="I7" s="78" t="s">
        <v>121</v>
      </c>
      <c r="J7" s="121">
        <v>0</v>
      </c>
      <c r="K7" s="579">
        <v>0</v>
      </c>
      <c r="L7" s="590">
        <v>0</v>
      </c>
      <c r="M7" s="82" t="s">
        <v>164</v>
      </c>
      <c r="N7" s="123">
        <v>0</v>
      </c>
      <c r="O7" s="137">
        <v>0</v>
      </c>
      <c r="P7" s="589">
        <v>0</v>
      </c>
      <c r="Q7" s="85" t="s">
        <v>16</v>
      </c>
      <c r="R7" s="124" t="s">
        <v>16</v>
      </c>
      <c r="S7" s="125" t="s">
        <v>16</v>
      </c>
      <c r="T7" s="88" t="s">
        <v>16</v>
      </c>
      <c r="U7" s="89" t="s">
        <v>239</v>
      </c>
      <c r="V7" s="126">
        <v>0</v>
      </c>
      <c r="W7" s="138">
        <v>0</v>
      </c>
      <c r="X7" s="436">
        <v>0</v>
      </c>
      <c r="Y7" s="833" t="s">
        <v>280</v>
      </c>
      <c r="Z7" s="127">
        <v>0</v>
      </c>
      <c r="AA7" s="128">
        <v>0</v>
      </c>
      <c r="AB7" s="584">
        <v>0</v>
      </c>
      <c r="AC7" s="96" t="s">
        <v>317</v>
      </c>
      <c r="AD7" s="129">
        <v>0</v>
      </c>
      <c r="AE7" s="130">
        <v>0</v>
      </c>
      <c r="AF7" s="580">
        <v>0</v>
      </c>
      <c r="AG7" s="100" t="s">
        <v>351</v>
      </c>
      <c r="AH7" s="131">
        <v>0</v>
      </c>
      <c r="AI7" s="132">
        <v>0</v>
      </c>
      <c r="AJ7" s="103">
        <v>0</v>
      </c>
      <c r="AK7" s="104" t="s">
        <v>16</v>
      </c>
      <c r="AL7" s="133" t="s">
        <v>16</v>
      </c>
      <c r="AM7" s="134" t="s">
        <v>16</v>
      </c>
      <c r="AN7" s="107" t="s">
        <v>16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" customHeight="1">
      <c r="A8" s="71" t="s">
        <v>32</v>
      </c>
      <c r="B8" s="115">
        <v>0</v>
      </c>
      <c r="C8" s="116">
        <v>0</v>
      </c>
      <c r="D8" s="369">
        <v>0</v>
      </c>
      <c r="E8" s="117" t="s">
        <v>74</v>
      </c>
      <c r="F8" s="135">
        <v>0</v>
      </c>
      <c r="G8" s="582">
        <v>0</v>
      </c>
      <c r="H8" s="588">
        <v>0</v>
      </c>
      <c r="I8" s="78" t="s">
        <v>122</v>
      </c>
      <c r="J8" s="121">
        <v>1</v>
      </c>
      <c r="K8" s="122">
        <v>4</v>
      </c>
      <c r="L8" s="81">
        <f t="shared" si="0"/>
        <v>4</v>
      </c>
      <c r="M8" s="82" t="s">
        <v>16</v>
      </c>
      <c r="N8" s="123" t="s">
        <v>16</v>
      </c>
      <c r="O8" s="137" t="s">
        <v>16</v>
      </c>
      <c r="P8" s="84" t="s">
        <v>16</v>
      </c>
      <c r="Q8" s="85" t="s">
        <v>16</v>
      </c>
      <c r="R8" s="124" t="s">
        <v>16</v>
      </c>
      <c r="S8" s="125" t="s">
        <v>16</v>
      </c>
      <c r="T8" s="88" t="s">
        <v>16</v>
      </c>
      <c r="U8" s="89" t="s">
        <v>240</v>
      </c>
      <c r="V8" s="126">
        <v>0</v>
      </c>
      <c r="W8" s="138">
        <v>0</v>
      </c>
      <c r="X8" s="436">
        <v>0</v>
      </c>
      <c r="Y8" s="112" t="s">
        <v>16</v>
      </c>
      <c r="Z8" s="127" t="s">
        <v>16</v>
      </c>
      <c r="AA8" s="139" t="s">
        <v>16</v>
      </c>
      <c r="AB8" s="95" t="s">
        <v>16</v>
      </c>
      <c r="AC8" s="96" t="s">
        <v>16</v>
      </c>
      <c r="AD8" s="129" t="s">
        <v>16</v>
      </c>
      <c r="AE8" s="130" t="s">
        <v>16</v>
      </c>
      <c r="AF8" s="99" t="s">
        <v>16</v>
      </c>
      <c r="AG8" s="100" t="s">
        <v>16</v>
      </c>
      <c r="AH8" s="131" t="s">
        <v>16</v>
      </c>
      <c r="AI8" s="140" t="s">
        <v>16</v>
      </c>
      <c r="AJ8" s="141" t="s">
        <v>16</v>
      </c>
      <c r="AK8" s="104" t="s">
        <v>16</v>
      </c>
      <c r="AL8" s="133" t="s">
        <v>16</v>
      </c>
      <c r="AM8" s="142" t="s">
        <v>16</v>
      </c>
      <c r="AN8" s="143" t="s">
        <v>16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" customHeight="1">
      <c r="A9" s="71" t="s">
        <v>16</v>
      </c>
      <c r="B9" s="144" t="s">
        <v>16</v>
      </c>
      <c r="C9" s="255" t="s">
        <v>16</v>
      </c>
      <c r="D9" s="74" t="s">
        <v>16</v>
      </c>
      <c r="E9" s="117" t="s">
        <v>75</v>
      </c>
      <c r="F9" s="146">
        <v>0</v>
      </c>
      <c r="G9" s="257">
        <v>0</v>
      </c>
      <c r="H9" s="588">
        <v>0</v>
      </c>
      <c r="I9" s="78" t="s">
        <v>123</v>
      </c>
      <c r="J9" s="121">
        <v>2</v>
      </c>
      <c r="K9" s="122">
        <v>9.5</v>
      </c>
      <c r="L9" s="81">
        <f t="shared" si="0"/>
        <v>4.75</v>
      </c>
      <c r="M9" s="82" t="s">
        <v>16</v>
      </c>
      <c r="N9" s="123" t="s">
        <v>16</v>
      </c>
      <c r="O9" s="137" t="s">
        <v>16</v>
      </c>
      <c r="P9" s="84" t="s">
        <v>16</v>
      </c>
      <c r="Q9" s="85" t="s">
        <v>16</v>
      </c>
      <c r="R9" s="124" t="s">
        <v>16</v>
      </c>
      <c r="S9" s="125" t="s">
        <v>16</v>
      </c>
      <c r="T9" s="88" t="s">
        <v>16</v>
      </c>
      <c r="U9" s="89" t="s">
        <v>16</v>
      </c>
      <c r="V9" s="126" t="s">
        <v>16</v>
      </c>
      <c r="W9" s="138" t="s">
        <v>16</v>
      </c>
      <c r="X9" s="92" t="s">
        <v>16</v>
      </c>
      <c r="Y9" s="112" t="s">
        <v>16</v>
      </c>
      <c r="Z9" s="127" t="s">
        <v>16</v>
      </c>
      <c r="AA9" s="139" t="s">
        <v>16</v>
      </c>
      <c r="AB9" s="95" t="s">
        <v>16</v>
      </c>
      <c r="AC9" s="96" t="s">
        <v>16</v>
      </c>
      <c r="AD9" s="129" t="s">
        <v>16</v>
      </c>
      <c r="AE9" s="130" t="s">
        <v>16</v>
      </c>
      <c r="AF9" s="99" t="s">
        <v>16</v>
      </c>
      <c r="AG9" s="100" t="s">
        <v>16</v>
      </c>
      <c r="AH9" s="131" t="s">
        <v>16</v>
      </c>
      <c r="AI9" s="140" t="s">
        <v>16</v>
      </c>
      <c r="AJ9" s="141" t="s">
        <v>16</v>
      </c>
      <c r="AK9" s="104" t="s">
        <v>16</v>
      </c>
      <c r="AL9" s="133" t="s">
        <v>16</v>
      </c>
      <c r="AM9" s="142" t="s">
        <v>16</v>
      </c>
      <c r="AN9" s="143" t="s">
        <v>16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" customHeight="1" thickBot="1">
      <c r="A10" s="71" t="s">
        <v>16</v>
      </c>
      <c r="B10" s="144" t="s">
        <v>16</v>
      </c>
      <c r="C10" s="145" t="s">
        <v>16</v>
      </c>
      <c r="D10" s="74" t="s">
        <v>16</v>
      </c>
      <c r="E10" s="75" t="s">
        <v>16</v>
      </c>
      <c r="F10" s="146" t="s">
        <v>16</v>
      </c>
      <c r="G10" s="147" t="s">
        <v>16</v>
      </c>
      <c r="H10" s="120" t="s">
        <v>16</v>
      </c>
      <c r="I10" s="78" t="s">
        <v>448</v>
      </c>
      <c r="J10" s="148">
        <v>1</v>
      </c>
      <c r="K10" s="293">
        <v>4</v>
      </c>
      <c r="L10" s="81">
        <f>K10/J10</f>
        <v>4</v>
      </c>
      <c r="M10" s="82" t="s">
        <v>16</v>
      </c>
      <c r="N10" s="150" t="s">
        <v>16</v>
      </c>
      <c r="O10" s="151" t="s">
        <v>16</v>
      </c>
      <c r="P10" s="84" t="s">
        <v>16</v>
      </c>
      <c r="Q10" s="85" t="s">
        <v>16</v>
      </c>
      <c r="R10" s="152" t="s">
        <v>16</v>
      </c>
      <c r="S10" s="153" t="s">
        <v>16</v>
      </c>
      <c r="T10" s="88" t="s">
        <v>16</v>
      </c>
      <c r="U10" s="89" t="s">
        <v>16</v>
      </c>
      <c r="V10" s="154" t="s">
        <v>16</v>
      </c>
      <c r="W10" s="155" t="s">
        <v>16</v>
      </c>
      <c r="X10" s="92" t="s">
        <v>16</v>
      </c>
      <c r="Y10" s="112" t="s">
        <v>16</v>
      </c>
      <c r="Z10" s="156" t="s">
        <v>16</v>
      </c>
      <c r="AA10" s="157" t="s">
        <v>16</v>
      </c>
      <c r="AB10" s="95" t="s">
        <v>16</v>
      </c>
      <c r="AC10" s="96" t="s">
        <v>16</v>
      </c>
      <c r="AD10" s="129" t="s">
        <v>16</v>
      </c>
      <c r="AE10" s="130" t="s">
        <v>16</v>
      </c>
      <c r="AF10" s="99" t="s">
        <v>16</v>
      </c>
      <c r="AG10" s="100" t="s">
        <v>16</v>
      </c>
      <c r="AH10" s="158" t="s">
        <v>16</v>
      </c>
      <c r="AI10" s="159" t="s">
        <v>16</v>
      </c>
      <c r="AJ10" s="141" t="s">
        <v>16</v>
      </c>
      <c r="AK10" s="104" t="s">
        <v>16</v>
      </c>
      <c r="AL10" s="160" t="s">
        <v>16</v>
      </c>
      <c r="AM10" s="161" t="s">
        <v>16</v>
      </c>
      <c r="AN10" s="143" t="s">
        <v>16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 thickBot="1">
      <c r="A11" s="162" t="s">
        <v>9</v>
      </c>
      <c r="B11" s="162" t="s">
        <v>0</v>
      </c>
      <c r="C11" s="163" t="s">
        <v>1</v>
      </c>
      <c r="D11" s="162" t="s">
        <v>2</v>
      </c>
      <c r="E11" s="164" t="s">
        <v>9</v>
      </c>
      <c r="F11" s="164" t="s">
        <v>0</v>
      </c>
      <c r="G11" s="165" t="s">
        <v>1</v>
      </c>
      <c r="H11" s="164" t="s">
        <v>2</v>
      </c>
      <c r="I11" s="166" t="s">
        <v>9</v>
      </c>
      <c r="J11" s="166" t="s">
        <v>0</v>
      </c>
      <c r="K11" s="167" t="s">
        <v>1</v>
      </c>
      <c r="L11" s="166" t="s">
        <v>2</v>
      </c>
      <c r="M11" s="7" t="s">
        <v>9</v>
      </c>
      <c r="N11" s="168" t="s">
        <v>0</v>
      </c>
      <c r="O11" s="169" t="s">
        <v>1</v>
      </c>
      <c r="P11" s="168" t="s">
        <v>2</v>
      </c>
      <c r="Q11" s="170" t="s">
        <v>9</v>
      </c>
      <c r="R11" s="170" t="s">
        <v>0</v>
      </c>
      <c r="S11" s="171" t="s">
        <v>1</v>
      </c>
      <c r="T11" s="9" t="s">
        <v>2</v>
      </c>
      <c r="U11" s="172" t="s">
        <v>9</v>
      </c>
      <c r="V11" s="173" t="s">
        <v>0</v>
      </c>
      <c r="W11" s="174" t="s">
        <v>1</v>
      </c>
      <c r="X11" s="175" t="s">
        <v>2</v>
      </c>
      <c r="Y11" s="176" t="s">
        <v>9</v>
      </c>
      <c r="Z11" s="177" t="s">
        <v>0</v>
      </c>
      <c r="AA11" s="178" t="s">
        <v>1</v>
      </c>
      <c r="AB11" s="176" t="s">
        <v>2</v>
      </c>
      <c r="AC11" s="30" t="s">
        <v>9</v>
      </c>
      <c r="AD11" s="31" t="s">
        <v>0</v>
      </c>
      <c r="AE11" s="179" t="s">
        <v>1</v>
      </c>
      <c r="AF11" s="30" t="s">
        <v>2</v>
      </c>
      <c r="AG11" s="180" t="s">
        <v>9</v>
      </c>
      <c r="AH11" s="180" t="s">
        <v>0</v>
      </c>
      <c r="AI11" s="181" t="s">
        <v>1</v>
      </c>
      <c r="AJ11" s="180" t="s">
        <v>2</v>
      </c>
      <c r="AK11" s="182" t="s">
        <v>9</v>
      </c>
      <c r="AL11" s="182" t="s">
        <v>0</v>
      </c>
      <c r="AM11" s="183" t="s">
        <v>1</v>
      </c>
      <c r="AN11" s="182" t="s">
        <v>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660" t="s">
        <v>33</v>
      </c>
      <c r="B12" s="532">
        <v>8</v>
      </c>
      <c r="C12" s="475">
        <v>50</v>
      </c>
      <c r="D12" s="658">
        <f>C12/B12</f>
        <v>6.25</v>
      </c>
      <c r="E12" s="477" t="s">
        <v>76</v>
      </c>
      <c r="F12" s="478">
        <v>7</v>
      </c>
      <c r="G12" s="479">
        <v>38</v>
      </c>
      <c r="H12" s="537">
        <f>G12/F12</f>
        <v>5.428571428571429</v>
      </c>
      <c r="I12" s="673" t="s">
        <v>124</v>
      </c>
      <c r="J12" s="674">
        <v>7</v>
      </c>
      <c r="K12" s="675">
        <v>50</v>
      </c>
      <c r="L12" s="676">
        <f>K12/J12</f>
        <v>7.142857142857143</v>
      </c>
      <c r="M12" s="189" t="s">
        <v>165</v>
      </c>
      <c r="N12" s="47">
        <v>0</v>
      </c>
      <c r="O12" s="594">
        <v>0</v>
      </c>
      <c r="P12" s="595">
        <v>0</v>
      </c>
      <c r="Q12" s="672" t="s">
        <v>505</v>
      </c>
      <c r="R12" s="671">
        <v>11</v>
      </c>
      <c r="S12" s="670">
        <v>79</v>
      </c>
      <c r="T12" s="669">
        <f aca="true" t="shared" si="1" ref="T12:T27">S12/R12</f>
        <v>7.181818181818182</v>
      </c>
      <c r="U12" s="54" t="s">
        <v>241</v>
      </c>
      <c r="V12" s="55">
        <v>0</v>
      </c>
      <c r="W12" s="592">
        <v>0</v>
      </c>
      <c r="X12" s="591">
        <v>0</v>
      </c>
      <c r="Y12" s="631" t="s">
        <v>281</v>
      </c>
      <c r="Z12" s="630">
        <v>11</v>
      </c>
      <c r="AA12" s="646">
        <v>73</v>
      </c>
      <c r="AB12" s="654">
        <f>AA12/Z12</f>
        <v>6.636363636363637</v>
      </c>
      <c r="AC12" s="487" t="s">
        <v>318</v>
      </c>
      <c r="AD12" s="488">
        <v>7</v>
      </c>
      <c r="AE12" s="489">
        <v>42</v>
      </c>
      <c r="AF12" s="490">
        <f aca="true" t="shared" si="2" ref="AF12:AF23">AE12/AD12</f>
        <v>6</v>
      </c>
      <c r="AG12" s="609" t="s">
        <v>352</v>
      </c>
      <c r="AH12" s="626">
        <v>13</v>
      </c>
      <c r="AI12" s="644">
        <v>79</v>
      </c>
      <c r="AJ12" s="501">
        <f>AI12/AH12</f>
        <v>6.076923076923077</v>
      </c>
      <c r="AK12" s="68" t="s">
        <v>390</v>
      </c>
      <c r="AL12" s="69">
        <v>2</v>
      </c>
      <c r="AM12" s="70">
        <v>11.5</v>
      </c>
      <c r="AN12" s="193">
        <f>AM12/AL12</f>
        <v>5.75</v>
      </c>
      <c r="AO12" s="1">
        <v>10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641" t="s">
        <v>447</v>
      </c>
      <c r="B13" s="640">
        <v>10</v>
      </c>
      <c r="C13" s="651">
        <v>65</v>
      </c>
      <c r="D13" s="659">
        <f aca="true" t="shared" si="3" ref="D13:D20">C13/B13</f>
        <v>6.5</v>
      </c>
      <c r="E13" s="541" t="s">
        <v>77</v>
      </c>
      <c r="F13" s="540">
        <v>8</v>
      </c>
      <c r="G13" s="539">
        <v>46</v>
      </c>
      <c r="H13" s="538">
        <f>G13/F13</f>
        <v>5.75</v>
      </c>
      <c r="I13" s="639" t="s">
        <v>125</v>
      </c>
      <c r="J13" s="638">
        <v>10</v>
      </c>
      <c r="K13" s="543">
        <v>58.5</v>
      </c>
      <c r="L13" s="544">
        <f>K13/J13</f>
        <v>5.85</v>
      </c>
      <c r="M13" s="204" t="s">
        <v>166</v>
      </c>
      <c r="N13" s="205">
        <v>0</v>
      </c>
      <c r="O13" s="438">
        <v>0</v>
      </c>
      <c r="P13" s="437">
        <v>0</v>
      </c>
      <c r="Q13" s="526" t="s">
        <v>206</v>
      </c>
      <c r="R13" s="525">
        <v>8</v>
      </c>
      <c r="S13" s="524">
        <v>47.5</v>
      </c>
      <c r="T13" s="523">
        <f t="shared" si="1"/>
        <v>5.9375</v>
      </c>
      <c r="U13" s="89" t="s">
        <v>242</v>
      </c>
      <c r="V13" s="212">
        <v>0</v>
      </c>
      <c r="W13" s="238">
        <v>0</v>
      </c>
      <c r="X13" s="439">
        <v>0</v>
      </c>
      <c r="Y13" s="112" t="s">
        <v>282</v>
      </c>
      <c r="Z13" s="215">
        <v>0</v>
      </c>
      <c r="AA13" s="216">
        <v>0</v>
      </c>
      <c r="AB13" s="217">
        <v>0</v>
      </c>
      <c r="AC13" s="96" t="s">
        <v>319</v>
      </c>
      <c r="AD13" s="218">
        <v>2</v>
      </c>
      <c r="AE13" s="219">
        <v>11</v>
      </c>
      <c r="AF13" s="99">
        <f t="shared" si="2"/>
        <v>5.5</v>
      </c>
      <c r="AG13" s="668" t="s">
        <v>353</v>
      </c>
      <c r="AH13" s="667">
        <v>12</v>
      </c>
      <c r="AI13" s="666">
        <v>82.5</v>
      </c>
      <c r="AJ13" s="665">
        <f>AI13/AH13</f>
        <v>6.875</v>
      </c>
      <c r="AK13" s="104" t="s">
        <v>391</v>
      </c>
      <c r="AL13" s="223">
        <v>4</v>
      </c>
      <c r="AM13" s="224">
        <v>22</v>
      </c>
      <c r="AN13" s="225">
        <f>AM13/AL13</f>
        <v>5.5</v>
      </c>
      <c r="AO13" s="108">
        <v>60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194" t="s">
        <v>34</v>
      </c>
      <c r="B14" s="195">
        <v>2</v>
      </c>
      <c r="C14" s="196">
        <v>12</v>
      </c>
      <c r="D14" s="74">
        <f t="shared" si="3"/>
        <v>6</v>
      </c>
      <c r="E14" s="75" t="s">
        <v>496</v>
      </c>
      <c r="F14" s="197">
        <v>6</v>
      </c>
      <c r="G14" s="198">
        <v>40.5</v>
      </c>
      <c r="H14" s="199">
        <f aca="true" t="shared" si="4" ref="H14:H27">G14/F14</f>
        <v>6.75</v>
      </c>
      <c r="I14" s="664" t="s">
        <v>126</v>
      </c>
      <c r="J14" s="542">
        <v>7</v>
      </c>
      <c r="K14" s="543">
        <v>46</v>
      </c>
      <c r="L14" s="661">
        <f>K14/J14</f>
        <v>6.571428571428571</v>
      </c>
      <c r="M14" s="637" t="s">
        <v>167</v>
      </c>
      <c r="N14" s="636">
        <v>11</v>
      </c>
      <c r="O14" s="650">
        <v>63</v>
      </c>
      <c r="P14" s="528">
        <f aca="true" t="shared" si="5" ref="P14:P26">O14/N14</f>
        <v>5.7272727272727275</v>
      </c>
      <c r="Q14" s="208" t="s">
        <v>207</v>
      </c>
      <c r="R14" s="209">
        <v>1</v>
      </c>
      <c r="S14" s="210">
        <v>6</v>
      </c>
      <c r="T14" s="211">
        <f t="shared" si="1"/>
        <v>6</v>
      </c>
      <c r="U14" s="237" t="s">
        <v>243</v>
      </c>
      <c r="V14" s="212">
        <v>3</v>
      </c>
      <c r="W14" s="213">
        <v>19</v>
      </c>
      <c r="X14" s="214">
        <f aca="true" t="shared" si="6" ref="X14:X27">W14/V14</f>
        <v>6.333333333333333</v>
      </c>
      <c r="Y14" s="515" t="s">
        <v>284</v>
      </c>
      <c r="Z14" s="516">
        <v>8</v>
      </c>
      <c r="AA14" s="517">
        <v>48.5</v>
      </c>
      <c r="AB14" s="518">
        <f>AA14/Z14</f>
        <v>6.0625</v>
      </c>
      <c r="AC14" s="629" t="s">
        <v>320</v>
      </c>
      <c r="AD14" s="628">
        <v>12</v>
      </c>
      <c r="AE14" s="645">
        <v>78</v>
      </c>
      <c r="AF14" s="653">
        <f t="shared" si="2"/>
        <v>6.5</v>
      </c>
      <c r="AG14" s="627" t="s">
        <v>354</v>
      </c>
      <c r="AH14" s="625">
        <v>11</v>
      </c>
      <c r="AI14" s="643">
        <v>64</v>
      </c>
      <c r="AJ14" s="500">
        <f>AI14/AH14</f>
        <v>5.818181818181818</v>
      </c>
      <c r="AK14" s="499" t="s">
        <v>392</v>
      </c>
      <c r="AL14" s="498">
        <v>7</v>
      </c>
      <c r="AM14" s="497">
        <v>38.5</v>
      </c>
      <c r="AN14" s="496">
        <f>AM14/AL14</f>
        <v>5.5</v>
      </c>
      <c r="AO14" s="114">
        <v>6.1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641" t="s">
        <v>35</v>
      </c>
      <c r="B15" s="640">
        <v>12</v>
      </c>
      <c r="C15" s="651">
        <v>80.5</v>
      </c>
      <c r="D15" s="659">
        <f t="shared" si="3"/>
        <v>6.708333333333333</v>
      </c>
      <c r="E15" s="75" t="s">
        <v>78</v>
      </c>
      <c r="F15" s="197">
        <v>0</v>
      </c>
      <c r="G15" s="228">
        <v>0</v>
      </c>
      <c r="H15" s="371">
        <v>0</v>
      </c>
      <c r="I15" s="78" t="s">
        <v>127</v>
      </c>
      <c r="J15" s="201">
        <v>1</v>
      </c>
      <c r="K15" s="202">
        <v>5.5</v>
      </c>
      <c r="L15" s="203">
        <f aca="true" t="shared" si="7" ref="L15:L26">K15/J15</f>
        <v>5.5</v>
      </c>
      <c r="M15" s="204" t="s">
        <v>168</v>
      </c>
      <c r="N15" s="226">
        <v>2</v>
      </c>
      <c r="O15" s="227">
        <v>11.5</v>
      </c>
      <c r="P15" s="207">
        <f t="shared" si="5"/>
        <v>5.75</v>
      </c>
      <c r="Q15" s="208" t="s">
        <v>208</v>
      </c>
      <c r="R15" s="209">
        <v>3</v>
      </c>
      <c r="S15" s="210">
        <v>15.5</v>
      </c>
      <c r="T15" s="211">
        <f t="shared" si="1"/>
        <v>5.166666666666667</v>
      </c>
      <c r="U15" s="633" t="s">
        <v>244</v>
      </c>
      <c r="V15" s="634">
        <v>10</v>
      </c>
      <c r="W15" s="648">
        <v>65</v>
      </c>
      <c r="X15" s="656">
        <f t="shared" si="6"/>
        <v>6.5</v>
      </c>
      <c r="Y15" s="112" t="s">
        <v>283</v>
      </c>
      <c r="Z15" s="215">
        <v>0</v>
      </c>
      <c r="AA15" s="239">
        <v>0</v>
      </c>
      <c r="AB15" s="423">
        <v>0</v>
      </c>
      <c r="AC15" s="96" t="s">
        <v>321</v>
      </c>
      <c r="AD15" s="218">
        <v>2</v>
      </c>
      <c r="AE15" s="219">
        <v>11.5</v>
      </c>
      <c r="AF15" s="99">
        <f t="shared" si="2"/>
        <v>5.75</v>
      </c>
      <c r="AG15" s="100" t="s">
        <v>355</v>
      </c>
      <c r="AH15" s="220">
        <v>0</v>
      </c>
      <c r="AI15" s="233">
        <v>0</v>
      </c>
      <c r="AJ15" s="374">
        <v>0</v>
      </c>
      <c r="AK15" s="624" t="s">
        <v>393</v>
      </c>
      <c r="AL15" s="623">
        <v>10</v>
      </c>
      <c r="AM15" s="497">
        <v>58</v>
      </c>
      <c r="AN15" s="496">
        <f>AM15/AL15</f>
        <v>5.8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>
      <c r="A16" s="194" t="s">
        <v>36</v>
      </c>
      <c r="B16" s="195">
        <v>0</v>
      </c>
      <c r="C16" s="581">
        <v>0</v>
      </c>
      <c r="D16" s="369">
        <v>0</v>
      </c>
      <c r="E16" s="117" t="s">
        <v>79</v>
      </c>
      <c r="F16" s="197">
        <v>4</v>
      </c>
      <c r="G16" s="198">
        <v>29.5</v>
      </c>
      <c r="H16" s="199">
        <f t="shared" si="4"/>
        <v>7.375</v>
      </c>
      <c r="I16" s="78" t="s">
        <v>128</v>
      </c>
      <c r="J16" s="201">
        <v>4</v>
      </c>
      <c r="K16" s="202">
        <v>24.5</v>
      </c>
      <c r="L16" s="203">
        <f t="shared" si="7"/>
        <v>6.125</v>
      </c>
      <c r="M16" s="204" t="s">
        <v>169</v>
      </c>
      <c r="N16" s="226">
        <v>4</v>
      </c>
      <c r="O16" s="227">
        <v>23</v>
      </c>
      <c r="P16" s="207">
        <f t="shared" si="5"/>
        <v>5.75</v>
      </c>
      <c r="Q16" s="231" t="s">
        <v>209</v>
      </c>
      <c r="R16" s="209">
        <v>4</v>
      </c>
      <c r="S16" s="210">
        <v>25.5</v>
      </c>
      <c r="T16" s="211">
        <f t="shared" si="1"/>
        <v>6.375</v>
      </c>
      <c r="U16" s="633" t="s">
        <v>245</v>
      </c>
      <c r="V16" s="520">
        <v>9</v>
      </c>
      <c r="W16" s="521">
        <v>55</v>
      </c>
      <c r="X16" s="656">
        <f t="shared" si="6"/>
        <v>6.111111111111111</v>
      </c>
      <c r="Y16" s="610" t="s">
        <v>285</v>
      </c>
      <c r="Z16" s="632">
        <v>10</v>
      </c>
      <c r="AA16" s="647">
        <v>62.5</v>
      </c>
      <c r="AB16" s="655">
        <f aca="true" t="shared" si="8" ref="AB16:AB22">AA16/Z16</f>
        <v>6.25</v>
      </c>
      <c r="AC16" s="96" t="s">
        <v>322</v>
      </c>
      <c r="AD16" s="218">
        <v>0</v>
      </c>
      <c r="AE16" s="230">
        <v>0</v>
      </c>
      <c r="AF16" s="580">
        <v>0</v>
      </c>
      <c r="AG16" s="100" t="s">
        <v>356</v>
      </c>
      <c r="AH16" s="220">
        <v>1</v>
      </c>
      <c r="AI16" s="221">
        <v>5.5</v>
      </c>
      <c r="AJ16" s="222">
        <f>AI16/AH16</f>
        <v>5.5</v>
      </c>
      <c r="AK16" s="624" t="s">
        <v>394</v>
      </c>
      <c r="AL16" s="623">
        <v>11</v>
      </c>
      <c r="AM16" s="642">
        <v>65.5</v>
      </c>
      <c r="AN16" s="496">
        <f>AM16/AL16</f>
        <v>5.954545454545454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>
      <c r="A17" s="194" t="s">
        <v>37</v>
      </c>
      <c r="B17" s="195">
        <v>5</v>
      </c>
      <c r="C17" s="196">
        <v>24</v>
      </c>
      <c r="D17" s="74">
        <f t="shared" si="3"/>
        <v>4.8</v>
      </c>
      <c r="E17" s="117" t="s">
        <v>80</v>
      </c>
      <c r="F17" s="235">
        <v>1</v>
      </c>
      <c r="G17" s="434">
        <v>6</v>
      </c>
      <c r="H17" s="199">
        <f t="shared" si="4"/>
        <v>6</v>
      </c>
      <c r="I17" s="78" t="s">
        <v>129</v>
      </c>
      <c r="J17" s="201">
        <v>1</v>
      </c>
      <c r="K17" s="202">
        <v>6</v>
      </c>
      <c r="L17" s="203">
        <f t="shared" si="7"/>
        <v>6</v>
      </c>
      <c r="M17" s="204" t="s">
        <v>170</v>
      </c>
      <c r="N17" s="226">
        <v>4</v>
      </c>
      <c r="O17" s="227">
        <v>23.5</v>
      </c>
      <c r="P17" s="207">
        <f t="shared" si="5"/>
        <v>5.875</v>
      </c>
      <c r="Q17" s="231" t="s">
        <v>210</v>
      </c>
      <c r="R17" s="209">
        <v>5</v>
      </c>
      <c r="S17" s="210">
        <v>28</v>
      </c>
      <c r="T17" s="211">
        <f t="shared" si="1"/>
        <v>5.6</v>
      </c>
      <c r="U17" s="237" t="s">
        <v>246</v>
      </c>
      <c r="V17" s="212">
        <v>1</v>
      </c>
      <c r="W17" s="213">
        <v>5.5</v>
      </c>
      <c r="X17" s="214">
        <f t="shared" si="6"/>
        <v>5.5</v>
      </c>
      <c r="Y17" s="93" t="s">
        <v>286</v>
      </c>
      <c r="Z17" s="215">
        <v>2</v>
      </c>
      <c r="AA17" s="216">
        <v>16.5</v>
      </c>
      <c r="AB17" s="217">
        <f t="shared" si="8"/>
        <v>8.25</v>
      </c>
      <c r="AC17" s="96" t="s">
        <v>323</v>
      </c>
      <c r="AD17" s="218">
        <v>0</v>
      </c>
      <c r="AE17" s="230">
        <v>0</v>
      </c>
      <c r="AF17" s="580">
        <v>0</v>
      </c>
      <c r="AG17" s="100" t="s">
        <v>357</v>
      </c>
      <c r="AH17" s="220">
        <v>1</v>
      </c>
      <c r="AI17" s="221">
        <v>6.5</v>
      </c>
      <c r="AJ17" s="222">
        <f>AI17/AH17</f>
        <v>6.5</v>
      </c>
      <c r="AK17" s="104" t="s">
        <v>395</v>
      </c>
      <c r="AL17" s="223">
        <v>0</v>
      </c>
      <c r="AM17" s="234">
        <v>0</v>
      </c>
      <c r="AN17" s="375">
        <v>0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194" t="s">
        <v>38</v>
      </c>
      <c r="B18" s="195">
        <v>1</v>
      </c>
      <c r="C18" s="196">
        <v>10</v>
      </c>
      <c r="D18" s="74">
        <f t="shared" si="3"/>
        <v>10</v>
      </c>
      <c r="E18" s="75" t="s">
        <v>81</v>
      </c>
      <c r="F18" s="197">
        <v>0</v>
      </c>
      <c r="G18" s="228">
        <v>0</v>
      </c>
      <c r="H18" s="371">
        <v>0</v>
      </c>
      <c r="I18" s="78" t="s">
        <v>430</v>
      </c>
      <c r="J18" s="201">
        <v>1</v>
      </c>
      <c r="K18" s="202">
        <v>7</v>
      </c>
      <c r="L18" s="203">
        <f t="shared" si="7"/>
        <v>7</v>
      </c>
      <c r="M18" s="204" t="s">
        <v>171</v>
      </c>
      <c r="N18" s="226">
        <v>1</v>
      </c>
      <c r="O18" s="227">
        <v>5.5</v>
      </c>
      <c r="P18" s="207">
        <f t="shared" si="5"/>
        <v>5.5</v>
      </c>
      <c r="Q18" s="208" t="s">
        <v>211</v>
      </c>
      <c r="R18" s="209">
        <v>0</v>
      </c>
      <c r="S18" s="440">
        <v>0</v>
      </c>
      <c r="T18" s="380">
        <v>0</v>
      </c>
      <c r="U18" s="237" t="s">
        <v>247</v>
      </c>
      <c r="V18" s="241">
        <v>1</v>
      </c>
      <c r="W18" s="242">
        <v>6</v>
      </c>
      <c r="X18" s="214">
        <f t="shared" si="6"/>
        <v>6</v>
      </c>
      <c r="Y18" s="93" t="s">
        <v>287</v>
      </c>
      <c r="Z18" s="215">
        <v>1</v>
      </c>
      <c r="AA18" s="216">
        <v>6</v>
      </c>
      <c r="AB18" s="217">
        <f t="shared" si="8"/>
        <v>6</v>
      </c>
      <c r="AC18" s="96" t="s">
        <v>324</v>
      </c>
      <c r="AD18" s="218">
        <v>0</v>
      </c>
      <c r="AE18" s="230">
        <v>0</v>
      </c>
      <c r="AF18" s="580">
        <v>0</v>
      </c>
      <c r="AG18" s="100" t="s">
        <v>358</v>
      </c>
      <c r="AH18" s="220">
        <v>0</v>
      </c>
      <c r="AI18" s="233">
        <v>0</v>
      </c>
      <c r="AJ18" s="374">
        <v>0</v>
      </c>
      <c r="AK18" s="104" t="s">
        <v>396</v>
      </c>
      <c r="AL18" s="223">
        <v>0</v>
      </c>
      <c r="AM18" s="234">
        <v>0</v>
      </c>
      <c r="AN18" s="375">
        <v>0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194" t="s">
        <v>39</v>
      </c>
      <c r="B19" s="195">
        <v>0</v>
      </c>
      <c r="C19" s="581">
        <v>0</v>
      </c>
      <c r="D19" s="369">
        <v>0</v>
      </c>
      <c r="E19" s="75" t="s">
        <v>82</v>
      </c>
      <c r="F19" s="197">
        <v>5</v>
      </c>
      <c r="G19" s="198">
        <v>30</v>
      </c>
      <c r="H19" s="199">
        <f t="shared" si="4"/>
        <v>6</v>
      </c>
      <c r="I19" s="78" t="s">
        <v>130</v>
      </c>
      <c r="J19" s="201">
        <v>1</v>
      </c>
      <c r="K19" s="202">
        <v>6</v>
      </c>
      <c r="L19" s="203">
        <f t="shared" si="7"/>
        <v>6</v>
      </c>
      <c r="M19" s="204" t="s">
        <v>172</v>
      </c>
      <c r="N19" s="226">
        <v>0</v>
      </c>
      <c r="O19" s="229">
        <v>0</v>
      </c>
      <c r="P19" s="437">
        <v>0</v>
      </c>
      <c r="Q19" s="208" t="s">
        <v>212</v>
      </c>
      <c r="R19" s="209">
        <v>0</v>
      </c>
      <c r="S19" s="440">
        <v>0</v>
      </c>
      <c r="T19" s="380">
        <v>0</v>
      </c>
      <c r="U19" s="89" t="s">
        <v>248</v>
      </c>
      <c r="V19" s="212">
        <v>3</v>
      </c>
      <c r="W19" s="242">
        <v>19.5</v>
      </c>
      <c r="X19" s="214">
        <f t="shared" si="6"/>
        <v>6.5</v>
      </c>
      <c r="Y19" s="93" t="s">
        <v>288</v>
      </c>
      <c r="Z19" s="215">
        <v>0</v>
      </c>
      <c r="AA19" s="239">
        <v>0</v>
      </c>
      <c r="AB19" s="423">
        <v>0</v>
      </c>
      <c r="AC19" s="508" t="s">
        <v>325</v>
      </c>
      <c r="AD19" s="507">
        <v>7</v>
      </c>
      <c r="AE19" s="506">
        <v>41</v>
      </c>
      <c r="AF19" s="505">
        <f t="shared" si="2"/>
        <v>5.857142857142857</v>
      </c>
      <c r="AG19" s="100" t="s">
        <v>359</v>
      </c>
      <c r="AH19" s="220">
        <v>0</v>
      </c>
      <c r="AI19" s="233">
        <v>0</v>
      </c>
      <c r="AJ19" s="374">
        <v>0</v>
      </c>
      <c r="AK19" s="104" t="s">
        <v>397</v>
      </c>
      <c r="AL19" s="223">
        <v>0</v>
      </c>
      <c r="AM19" s="234">
        <v>0</v>
      </c>
      <c r="AN19" s="375">
        <v>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194" t="s">
        <v>40</v>
      </c>
      <c r="B20" s="243">
        <v>1</v>
      </c>
      <c r="C20" s="145">
        <v>5.5</v>
      </c>
      <c r="D20" s="74">
        <f t="shared" si="3"/>
        <v>5.5</v>
      </c>
      <c r="E20" s="75" t="s">
        <v>83</v>
      </c>
      <c r="F20" s="197">
        <v>1</v>
      </c>
      <c r="G20" s="198">
        <v>5.5</v>
      </c>
      <c r="H20" s="199">
        <f t="shared" si="4"/>
        <v>5.5</v>
      </c>
      <c r="I20" s="78" t="s">
        <v>444</v>
      </c>
      <c r="J20" s="201">
        <v>1</v>
      </c>
      <c r="K20" s="202">
        <v>6</v>
      </c>
      <c r="L20" s="203">
        <f t="shared" si="7"/>
        <v>6</v>
      </c>
      <c r="M20" s="204" t="s">
        <v>173</v>
      </c>
      <c r="N20" s="244">
        <v>1</v>
      </c>
      <c r="O20" s="245">
        <v>7.5</v>
      </c>
      <c r="P20" s="207">
        <f t="shared" si="5"/>
        <v>7.5</v>
      </c>
      <c r="Q20" s="208" t="s">
        <v>213</v>
      </c>
      <c r="R20" s="246">
        <v>3</v>
      </c>
      <c r="S20" s="153">
        <v>14.5</v>
      </c>
      <c r="T20" s="211">
        <f t="shared" si="1"/>
        <v>4.833333333333333</v>
      </c>
      <c r="U20" s="89" t="s">
        <v>249</v>
      </c>
      <c r="V20" s="248">
        <v>4</v>
      </c>
      <c r="W20" s="249">
        <v>24.5</v>
      </c>
      <c r="X20" s="214">
        <f t="shared" si="6"/>
        <v>6.125</v>
      </c>
      <c r="Y20" s="93" t="s">
        <v>289</v>
      </c>
      <c r="Z20" s="250">
        <v>6</v>
      </c>
      <c r="AA20" s="157">
        <v>35.5</v>
      </c>
      <c r="AB20" s="217">
        <f t="shared" si="8"/>
        <v>5.916666666666667</v>
      </c>
      <c r="AC20" s="96" t="s">
        <v>326</v>
      </c>
      <c r="AD20" s="218">
        <v>0</v>
      </c>
      <c r="AE20" s="230">
        <v>0</v>
      </c>
      <c r="AF20" s="580">
        <v>0</v>
      </c>
      <c r="AG20" s="100" t="s">
        <v>360</v>
      </c>
      <c r="AH20" s="251">
        <v>0</v>
      </c>
      <c r="AI20" s="252">
        <v>0</v>
      </c>
      <c r="AJ20" s="374">
        <v>0</v>
      </c>
      <c r="AK20" s="104" t="s">
        <v>398</v>
      </c>
      <c r="AL20" s="253">
        <v>0</v>
      </c>
      <c r="AM20" s="254">
        <v>0</v>
      </c>
      <c r="AN20" s="375">
        <v>0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194" t="s">
        <v>41</v>
      </c>
      <c r="B21" s="243">
        <v>0</v>
      </c>
      <c r="C21" s="255">
        <v>0</v>
      </c>
      <c r="D21" s="369">
        <v>0</v>
      </c>
      <c r="E21" s="75" t="s">
        <v>84</v>
      </c>
      <c r="F21" s="256">
        <v>1</v>
      </c>
      <c r="G21" s="147">
        <v>6</v>
      </c>
      <c r="H21" s="199">
        <f t="shared" si="4"/>
        <v>6</v>
      </c>
      <c r="I21" s="78" t="s">
        <v>131</v>
      </c>
      <c r="J21" s="201">
        <v>0</v>
      </c>
      <c r="K21" s="240">
        <v>0</v>
      </c>
      <c r="L21" s="461">
        <v>0</v>
      </c>
      <c r="M21" s="529" t="s">
        <v>174</v>
      </c>
      <c r="N21" s="530">
        <v>7</v>
      </c>
      <c r="O21" s="531">
        <v>38</v>
      </c>
      <c r="P21" s="528">
        <f t="shared" si="5"/>
        <v>5.428571428571429</v>
      </c>
      <c r="Q21" s="208" t="s">
        <v>214</v>
      </c>
      <c r="R21" s="246">
        <v>0</v>
      </c>
      <c r="S21" s="247">
        <v>0</v>
      </c>
      <c r="T21" s="380">
        <v>0</v>
      </c>
      <c r="U21" s="89" t="s">
        <v>250</v>
      </c>
      <c r="V21" s="248">
        <v>5</v>
      </c>
      <c r="W21" s="249">
        <v>35.5</v>
      </c>
      <c r="X21" s="214">
        <f t="shared" si="6"/>
        <v>7.1</v>
      </c>
      <c r="Y21" s="112" t="s">
        <v>290</v>
      </c>
      <c r="Z21" s="250">
        <v>0</v>
      </c>
      <c r="AA21" s="258">
        <v>0</v>
      </c>
      <c r="AB21" s="423">
        <v>0</v>
      </c>
      <c r="AC21" s="96" t="s">
        <v>327</v>
      </c>
      <c r="AD21" s="218">
        <v>2</v>
      </c>
      <c r="AE21" s="219">
        <v>11.5</v>
      </c>
      <c r="AF21" s="99">
        <f t="shared" si="2"/>
        <v>5.75</v>
      </c>
      <c r="AG21" s="100" t="s">
        <v>361</v>
      </c>
      <c r="AH21" s="251">
        <v>0</v>
      </c>
      <c r="AI21" s="252">
        <v>0</v>
      </c>
      <c r="AJ21" s="374">
        <v>0</v>
      </c>
      <c r="AK21" s="104" t="s">
        <v>399</v>
      </c>
      <c r="AL21" s="253">
        <v>0</v>
      </c>
      <c r="AM21" s="254">
        <v>0</v>
      </c>
      <c r="AN21" s="375">
        <v>0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194" t="s">
        <v>42</v>
      </c>
      <c r="B22" s="243">
        <v>0</v>
      </c>
      <c r="C22" s="255">
        <v>0</v>
      </c>
      <c r="D22" s="369">
        <v>0</v>
      </c>
      <c r="E22" s="75" t="s">
        <v>85</v>
      </c>
      <c r="F22" s="256">
        <v>0</v>
      </c>
      <c r="G22" s="257">
        <v>0</v>
      </c>
      <c r="H22" s="371">
        <v>0</v>
      </c>
      <c r="I22" s="78" t="s">
        <v>132</v>
      </c>
      <c r="J22" s="201">
        <v>1</v>
      </c>
      <c r="K22" s="202">
        <v>6.5</v>
      </c>
      <c r="L22" s="203">
        <f t="shared" si="7"/>
        <v>6.5</v>
      </c>
      <c r="M22" s="204" t="s">
        <v>175</v>
      </c>
      <c r="N22" s="244">
        <v>0</v>
      </c>
      <c r="O22" s="151">
        <v>0</v>
      </c>
      <c r="P22" s="437">
        <v>0</v>
      </c>
      <c r="Q22" s="208" t="s">
        <v>215</v>
      </c>
      <c r="R22" s="246">
        <v>0</v>
      </c>
      <c r="S22" s="247">
        <v>0</v>
      </c>
      <c r="T22" s="380">
        <v>0</v>
      </c>
      <c r="U22" s="89" t="s">
        <v>251</v>
      </c>
      <c r="V22" s="248">
        <v>0</v>
      </c>
      <c r="W22" s="155">
        <v>0</v>
      </c>
      <c r="X22" s="439">
        <v>0</v>
      </c>
      <c r="Y22" s="93" t="s">
        <v>291</v>
      </c>
      <c r="Z22" s="250">
        <v>1</v>
      </c>
      <c r="AA22" s="157">
        <v>5</v>
      </c>
      <c r="AB22" s="217">
        <f t="shared" si="8"/>
        <v>5</v>
      </c>
      <c r="AC22" s="96" t="s">
        <v>328</v>
      </c>
      <c r="AD22" s="259">
        <v>0</v>
      </c>
      <c r="AE22" s="260">
        <v>0</v>
      </c>
      <c r="AF22" s="580">
        <v>0</v>
      </c>
      <c r="AG22" s="100" t="s">
        <v>362</v>
      </c>
      <c r="AH22" s="251">
        <v>0</v>
      </c>
      <c r="AI22" s="252">
        <v>0</v>
      </c>
      <c r="AJ22" s="374">
        <v>0</v>
      </c>
      <c r="AK22" s="104" t="s">
        <v>400</v>
      </c>
      <c r="AL22" s="253">
        <v>0</v>
      </c>
      <c r="AM22" s="254">
        <v>0</v>
      </c>
      <c r="AN22" s="375">
        <v>0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>
      <c r="A23" s="194" t="s">
        <v>43</v>
      </c>
      <c r="B23" s="243">
        <v>0</v>
      </c>
      <c r="C23" s="255">
        <v>0</v>
      </c>
      <c r="D23" s="369">
        <v>0</v>
      </c>
      <c r="E23" s="75" t="s">
        <v>86</v>
      </c>
      <c r="F23" s="256">
        <v>0</v>
      </c>
      <c r="G23" s="257">
        <v>0</v>
      </c>
      <c r="H23" s="371">
        <v>0</v>
      </c>
      <c r="I23" s="200" t="s">
        <v>133</v>
      </c>
      <c r="J23" s="121">
        <v>6</v>
      </c>
      <c r="K23" s="122">
        <v>40.5</v>
      </c>
      <c r="L23" s="203">
        <f t="shared" si="7"/>
        <v>6.75</v>
      </c>
      <c r="M23" s="204" t="s">
        <v>176</v>
      </c>
      <c r="N23" s="244">
        <v>1</v>
      </c>
      <c r="O23" s="245">
        <v>5.5</v>
      </c>
      <c r="P23" s="207">
        <f t="shared" si="5"/>
        <v>5.5</v>
      </c>
      <c r="Q23" s="208" t="s">
        <v>216</v>
      </c>
      <c r="R23" s="246">
        <v>0</v>
      </c>
      <c r="S23" s="247">
        <v>0</v>
      </c>
      <c r="T23" s="380">
        <v>0</v>
      </c>
      <c r="U23" s="89" t="s">
        <v>252</v>
      </c>
      <c r="V23" s="248">
        <v>0</v>
      </c>
      <c r="W23" s="155">
        <v>0</v>
      </c>
      <c r="X23" s="439">
        <v>0</v>
      </c>
      <c r="Y23" s="93" t="s">
        <v>465</v>
      </c>
      <c r="Z23" s="250">
        <v>0</v>
      </c>
      <c r="AA23" s="258">
        <v>0</v>
      </c>
      <c r="AB23" s="423">
        <v>0</v>
      </c>
      <c r="AC23" s="508" t="s">
        <v>329</v>
      </c>
      <c r="AD23" s="510">
        <v>7</v>
      </c>
      <c r="AE23" s="509">
        <v>40</v>
      </c>
      <c r="AF23" s="505">
        <f t="shared" si="2"/>
        <v>5.714285714285714</v>
      </c>
      <c r="AG23" s="100" t="s">
        <v>363</v>
      </c>
      <c r="AH23" s="251">
        <v>0</v>
      </c>
      <c r="AI23" s="252">
        <v>0</v>
      </c>
      <c r="AJ23" s="374">
        <v>0</v>
      </c>
      <c r="AK23" s="104" t="s">
        <v>468</v>
      </c>
      <c r="AL23" s="253">
        <v>3</v>
      </c>
      <c r="AM23" s="161">
        <v>18.5</v>
      </c>
      <c r="AN23" s="225">
        <f>AM23/AL23</f>
        <v>6.166666666666667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" customHeight="1">
      <c r="A24" s="194" t="s">
        <v>449</v>
      </c>
      <c r="B24" s="243">
        <v>0</v>
      </c>
      <c r="C24" s="255">
        <v>0</v>
      </c>
      <c r="D24" s="369">
        <v>0</v>
      </c>
      <c r="E24" s="117" t="s">
        <v>87</v>
      </c>
      <c r="F24" s="256">
        <v>5</v>
      </c>
      <c r="G24" s="147">
        <v>35</v>
      </c>
      <c r="H24" s="199">
        <f t="shared" si="4"/>
        <v>7</v>
      </c>
      <c r="I24" s="200" t="s">
        <v>134</v>
      </c>
      <c r="J24" s="121">
        <v>2</v>
      </c>
      <c r="K24" s="122">
        <v>12</v>
      </c>
      <c r="L24" s="203">
        <f t="shared" si="7"/>
        <v>6</v>
      </c>
      <c r="M24" s="204" t="s">
        <v>177</v>
      </c>
      <c r="N24" s="244">
        <v>1</v>
      </c>
      <c r="O24" s="245">
        <v>6</v>
      </c>
      <c r="P24" s="207">
        <f t="shared" si="5"/>
        <v>6</v>
      </c>
      <c r="Q24" s="208" t="s">
        <v>458</v>
      </c>
      <c r="R24" s="246">
        <v>1</v>
      </c>
      <c r="S24" s="153">
        <v>5</v>
      </c>
      <c r="T24" s="211">
        <f t="shared" si="1"/>
        <v>5</v>
      </c>
      <c r="U24" s="237" t="s">
        <v>253</v>
      </c>
      <c r="V24" s="248">
        <v>1</v>
      </c>
      <c r="W24" s="249">
        <v>6</v>
      </c>
      <c r="X24" s="214">
        <f t="shared" si="6"/>
        <v>6</v>
      </c>
      <c r="Y24" s="93" t="s">
        <v>466</v>
      </c>
      <c r="Z24" s="250">
        <v>0</v>
      </c>
      <c r="AA24" s="258">
        <v>0</v>
      </c>
      <c r="AB24" s="423">
        <v>0</v>
      </c>
      <c r="AC24" s="96" t="s">
        <v>16</v>
      </c>
      <c r="AD24" s="259" t="s">
        <v>16</v>
      </c>
      <c r="AE24" s="260" t="s">
        <v>16</v>
      </c>
      <c r="AF24" s="99" t="s">
        <v>16</v>
      </c>
      <c r="AG24" s="100" t="s">
        <v>16</v>
      </c>
      <c r="AH24" s="251" t="s">
        <v>16</v>
      </c>
      <c r="AI24" s="159" t="s">
        <v>16</v>
      </c>
      <c r="AJ24" s="222" t="s">
        <v>16</v>
      </c>
      <c r="AK24" s="104" t="s">
        <v>470</v>
      </c>
      <c r="AL24" s="253">
        <v>0</v>
      </c>
      <c r="AM24" s="254">
        <v>0</v>
      </c>
      <c r="AN24" s="375">
        <v>0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" customHeight="1">
      <c r="A25" s="194" t="s">
        <v>16</v>
      </c>
      <c r="B25" s="243" t="s">
        <v>16</v>
      </c>
      <c r="C25" s="145" t="s">
        <v>16</v>
      </c>
      <c r="D25" s="74" t="s">
        <v>16</v>
      </c>
      <c r="E25" s="75" t="s">
        <v>89</v>
      </c>
      <c r="F25" s="256">
        <v>0</v>
      </c>
      <c r="G25" s="257">
        <v>0</v>
      </c>
      <c r="H25" s="371">
        <v>0</v>
      </c>
      <c r="I25" s="200" t="s">
        <v>135</v>
      </c>
      <c r="J25" s="121">
        <v>0</v>
      </c>
      <c r="K25" s="579">
        <v>0</v>
      </c>
      <c r="L25" s="461">
        <v>0</v>
      </c>
      <c r="M25" s="204" t="s">
        <v>178</v>
      </c>
      <c r="N25" s="244">
        <v>1</v>
      </c>
      <c r="O25" s="245">
        <v>5.5</v>
      </c>
      <c r="P25" s="207">
        <f t="shared" si="5"/>
        <v>5.5</v>
      </c>
      <c r="Q25" s="208" t="s">
        <v>459</v>
      </c>
      <c r="R25" s="246">
        <v>0</v>
      </c>
      <c r="S25" s="247">
        <v>0</v>
      </c>
      <c r="T25" s="380">
        <v>0</v>
      </c>
      <c r="U25" s="89" t="s">
        <v>254</v>
      </c>
      <c r="V25" s="248">
        <v>0</v>
      </c>
      <c r="W25" s="155">
        <v>0</v>
      </c>
      <c r="X25" s="439">
        <v>0</v>
      </c>
      <c r="Y25" s="93" t="s">
        <v>467</v>
      </c>
      <c r="Z25" s="250">
        <v>0</v>
      </c>
      <c r="AA25" s="258">
        <v>0</v>
      </c>
      <c r="AB25" s="423">
        <v>0</v>
      </c>
      <c r="AC25" s="96" t="s">
        <v>16</v>
      </c>
      <c r="AD25" s="259" t="s">
        <v>16</v>
      </c>
      <c r="AE25" s="260" t="s">
        <v>16</v>
      </c>
      <c r="AF25" s="99" t="s">
        <v>16</v>
      </c>
      <c r="AG25" s="100" t="s">
        <v>16</v>
      </c>
      <c r="AH25" s="251" t="s">
        <v>16</v>
      </c>
      <c r="AI25" s="159" t="s">
        <v>16</v>
      </c>
      <c r="AJ25" s="222" t="s">
        <v>16</v>
      </c>
      <c r="AK25" s="104" t="s">
        <v>469</v>
      </c>
      <c r="AL25" s="253">
        <v>0</v>
      </c>
      <c r="AM25" s="254">
        <v>0</v>
      </c>
      <c r="AN25" s="375">
        <v>0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 customHeight="1">
      <c r="A26" s="194" t="s">
        <v>16</v>
      </c>
      <c r="B26" s="243" t="s">
        <v>16</v>
      </c>
      <c r="C26" s="145" t="s">
        <v>16</v>
      </c>
      <c r="D26" s="74" t="s">
        <v>16</v>
      </c>
      <c r="E26" s="75" t="s">
        <v>88</v>
      </c>
      <c r="F26" s="256">
        <v>0</v>
      </c>
      <c r="G26" s="257">
        <v>0</v>
      </c>
      <c r="H26" s="371">
        <v>0</v>
      </c>
      <c r="I26" s="200" t="s">
        <v>136</v>
      </c>
      <c r="J26" s="121">
        <v>4</v>
      </c>
      <c r="K26" s="122">
        <v>24</v>
      </c>
      <c r="L26" s="203">
        <f t="shared" si="7"/>
        <v>6</v>
      </c>
      <c r="M26" s="204" t="s">
        <v>179</v>
      </c>
      <c r="N26" s="244">
        <v>6</v>
      </c>
      <c r="O26" s="245">
        <v>35</v>
      </c>
      <c r="P26" s="207">
        <f t="shared" si="5"/>
        <v>5.833333333333333</v>
      </c>
      <c r="Q26" s="208" t="s">
        <v>460</v>
      </c>
      <c r="R26" s="246">
        <v>3</v>
      </c>
      <c r="S26" s="153">
        <v>17</v>
      </c>
      <c r="T26" s="211">
        <f t="shared" si="1"/>
        <v>5.666666666666667</v>
      </c>
      <c r="U26" s="89" t="s">
        <v>462</v>
      </c>
      <c r="V26" s="248">
        <v>0</v>
      </c>
      <c r="W26" s="155">
        <v>0</v>
      </c>
      <c r="X26" s="439">
        <v>0</v>
      </c>
      <c r="Y26" s="93" t="s">
        <v>16</v>
      </c>
      <c r="Z26" s="250" t="s">
        <v>16</v>
      </c>
      <c r="AA26" s="258" t="s">
        <v>16</v>
      </c>
      <c r="AB26" s="217" t="s">
        <v>16</v>
      </c>
      <c r="AC26" s="96" t="s">
        <v>16</v>
      </c>
      <c r="AD26" s="259" t="s">
        <v>16</v>
      </c>
      <c r="AE26" s="260" t="s">
        <v>16</v>
      </c>
      <c r="AF26" s="99" t="s">
        <v>16</v>
      </c>
      <c r="AG26" s="100" t="s">
        <v>16</v>
      </c>
      <c r="AH26" s="251" t="s">
        <v>16</v>
      </c>
      <c r="AI26" s="159" t="s">
        <v>16</v>
      </c>
      <c r="AJ26" s="222" t="s">
        <v>16</v>
      </c>
      <c r="AK26" s="104" t="s">
        <v>16</v>
      </c>
      <c r="AL26" s="253" t="s">
        <v>16</v>
      </c>
      <c r="AM26" s="161" t="s">
        <v>16</v>
      </c>
      <c r="AN26" s="225" t="s">
        <v>16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" customHeight="1">
      <c r="A27" s="194" t="s">
        <v>16</v>
      </c>
      <c r="B27" s="243" t="s">
        <v>16</v>
      </c>
      <c r="C27" s="145" t="s">
        <v>16</v>
      </c>
      <c r="D27" s="74" t="s">
        <v>16</v>
      </c>
      <c r="E27" s="75" t="s">
        <v>450</v>
      </c>
      <c r="F27" s="256">
        <v>1</v>
      </c>
      <c r="G27" s="147">
        <v>4.5</v>
      </c>
      <c r="H27" s="199">
        <f t="shared" si="4"/>
        <v>4.5</v>
      </c>
      <c r="I27" s="200" t="s">
        <v>451</v>
      </c>
      <c r="J27" s="121">
        <v>0</v>
      </c>
      <c r="K27" s="579">
        <v>0</v>
      </c>
      <c r="L27" s="461">
        <v>0</v>
      </c>
      <c r="M27" s="204" t="s">
        <v>454</v>
      </c>
      <c r="N27" s="244">
        <v>0</v>
      </c>
      <c r="O27" s="151">
        <v>0</v>
      </c>
      <c r="P27" s="437">
        <v>0</v>
      </c>
      <c r="Q27" s="208" t="s">
        <v>461</v>
      </c>
      <c r="R27" s="246">
        <v>1</v>
      </c>
      <c r="S27" s="153">
        <v>6</v>
      </c>
      <c r="T27" s="211">
        <f t="shared" si="1"/>
        <v>6</v>
      </c>
      <c r="U27" s="89" t="s">
        <v>463</v>
      </c>
      <c r="V27" s="248">
        <v>2</v>
      </c>
      <c r="W27" s="249">
        <v>11.5</v>
      </c>
      <c r="X27" s="214">
        <f t="shared" si="6"/>
        <v>5.75</v>
      </c>
      <c r="Y27" s="93" t="s">
        <v>16</v>
      </c>
      <c r="Z27" s="250" t="s">
        <v>16</v>
      </c>
      <c r="AA27" s="258" t="s">
        <v>16</v>
      </c>
      <c r="AB27" s="217" t="s">
        <v>16</v>
      </c>
      <c r="AC27" s="96" t="s">
        <v>16</v>
      </c>
      <c r="AD27" s="259" t="s">
        <v>16</v>
      </c>
      <c r="AE27" s="260" t="s">
        <v>16</v>
      </c>
      <c r="AF27" s="99" t="s">
        <v>16</v>
      </c>
      <c r="AG27" s="100" t="s">
        <v>16</v>
      </c>
      <c r="AH27" s="251" t="s">
        <v>16</v>
      </c>
      <c r="AI27" s="159" t="s">
        <v>16</v>
      </c>
      <c r="AJ27" s="222" t="s">
        <v>16</v>
      </c>
      <c r="AK27" s="104" t="s">
        <v>16</v>
      </c>
      <c r="AL27" s="253" t="s">
        <v>16</v>
      </c>
      <c r="AM27" s="161" t="s">
        <v>16</v>
      </c>
      <c r="AN27" s="225" t="s">
        <v>16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>
      <c r="A28" s="194" t="s">
        <v>16</v>
      </c>
      <c r="B28" s="243" t="s">
        <v>16</v>
      </c>
      <c r="C28" s="145" t="s">
        <v>16</v>
      </c>
      <c r="D28" s="74" t="s">
        <v>16</v>
      </c>
      <c r="E28" s="75" t="s">
        <v>16</v>
      </c>
      <c r="F28" s="256" t="s">
        <v>16</v>
      </c>
      <c r="G28" s="147" t="s">
        <v>16</v>
      </c>
      <c r="H28" s="199" t="s">
        <v>16</v>
      </c>
      <c r="I28" s="200" t="s">
        <v>452</v>
      </c>
      <c r="J28" s="121">
        <v>0</v>
      </c>
      <c r="K28" s="579">
        <v>0</v>
      </c>
      <c r="L28" s="461">
        <v>0</v>
      </c>
      <c r="M28" s="204" t="s">
        <v>455</v>
      </c>
      <c r="N28" s="244">
        <v>0</v>
      </c>
      <c r="O28" s="151">
        <v>0</v>
      </c>
      <c r="P28" s="437">
        <v>0</v>
      </c>
      <c r="Q28" s="208" t="s">
        <v>16</v>
      </c>
      <c r="R28" s="246" t="s">
        <v>16</v>
      </c>
      <c r="S28" s="153" t="s">
        <v>16</v>
      </c>
      <c r="T28" s="211" t="s">
        <v>16</v>
      </c>
      <c r="U28" s="89" t="s">
        <v>464</v>
      </c>
      <c r="V28" s="248">
        <v>0</v>
      </c>
      <c r="W28" s="155">
        <v>0</v>
      </c>
      <c r="X28" s="439">
        <v>0</v>
      </c>
      <c r="Y28" s="93" t="s">
        <v>16</v>
      </c>
      <c r="Z28" s="250" t="s">
        <v>16</v>
      </c>
      <c r="AA28" s="258" t="s">
        <v>16</v>
      </c>
      <c r="AB28" s="217" t="s">
        <v>16</v>
      </c>
      <c r="AC28" s="96" t="s">
        <v>16</v>
      </c>
      <c r="AD28" s="259" t="s">
        <v>16</v>
      </c>
      <c r="AE28" s="260" t="s">
        <v>16</v>
      </c>
      <c r="AF28" s="99" t="s">
        <v>16</v>
      </c>
      <c r="AG28" s="100" t="s">
        <v>16</v>
      </c>
      <c r="AH28" s="251" t="s">
        <v>16</v>
      </c>
      <c r="AI28" s="159" t="s">
        <v>16</v>
      </c>
      <c r="AJ28" s="222" t="s">
        <v>16</v>
      </c>
      <c r="AK28" s="104" t="s">
        <v>16</v>
      </c>
      <c r="AL28" s="253" t="s">
        <v>16</v>
      </c>
      <c r="AM28" s="161" t="s">
        <v>16</v>
      </c>
      <c r="AN28" s="225" t="s">
        <v>16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" customHeight="1">
      <c r="A29" s="194" t="s">
        <v>16</v>
      </c>
      <c r="B29" s="243" t="s">
        <v>16</v>
      </c>
      <c r="C29" s="145" t="s">
        <v>16</v>
      </c>
      <c r="D29" s="74" t="s">
        <v>16</v>
      </c>
      <c r="E29" s="75" t="s">
        <v>16</v>
      </c>
      <c r="F29" s="256" t="s">
        <v>16</v>
      </c>
      <c r="G29" s="147" t="s">
        <v>16</v>
      </c>
      <c r="H29" s="199" t="s">
        <v>16</v>
      </c>
      <c r="I29" s="200" t="s">
        <v>453</v>
      </c>
      <c r="J29" s="121">
        <v>0</v>
      </c>
      <c r="K29" s="347">
        <v>0</v>
      </c>
      <c r="L29" s="461">
        <v>0</v>
      </c>
      <c r="M29" s="204" t="s">
        <v>456</v>
      </c>
      <c r="N29" s="244">
        <v>0</v>
      </c>
      <c r="O29" s="151">
        <v>0</v>
      </c>
      <c r="P29" s="437">
        <v>0</v>
      </c>
      <c r="Q29" s="208" t="s">
        <v>16</v>
      </c>
      <c r="R29" s="246" t="s">
        <v>16</v>
      </c>
      <c r="S29" s="153" t="s">
        <v>16</v>
      </c>
      <c r="T29" s="211" t="s">
        <v>16</v>
      </c>
      <c r="U29" s="89" t="s">
        <v>16</v>
      </c>
      <c r="V29" s="248" t="s">
        <v>16</v>
      </c>
      <c r="W29" s="249" t="s">
        <v>16</v>
      </c>
      <c r="X29" s="214" t="s">
        <v>16</v>
      </c>
      <c r="Y29" s="93" t="s">
        <v>16</v>
      </c>
      <c r="Z29" s="250" t="s">
        <v>16</v>
      </c>
      <c r="AA29" s="258" t="s">
        <v>16</v>
      </c>
      <c r="AB29" s="217" t="s">
        <v>16</v>
      </c>
      <c r="AC29" s="96" t="s">
        <v>16</v>
      </c>
      <c r="AD29" s="259" t="s">
        <v>16</v>
      </c>
      <c r="AE29" s="260" t="s">
        <v>16</v>
      </c>
      <c r="AF29" s="99" t="s">
        <v>16</v>
      </c>
      <c r="AG29" s="100" t="s">
        <v>16</v>
      </c>
      <c r="AH29" s="251" t="s">
        <v>16</v>
      </c>
      <c r="AI29" s="159" t="s">
        <v>16</v>
      </c>
      <c r="AJ29" s="222" t="s">
        <v>16</v>
      </c>
      <c r="AK29" s="104" t="s">
        <v>16</v>
      </c>
      <c r="AL29" s="253" t="s">
        <v>16</v>
      </c>
      <c r="AM29" s="161" t="s">
        <v>16</v>
      </c>
      <c r="AN29" s="225" t="s">
        <v>16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" customHeight="1" thickBot="1">
      <c r="A30" s="261" t="s">
        <v>16</v>
      </c>
      <c r="B30" s="262" t="s">
        <v>16</v>
      </c>
      <c r="C30" s="263" t="s">
        <v>16</v>
      </c>
      <c r="D30" s="74" t="s">
        <v>16</v>
      </c>
      <c r="E30" s="75" t="s">
        <v>16</v>
      </c>
      <c r="F30" s="264" t="s">
        <v>16</v>
      </c>
      <c r="G30" s="265" t="s">
        <v>16</v>
      </c>
      <c r="H30" s="199" t="s">
        <v>16</v>
      </c>
      <c r="I30" s="200" t="s">
        <v>16</v>
      </c>
      <c r="J30" s="266" t="s">
        <v>16</v>
      </c>
      <c r="K30" s="267" t="s">
        <v>16</v>
      </c>
      <c r="L30" s="203" t="s">
        <v>16</v>
      </c>
      <c r="M30" s="204" t="s">
        <v>457</v>
      </c>
      <c r="N30" s="268">
        <v>0</v>
      </c>
      <c r="O30" s="593">
        <v>0</v>
      </c>
      <c r="P30" s="437">
        <v>0</v>
      </c>
      <c r="Q30" s="208" t="s">
        <v>16</v>
      </c>
      <c r="R30" s="270" t="s">
        <v>16</v>
      </c>
      <c r="S30" s="271" t="s">
        <v>16</v>
      </c>
      <c r="T30" s="211" t="s">
        <v>16</v>
      </c>
      <c r="U30" s="89" t="s">
        <v>16</v>
      </c>
      <c r="V30" s="272" t="s">
        <v>16</v>
      </c>
      <c r="W30" s="273" t="s">
        <v>16</v>
      </c>
      <c r="X30" s="214" t="s">
        <v>16</v>
      </c>
      <c r="Y30" s="274" t="s">
        <v>16</v>
      </c>
      <c r="Z30" s="275" t="s">
        <v>16</v>
      </c>
      <c r="AA30" s="276" t="s">
        <v>16</v>
      </c>
      <c r="AB30" s="217" t="s">
        <v>16</v>
      </c>
      <c r="AC30" s="96" t="s">
        <v>16</v>
      </c>
      <c r="AD30" s="277" t="s">
        <v>16</v>
      </c>
      <c r="AE30" s="278" t="s">
        <v>16</v>
      </c>
      <c r="AF30" s="99" t="s">
        <v>16</v>
      </c>
      <c r="AG30" s="279" t="s">
        <v>16</v>
      </c>
      <c r="AH30" s="280" t="s">
        <v>16</v>
      </c>
      <c r="AI30" s="281" t="s">
        <v>16</v>
      </c>
      <c r="AJ30" s="222" t="s">
        <v>16</v>
      </c>
      <c r="AK30" s="282" t="s">
        <v>16</v>
      </c>
      <c r="AL30" s="283" t="s">
        <v>16</v>
      </c>
      <c r="AM30" s="284" t="s">
        <v>16</v>
      </c>
      <c r="AN30" s="225" t="s">
        <v>16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" customHeight="1" thickBot="1">
      <c r="A31" s="162" t="s">
        <v>3</v>
      </c>
      <c r="B31" s="162" t="s">
        <v>0</v>
      </c>
      <c r="C31" s="163" t="s">
        <v>1</v>
      </c>
      <c r="D31" s="162" t="s">
        <v>2</v>
      </c>
      <c r="E31" s="164" t="s">
        <v>3</v>
      </c>
      <c r="F31" s="164" t="s">
        <v>0</v>
      </c>
      <c r="G31" s="165" t="s">
        <v>1</v>
      </c>
      <c r="H31" s="164" t="s">
        <v>2</v>
      </c>
      <c r="I31" s="166" t="s">
        <v>3</v>
      </c>
      <c r="J31" s="166" t="s">
        <v>0</v>
      </c>
      <c r="K31" s="167" t="s">
        <v>1</v>
      </c>
      <c r="L31" s="166" t="s">
        <v>2</v>
      </c>
      <c r="M31" s="168" t="s">
        <v>3</v>
      </c>
      <c r="N31" s="168" t="s">
        <v>0</v>
      </c>
      <c r="O31" s="169" t="s">
        <v>1</v>
      </c>
      <c r="P31" s="168" t="s">
        <v>2</v>
      </c>
      <c r="Q31" s="170" t="s">
        <v>3</v>
      </c>
      <c r="R31" s="170" t="s">
        <v>0</v>
      </c>
      <c r="S31" s="171" t="s">
        <v>1</v>
      </c>
      <c r="T31" s="9" t="s">
        <v>2</v>
      </c>
      <c r="U31" s="172" t="s">
        <v>3</v>
      </c>
      <c r="V31" s="173" t="s">
        <v>0</v>
      </c>
      <c r="W31" s="174" t="s">
        <v>1</v>
      </c>
      <c r="X31" s="175" t="s">
        <v>2</v>
      </c>
      <c r="Y31" s="176" t="s">
        <v>3</v>
      </c>
      <c r="Z31" s="177" t="s">
        <v>0</v>
      </c>
      <c r="AA31" s="178" t="s">
        <v>1</v>
      </c>
      <c r="AB31" s="176" t="s">
        <v>2</v>
      </c>
      <c r="AC31" s="30" t="s">
        <v>3</v>
      </c>
      <c r="AD31" s="31" t="s">
        <v>0</v>
      </c>
      <c r="AE31" s="179" t="s">
        <v>1</v>
      </c>
      <c r="AF31" s="30" t="s">
        <v>2</v>
      </c>
      <c r="AG31" s="180" t="s">
        <v>3</v>
      </c>
      <c r="AH31" s="180" t="s">
        <v>0</v>
      </c>
      <c r="AI31" s="181" t="s">
        <v>1</v>
      </c>
      <c r="AJ31" s="180" t="s">
        <v>2</v>
      </c>
      <c r="AK31" s="182" t="s">
        <v>3</v>
      </c>
      <c r="AL31" s="182" t="s">
        <v>0</v>
      </c>
      <c r="AM31" s="183" t="s">
        <v>1</v>
      </c>
      <c r="AN31" s="182" t="s">
        <v>2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" customHeight="1">
      <c r="A32" s="184" t="s">
        <v>44</v>
      </c>
      <c r="B32" s="185">
        <v>1</v>
      </c>
      <c r="C32" s="37">
        <v>6</v>
      </c>
      <c r="D32" s="38">
        <f>C32/B32</f>
        <v>6</v>
      </c>
      <c r="E32" s="770" t="s">
        <v>90</v>
      </c>
      <c r="F32" s="478">
        <v>10</v>
      </c>
      <c r="G32" s="607">
        <v>65</v>
      </c>
      <c r="H32" s="776">
        <f aca="true" t="shared" si="9" ref="H32:H46">G32/F32</f>
        <v>6.5</v>
      </c>
      <c r="I32" s="446" t="s">
        <v>137</v>
      </c>
      <c r="J32" s="186">
        <v>4</v>
      </c>
      <c r="K32" s="187">
        <v>23.5</v>
      </c>
      <c r="L32" s="188">
        <f aca="true" t="shared" si="10" ref="L32:L43">K32/J32</f>
        <v>5.875</v>
      </c>
      <c r="M32" s="189" t="s">
        <v>180</v>
      </c>
      <c r="N32" s="47">
        <v>3</v>
      </c>
      <c r="O32" s="48">
        <v>23.5</v>
      </c>
      <c r="P32" s="190">
        <f aca="true" t="shared" si="11" ref="P32:P44">O32/N32</f>
        <v>7.833333333333333</v>
      </c>
      <c r="Q32" s="635" t="s">
        <v>217</v>
      </c>
      <c r="R32" s="527">
        <v>10</v>
      </c>
      <c r="S32" s="649">
        <v>77</v>
      </c>
      <c r="T32" s="657">
        <f aca="true" t="shared" si="12" ref="T32:T47">S32/R32</f>
        <v>7.7</v>
      </c>
      <c r="U32" s="785" t="s">
        <v>255</v>
      </c>
      <c r="V32" s="784">
        <v>8</v>
      </c>
      <c r="W32" s="783">
        <v>64</v>
      </c>
      <c r="X32" s="782">
        <f aca="true" t="shared" si="13" ref="X32:X45">W32/V32</f>
        <v>8</v>
      </c>
      <c r="Y32" s="514" t="s">
        <v>292</v>
      </c>
      <c r="Z32" s="513">
        <v>10</v>
      </c>
      <c r="AA32" s="512">
        <v>63.5</v>
      </c>
      <c r="AB32" s="511">
        <f aca="true" t="shared" si="14" ref="AB32:AB40">AA32/Z32</f>
        <v>6.35</v>
      </c>
      <c r="AC32" s="599" t="s">
        <v>330</v>
      </c>
      <c r="AD32" s="598">
        <v>11</v>
      </c>
      <c r="AE32" s="605">
        <v>73</v>
      </c>
      <c r="AF32" s="678">
        <f aca="true" t="shared" si="15" ref="AF32:AF42">AE32/AD32</f>
        <v>6.636363636363637</v>
      </c>
      <c r="AG32" s="609" t="s">
        <v>364</v>
      </c>
      <c r="AH32" s="626">
        <v>11</v>
      </c>
      <c r="AI32" s="644">
        <v>66.5</v>
      </c>
      <c r="AJ32" s="501">
        <f>AI32/AH32</f>
        <v>6.045454545454546</v>
      </c>
      <c r="AK32" s="597" t="s">
        <v>401</v>
      </c>
      <c r="AL32" s="596">
        <v>13</v>
      </c>
      <c r="AM32" s="604">
        <v>81.5</v>
      </c>
      <c r="AN32" s="559">
        <f aca="true" t="shared" si="16" ref="AN32:AN40">AM32/AL32</f>
        <v>6.269230769230769</v>
      </c>
      <c r="AO32" s="1">
        <v>11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" customHeight="1">
      <c r="A33" s="641" t="s">
        <v>45</v>
      </c>
      <c r="B33" s="640">
        <v>11</v>
      </c>
      <c r="C33" s="651">
        <v>68.5</v>
      </c>
      <c r="D33" s="533">
        <f aca="true" t="shared" si="17" ref="D33:D41">C33/B33</f>
        <v>6.2272727272727275</v>
      </c>
      <c r="E33" s="763" t="s">
        <v>91</v>
      </c>
      <c r="F33" s="762">
        <v>12</v>
      </c>
      <c r="G33" s="769">
        <v>72.5</v>
      </c>
      <c r="H33" s="538">
        <f t="shared" si="9"/>
        <v>6.041666666666667</v>
      </c>
      <c r="I33" s="777" t="s">
        <v>138</v>
      </c>
      <c r="J33" s="542">
        <v>7</v>
      </c>
      <c r="K33" s="543">
        <v>45.5</v>
      </c>
      <c r="L33" s="661">
        <f t="shared" si="10"/>
        <v>6.5</v>
      </c>
      <c r="M33" s="637" t="s">
        <v>181</v>
      </c>
      <c r="N33" s="761">
        <v>11</v>
      </c>
      <c r="O33" s="767">
        <v>75</v>
      </c>
      <c r="P33" s="773">
        <f t="shared" si="11"/>
        <v>6.818181818181818</v>
      </c>
      <c r="Q33" s="760" t="s">
        <v>218</v>
      </c>
      <c r="R33" s="759">
        <v>13</v>
      </c>
      <c r="S33" s="766">
        <v>85</v>
      </c>
      <c r="T33" s="772">
        <f t="shared" si="12"/>
        <v>6.538461538461538</v>
      </c>
      <c r="U33" s="519" t="s">
        <v>256</v>
      </c>
      <c r="V33" s="520">
        <v>9</v>
      </c>
      <c r="W33" s="521">
        <v>58</v>
      </c>
      <c r="X33" s="522">
        <f t="shared" si="13"/>
        <v>6.444444444444445</v>
      </c>
      <c r="Y33" s="93" t="s">
        <v>293</v>
      </c>
      <c r="Z33" s="215">
        <v>5</v>
      </c>
      <c r="AA33" s="216">
        <v>42.5</v>
      </c>
      <c r="AB33" s="217">
        <f t="shared" si="14"/>
        <v>8.5</v>
      </c>
      <c r="AC33" s="629" t="s">
        <v>331</v>
      </c>
      <c r="AD33" s="628">
        <v>13</v>
      </c>
      <c r="AE33" s="645">
        <v>82.5</v>
      </c>
      <c r="AF33" s="505">
        <f t="shared" si="15"/>
        <v>6.346153846153846</v>
      </c>
      <c r="AG33" s="100" t="s">
        <v>365</v>
      </c>
      <c r="AH33" s="220">
        <v>3</v>
      </c>
      <c r="AI33" s="221">
        <v>17</v>
      </c>
      <c r="AJ33" s="222">
        <f>AI33/AH33</f>
        <v>5.666666666666667</v>
      </c>
      <c r="AK33" s="499" t="s">
        <v>402</v>
      </c>
      <c r="AL33" s="498">
        <v>8</v>
      </c>
      <c r="AM33" s="497">
        <v>49.5</v>
      </c>
      <c r="AN33" s="496">
        <f t="shared" si="16"/>
        <v>6.1875</v>
      </c>
      <c r="AO33" s="108">
        <v>65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" customHeight="1">
      <c r="A34" s="786" t="s">
        <v>511</v>
      </c>
      <c r="B34" s="787">
        <v>9</v>
      </c>
      <c r="C34" s="788">
        <v>79</v>
      </c>
      <c r="D34" s="789">
        <f t="shared" si="17"/>
        <v>8.777777777777779</v>
      </c>
      <c r="E34" s="441" t="s">
        <v>92</v>
      </c>
      <c r="F34" s="197">
        <v>4</v>
      </c>
      <c r="G34" s="198">
        <v>27</v>
      </c>
      <c r="H34" s="199">
        <f t="shared" si="9"/>
        <v>6.75</v>
      </c>
      <c r="I34" s="777" t="s">
        <v>139</v>
      </c>
      <c r="J34" s="542">
        <v>7</v>
      </c>
      <c r="K34" s="543">
        <v>51.5</v>
      </c>
      <c r="L34" s="661">
        <f t="shared" si="10"/>
        <v>7.357142857142857</v>
      </c>
      <c r="M34" s="637" t="s">
        <v>182</v>
      </c>
      <c r="N34" s="636">
        <v>12</v>
      </c>
      <c r="O34" s="650">
        <v>92</v>
      </c>
      <c r="P34" s="774">
        <f t="shared" si="11"/>
        <v>7.666666666666667</v>
      </c>
      <c r="Q34" s="208" t="s">
        <v>219</v>
      </c>
      <c r="R34" s="209">
        <v>3</v>
      </c>
      <c r="S34" s="210">
        <v>16</v>
      </c>
      <c r="T34" s="288">
        <f t="shared" si="12"/>
        <v>5.333333333333333</v>
      </c>
      <c r="U34" s="557" t="s">
        <v>257</v>
      </c>
      <c r="V34" s="520">
        <v>9</v>
      </c>
      <c r="W34" s="521">
        <v>57.5</v>
      </c>
      <c r="X34" s="522">
        <f t="shared" si="13"/>
        <v>6.388888888888889</v>
      </c>
      <c r="Y34" s="93" t="s">
        <v>294</v>
      </c>
      <c r="Z34" s="215">
        <v>4</v>
      </c>
      <c r="AA34" s="216">
        <v>22</v>
      </c>
      <c r="AB34" s="217">
        <f t="shared" si="14"/>
        <v>5.5</v>
      </c>
      <c r="AC34" s="781" t="s">
        <v>423</v>
      </c>
      <c r="AD34" s="780">
        <v>10</v>
      </c>
      <c r="AE34" s="779">
        <v>81</v>
      </c>
      <c r="AF34" s="778">
        <f t="shared" si="15"/>
        <v>8.1</v>
      </c>
      <c r="AG34" s="100" t="s">
        <v>366</v>
      </c>
      <c r="AH34" s="220">
        <v>0</v>
      </c>
      <c r="AI34" s="233">
        <v>0</v>
      </c>
      <c r="AJ34" s="374">
        <v>0</v>
      </c>
      <c r="AK34" s="624" t="s">
        <v>403</v>
      </c>
      <c r="AL34" s="623">
        <v>12</v>
      </c>
      <c r="AM34" s="642">
        <v>69.5</v>
      </c>
      <c r="AN34" s="496">
        <f t="shared" si="16"/>
        <v>5.791666666666667</v>
      </c>
      <c r="AO34" s="114">
        <v>6.5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" customHeight="1">
      <c r="A35" s="194" t="s">
        <v>46</v>
      </c>
      <c r="B35" s="195">
        <v>2</v>
      </c>
      <c r="C35" s="196">
        <v>12</v>
      </c>
      <c r="D35" s="74">
        <f t="shared" si="17"/>
        <v>6</v>
      </c>
      <c r="E35" s="442" t="s">
        <v>93</v>
      </c>
      <c r="F35" s="333">
        <v>1</v>
      </c>
      <c r="G35" s="336">
        <v>5.5</v>
      </c>
      <c r="H35" s="337">
        <f t="shared" si="9"/>
        <v>5.5</v>
      </c>
      <c r="I35" s="442" t="s">
        <v>140</v>
      </c>
      <c r="J35" s="333">
        <v>3</v>
      </c>
      <c r="K35" s="336">
        <v>17.5</v>
      </c>
      <c r="L35" s="424">
        <f t="shared" si="10"/>
        <v>5.833333333333333</v>
      </c>
      <c r="M35" s="204" t="s">
        <v>183</v>
      </c>
      <c r="N35" s="226">
        <v>2</v>
      </c>
      <c r="O35" s="227">
        <v>12</v>
      </c>
      <c r="P35" s="287">
        <f t="shared" si="11"/>
        <v>6</v>
      </c>
      <c r="Q35" s="526" t="s">
        <v>220</v>
      </c>
      <c r="R35" s="525">
        <v>7</v>
      </c>
      <c r="S35" s="524">
        <v>42</v>
      </c>
      <c r="T35" s="523">
        <f t="shared" si="12"/>
        <v>6</v>
      </c>
      <c r="U35" s="633" t="s">
        <v>258</v>
      </c>
      <c r="V35" s="634">
        <v>12</v>
      </c>
      <c r="W35" s="648">
        <v>72</v>
      </c>
      <c r="X35" s="522">
        <f t="shared" si="13"/>
        <v>6</v>
      </c>
      <c r="Y35" s="758" t="s">
        <v>295</v>
      </c>
      <c r="Z35" s="632">
        <v>11</v>
      </c>
      <c r="AA35" s="765">
        <v>78</v>
      </c>
      <c r="AB35" s="655">
        <f t="shared" si="14"/>
        <v>7.090909090909091</v>
      </c>
      <c r="AC35" s="629" t="s">
        <v>332</v>
      </c>
      <c r="AD35" s="628">
        <v>11</v>
      </c>
      <c r="AE35" s="506">
        <v>61</v>
      </c>
      <c r="AF35" s="505">
        <f t="shared" si="15"/>
        <v>5.545454545454546</v>
      </c>
      <c r="AG35" s="100" t="s">
        <v>367</v>
      </c>
      <c r="AH35" s="220">
        <v>5</v>
      </c>
      <c r="AI35" s="221">
        <v>28</v>
      </c>
      <c r="AJ35" s="222">
        <f>AI35/AH35</f>
        <v>5.6</v>
      </c>
      <c r="AK35" s="624" t="s">
        <v>404</v>
      </c>
      <c r="AL35" s="498">
        <v>9</v>
      </c>
      <c r="AM35" s="497">
        <v>59.5</v>
      </c>
      <c r="AN35" s="771">
        <f t="shared" si="16"/>
        <v>6.611111111111111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" customHeight="1">
      <c r="A36" s="194" t="s">
        <v>47</v>
      </c>
      <c r="B36" s="195">
        <v>5</v>
      </c>
      <c r="C36" s="196">
        <v>28.5</v>
      </c>
      <c r="D36" s="74">
        <f t="shared" si="17"/>
        <v>5.7</v>
      </c>
      <c r="E36" s="441" t="s">
        <v>94</v>
      </c>
      <c r="F36" s="197">
        <v>3</v>
      </c>
      <c r="G36" s="198">
        <v>20</v>
      </c>
      <c r="H36" s="199">
        <f t="shared" si="9"/>
        <v>6.666666666666667</v>
      </c>
      <c r="I36" s="442" t="s">
        <v>141</v>
      </c>
      <c r="J36" s="201">
        <v>0</v>
      </c>
      <c r="K36" s="240">
        <v>0</v>
      </c>
      <c r="L36" s="461">
        <v>0</v>
      </c>
      <c r="M36" s="204" t="s">
        <v>184</v>
      </c>
      <c r="N36" s="226">
        <v>0</v>
      </c>
      <c r="O36" s="229">
        <v>0</v>
      </c>
      <c r="P36" s="373">
        <v>0</v>
      </c>
      <c r="Q36" s="208" t="s">
        <v>221</v>
      </c>
      <c r="R36" s="209">
        <v>4</v>
      </c>
      <c r="S36" s="210">
        <v>31.5</v>
      </c>
      <c r="T36" s="211">
        <f t="shared" si="12"/>
        <v>7.875</v>
      </c>
      <c r="U36" s="89" t="s">
        <v>259</v>
      </c>
      <c r="V36" s="212">
        <v>2</v>
      </c>
      <c r="W36" s="213">
        <v>11</v>
      </c>
      <c r="X36" s="214">
        <f t="shared" si="13"/>
        <v>5.5</v>
      </c>
      <c r="Y36" s="515" t="s">
        <v>296</v>
      </c>
      <c r="Z36" s="516">
        <v>9</v>
      </c>
      <c r="AA36" s="517">
        <v>50.5</v>
      </c>
      <c r="AB36" s="518">
        <f t="shared" si="14"/>
        <v>5.611111111111111</v>
      </c>
      <c r="AC36" s="96" t="s">
        <v>333</v>
      </c>
      <c r="AD36" s="218">
        <v>0</v>
      </c>
      <c r="AE36" s="230">
        <v>0</v>
      </c>
      <c r="AF36" s="580">
        <v>0</v>
      </c>
      <c r="AG36" s="757" t="s">
        <v>368</v>
      </c>
      <c r="AH36" s="625">
        <v>13</v>
      </c>
      <c r="AI36" s="643">
        <v>91.5</v>
      </c>
      <c r="AJ36" s="652">
        <f>AI36/AH36</f>
        <v>7.038461538461538</v>
      </c>
      <c r="AK36" s="624" t="s">
        <v>405</v>
      </c>
      <c r="AL36" s="498">
        <v>7</v>
      </c>
      <c r="AM36" s="497">
        <v>46</v>
      </c>
      <c r="AN36" s="771">
        <f t="shared" si="16"/>
        <v>6.571428571428571</v>
      </c>
      <c r="AO36" s="108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" customHeight="1">
      <c r="A37" s="194" t="s">
        <v>48</v>
      </c>
      <c r="B37" s="195">
        <v>0</v>
      </c>
      <c r="C37" s="581">
        <v>0</v>
      </c>
      <c r="D37" s="369">
        <v>0</v>
      </c>
      <c r="E37" s="441" t="s">
        <v>95</v>
      </c>
      <c r="F37" s="197">
        <v>0</v>
      </c>
      <c r="G37" s="228">
        <v>0</v>
      </c>
      <c r="H37" s="371">
        <v>0</v>
      </c>
      <c r="I37" s="442" t="s">
        <v>142</v>
      </c>
      <c r="J37" s="201">
        <v>2</v>
      </c>
      <c r="K37" s="336">
        <v>16.5</v>
      </c>
      <c r="L37" s="203">
        <f t="shared" si="10"/>
        <v>8.25</v>
      </c>
      <c r="M37" s="289" t="s">
        <v>185</v>
      </c>
      <c r="N37" s="290">
        <v>4</v>
      </c>
      <c r="O37" s="291">
        <v>22</v>
      </c>
      <c r="P37" s="292">
        <f t="shared" si="11"/>
        <v>5.5</v>
      </c>
      <c r="Q37" s="208" t="s">
        <v>222</v>
      </c>
      <c r="R37" s="209">
        <v>4</v>
      </c>
      <c r="S37" s="210">
        <v>28.5</v>
      </c>
      <c r="T37" s="211">
        <f t="shared" si="12"/>
        <v>7.125</v>
      </c>
      <c r="U37" s="89" t="s">
        <v>260</v>
      </c>
      <c r="V37" s="212">
        <v>0</v>
      </c>
      <c r="W37" s="238">
        <v>0</v>
      </c>
      <c r="X37" s="439">
        <v>0</v>
      </c>
      <c r="Y37" s="93" t="s">
        <v>297</v>
      </c>
      <c r="Z37" s="215">
        <v>1</v>
      </c>
      <c r="AA37" s="216">
        <v>7.5</v>
      </c>
      <c r="AB37" s="217">
        <f t="shared" si="14"/>
        <v>7.5</v>
      </c>
      <c r="AC37" s="96" t="s">
        <v>334</v>
      </c>
      <c r="AD37" s="218">
        <v>3</v>
      </c>
      <c r="AE37" s="219">
        <v>17.5</v>
      </c>
      <c r="AF37" s="99">
        <f t="shared" si="15"/>
        <v>5.833333333333333</v>
      </c>
      <c r="AG37" s="627" t="s">
        <v>369</v>
      </c>
      <c r="AH37" s="625">
        <v>11</v>
      </c>
      <c r="AI37" s="643">
        <v>73.5</v>
      </c>
      <c r="AJ37" s="652">
        <f>AI37/AH37</f>
        <v>6.681818181818182</v>
      </c>
      <c r="AK37" s="104" t="s">
        <v>406</v>
      </c>
      <c r="AL37" s="223">
        <v>1</v>
      </c>
      <c r="AM37" s="224">
        <v>6</v>
      </c>
      <c r="AN37" s="225">
        <f t="shared" si="16"/>
        <v>6</v>
      </c>
      <c r="AO37" s="114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" customHeight="1">
      <c r="A38" s="194" t="s">
        <v>49</v>
      </c>
      <c r="B38" s="195">
        <v>0</v>
      </c>
      <c r="C38" s="581">
        <v>0</v>
      </c>
      <c r="D38" s="369">
        <v>0</v>
      </c>
      <c r="E38" s="548" t="s">
        <v>96</v>
      </c>
      <c r="F38" s="540">
        <v>9</v>
      </c>
      <c r="G38" s="539">
        <v>53.5</v>
      </c>
      <c r="H38" s="538">
        <f t="shared" si="9"/>
        <v>5.944444444444445</v>
      </c>
      <c r="I38" s="447" t="s">
        <v>143</v>
      </c>
      <c r="J38" s="201">
        <v>2</v>
      </c>
      <c r="K38" s="202">
        <v>11.5</v>
      </c>
      <c r="L38" s="203">
        <f t="shared" si="10"/>
        <v>5.75</v>
      </c>
      <c r="M38" s="637" t="s">
        <v>186</v>
      </c>
      <c r="N38" s="636">
        <v>12</v>
      </c>
      <c r="O38" s="650">
        <v>91.5</v>
      </c>
      <c r="P38" s="775">
        <f t="shared" si="11"/>
        <v>7.625</v>
      </c>
      <c r="Q38" s="208" t="s">
        <v>223</v>
      </c>
      <c r="R38" s="209">
        <v>1</v>
      </c>
      <c r="S38" s="210">
        <v>5.5</v>
      </c>
      <c r="T38" s="211">
        <f t="shared" si="12"/>
        <v>5.5</v>
      </c>
      <c r="U38" s="89" t="s">
        <v>261</v>
      </c>
      <c r="V38" s="212">
        <v>5</v>
      </c>
      <c r="W38" s="213">
        <v>28.5</v>
      </c>
      <c r="X38" s="214">
        <f t="shared" si="13"/>
        <v>5.7</v>
      </c>
      <c r="Y38" s="93" t="s">
        <v>298</v>
      </c>
      <c r="Z38" s="215">
        <v>3</v>
      </c>
      <c r="AA38" s="216">
        <v>17</v>
      </c>
      <c r="AB38" s="217">
        <f t="shared" si="14"/>
        <v>5.666666666666667</v>
      </c>
      <c r="AC38" s="96" t="s">
        <v>335</v>
      </c>
      <c r="AD38" s="218">
        <v>0</v>
      </c>
      <c r="AE38" s="230">
        <v>0</v>
      </c>
      <c r="AF38" s="580">
        <v>0</v>
      </c>
      <c r="AG38" s="504" t="s">
        <v>370</v>
      </c>
      <c r="AH38" s="503">
        <v>9</v>
      </c>
      <c r="AI38" s="502">
        <v>54</v>
      </c>
      <c r="AJ38" s="500">
        <f>AI38/AH38</f>
        <v>6</v>
      </c>
      <c r="AK38" s="104" t="s">
        <v>407</v>
      </c>
      <c r="AL38" s="223">
        <v>0</v>
      </c>
      <c r="AM38" s="234">
        <v>0</v>
      </c>
      <c r="AN38" s="375">
        <v>0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" customHeight="1">
      <c r="A39" s="194" t="s">
        <v>50</v>
      </c>
      <c r="B39" s="195">
        <v>2</v>
      </c>
      <c r="C39" s="196">
        <v>11.5</v>
      </c>
      <c r="D39" s="74">
        <f t="shared" si="17"/>
        <v>5.75</v>
      </c>
      <c r="E39" s="441" t="s">
        <v>97</v>
      </c>
      <c r="F39" s="197">
        <v>3</v>
      </c>
      <c r="G39" s="198">
        <v>31</v>
      </c>
      <c r="H39" s="199">
        <f t="shared" si="9"/>
        <v>10.333333333333334</v>
      </c>
      <c r="I39" s="448" t="s">
        <v>144</v>
      </c>
      <c r="J39" s="235">
        <v>0</v>
      </c>
      <c r="K39" s="236">
        <v>0</v>
      </c>
      <c r="L39" s="425">
        <v>0</v>
      </c>
      <c r="M39" s="204" t="s">
        <v>187</v>
      </c>
      <c r="N39" s="244">
        <v>5</v>
      </c>
      <c r="O39" s="245">
        <v>32.5</v>
      </c>
      <c r="P39" s="292">
        <f t="shared" si="11"/>
        <v>6.5</v>
      </c>
      <c r="Q39" s="208" t="s">
        <v>224</v>
      </c>
      <c r="R39" s="209">
        <v>0</v>
      </c>
      <c r="S39" s="440">
        <v>0</v>
      </c>
      <c r="T39" s="380">
        <v>0</v>
      </c>
      <c r="U39" s="237" t="s">
        <v>262</v>
      </c>
      <c r="V39" s="212">
        <v>0</v>
      </c>
      <c r="W39" s="238">
        <v>0</v>
      </c>
      <c r="X39" s="439">
        <v>0</v>
      </c>
      <c r="Y39" s="93" t="s">
        <v>299</v>
      </c>
      <c r="Z39" s="215">
        <v>5</v>
      </c>
      <c r="AA39" s="216">
        <v>29.5</v>
      </c>
      <c r="AB39" s="217">
        <f t="shared" si="14"/>
        <v>5.9</v>
      </c>
      <c r="AC39" s="96" t="s">
        <v>336</v>
      </c>
      <c r="AD39" s="218">
        <v>0</v>
      </c>
      <c r="AE39" s="230">
        <v>0</v>
      </c>
      <c r="AF39" s="580">
        <v>0</v>
      </c>
      <c r="AG39" s="100" t="s">
        <v>371</v>
      </c>
      <c r="AH39" s="220">
        <v>0</v>
      </c>
      <c r="AI39" s="233">
        <v>0</v>
      </c>
      <c r="AJ39" s="374">
        <v>0</v>
      </c>
      <c r="AK39" s="104" t="s">
        <v>408</v>
      </c>
      <c r="AL39" s="223">
        <v>0</v>
      </c>
      <c r="AM39" s="234">
        <v>0</v>
      </c>
      <c r="AN39" s="375">
        <v>0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" customHeight="1">
      <c r="A40" s="641" t="s">
        <v>51</v>
      </c>
      <c r="B40" s="546">
        <v>10</v>
      </c>
      <c r="C40" s="768">
        <v>75</v>
      </c>
      <c r="D40" s="659">
        <f t="shared" si="17"/>
        <v>7.5</v>
      </c>
      <c r="E40" s="441" t="s">
        <v>98</v>
      </c>
      <c r="F40" s="256">
        <v>1</v>
      </c>
      <c r="G40" s="147">
        <v>7</v>
      </c>
      <c r="H40" s="199">
        <f t="shared" si="9"/>
        <v>7</v>
      </c>
      <c r="I40" s="447" t="s">
        <v>145</v>
      </c>
      <c r="J40" s="148">
        <v>0</v>
      </c>
      <c r="K40" s="149">
        <v>0</v>
      </c>
      <c r="L40" s="461">
        <v>0</v>
      </c>
      <c r="M40" s="204" t="s">
        <v>188</v>
      </c>
      <c r="N40" s="244">
        <v>1</v>
      </c>
      <c r="O40" s="245">
        <v>6</v>
      </c>
      <c r="P40" s="292">
        <f t="shared" si="11"/>
        <v>6</v>
      </c>
      <c r="Q40" s="208" t="s">
        <v>432</v>
      </c>
      <c r="R40" s="246">
        <v>1</v>
      </c>
      <c r="S40" s="153">
        <v>5.5</v>
      </c>
      <c r="T40" s="211">
        <f t="shared" si="12"/>
        <v>5.5</v>
      </c>
      <c r="U40" s="89" t="s">
        <v>263</v>
      </c>
      <c r="V40" s="248">
        <v>1</v>
      </c>
      <c r="W40" s="249">
        <v>5</v>
      </c>
      <c r="X40" s="214">
        <f t="shared" si="13"/>
        <v>5</v>
      </c>
      <c r="Y40" s="93" t="s">
        <v>300</v>
      </c>
      <c r="Z40" s="250">
        <v>4</v>
      </c>
      <c r="AA40" s="157">
        <v>23.5</v>
      </c>
      <c r="AB40" s="217">
        <f t="shared" si="14"/>
        <v>5.875</v>
      </c>
      <c r="AC40" s="96" t="s">
        <v>337</v>
      </c>
      <c r="AD40" s="218">
        <v>1</v>
      </c>
      <c r="AE40" s="219">
        <v>6</v>
      </c>
      <c r="AF40" s="99">
        <f t="shared" si="15"/>
        <v>6</v>
      </c>
      <c r="AG40" s="100" t="s">
        <v>372</v>
      </c>
      <c r="AH40" s="251">
        <v>0</v>
      </c>
      <c r="AI40" s="252">
        <v>0</v>
      </c>
      <c r="AJ40" s="374">
        <v>0</v>
      </c>
      <c r="AK40" s="104" t="s">
        <v>409</v>
      </c>
      <c r="AL40" s="253">
        <v>2</v>
      </c>
      <c r="AM40" s="161">
        <v>11</v>
      </c>
      <c r="AN40" s="225">
        <f t="shared" si="16"/>
        <v>5.5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" customHeight="1">
      <c r="A41" s="641" t="s">
        <v>52</v>
      </c>
      <c r="B41" s="764">
        <v>12</v>
      </c>
      <c r="C41" s="768">
        <v>71</v>
      </c>
      <c r="D41" s="533">
        <f t="shared" si="17"/>
        <v>5.916666666666667</v>
      </c>
      <c r="E41" s="441" t="s">
        <v>99</v>
      </c>
      <c r="F41" s="256">
        <v>2</v>
      </c>
      <c r="G41" s="147">
        <v>14</v>
      </c>
      <c r="H41" s="199">
        <f t="shared" si="9"/>
        <v>7</v>
      </c>
      <c r="I41" s="447" t="s">
        <v>431</v>
      </c>
      <c r="J41" s="148">
        <v>0</v>
      </c>
      <c r="K41" s="149">
        <v>0</v>
      </c>
      <c r="L41" s="461">
        <v>0</v>
      </c>
      <c r="M41" s="294" t="s">
        <v>189</v>
      </c>
      <c r="N41" s="226">
        <v>0</v>
      </c>
      <c r="O41" s="229">
        <v>0</v>
      </c>
      <c r="P41" s="453">
        <v>0</v>
      </c>
      <c r="Q41" s="208" t="s">
        <v>225</v>
      </c>
      <c r="R41" s="246">
        <v>0</v>
      </c>
      <c r="S41" s="247">
        <v>0</v>
      </c>
      <c r="T41" s="380">
        <v>0</v>
      </c>
      <c r="U41" s="466" t="s">
        <v>264</v>
      </c>
      <c r="V41" s="467">
        <v>0</v>
      </c>
      <c r="W41" s="469">
        <v>0</v>
      </c>
      <c r="X41" s="470">
        <v>0</v>
      </c>
      <c r="Y41" s="93" t="s">
        <v>301</v>
      </c>
      <c r="Z41" s="250">
        <v>0</v>
      </c>
      <c r="AA41" s="258">
        <v>0</v>
      </c>
      <c r="AB41" s="423">
        <v>0</v>
      </c>
      <c r="AC41" s="96" t="s">
        <v>338</v>
      </c>
      <c r="AD41" s="218">
        <v>1</v>
      </c>
      <c r="AE41" s="219">
        <v>5</v>
      </c>
      <c r="AF41" s="99">
        <f t="shared" si="15"/>
        <v>5</v>
      </c>
      <c r="AG41" s="100" t="s">
        <v>373</v>
      </c>
      <c r="AH41" s="251">
        <v>0</v>
      </c>
      <c r="AI41" s="252">
        <v>0</v>
      </c>
      <c r="AJ41" s="374">
        <v>0</v>
      </c>
      <c r="AK41" s="104" t="s">
        <v>410</v>
      </c>
      <c r="AL41" s="253">
        <v>0</v>
      </c>
      <c r="AM41" s="254">
        <v>0</v>
      </c>
      <c r="AN41" s="375">
        <v>0</v>
      </c>
      <c r="AO41" s="114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" customHeight="1">
      <c r="A42" s="194" t="s">
        <v>53</v>
      </c>
      <c r="B42" s="115">
        <v>0</v>
      </c>
      <c r="C42" s="295">
        <v>0</v>
      </c>
      <c r="D42" s="369">
        <v>0</v>
      </c>
      <c r="E42" s="441" t="s">
        <v>100</v>
      </c>
      <c r="F42" s="197">
        <v>0</v>
      </c>
      <c r="G42" s="228">
        <v>0</v>
      </c>
      <c r="H42" s="371">
        <v>0</v>
      </c>
      <c r="I42" s="442" t="s">
        <v>146</v>
      </c>
      <c r="J42" s="201">
        <v>1</v>
      </c>
      <c r="K42" s="202">
        <v>6</v>
      </c>
      <c r="L42" s="203">
        <f t="shared" si="10"/>
        <v>6</v>
      </c>
      <c r="M42" s="294" t="s">
        <v>190</v>
      </c>
      <c r="N42" s="123">
        <v>0</v>
      </c>
      <c r="O42" s="229">
        <v>0</v>
      </c>
      <c r="P42" s="453">
        <v>0</v>
      </c>
      <c r="Q42" s="526" t="s">
        <v>226</v>
      </c>
      <c r="R42" s="556">
        <v>9</v>
      </c>
      <c r="S42" s="555">
        <v>58</v>
      </c>
      <c r="T42" s="523">
        <f t="shared" si="12"/>
        <v>6.444444444444445</v>
      </c>
      <c r="U42" s="89" t="s">
        <v>265</v>
      </c>
      <c r="V42" s="126">
        <v>0</v>
      </c>
      <c r="W42" s="238">
        <v>0</v>
      </c>
      <c r="X42" s="439">
        <v>0</v>
      </c>
      <c r="Y42" s="296" t="s">
        <v>302</v>
      </c>
      <c r="Z42" s="127">
        <v>0</v>
      </c>
      <c r="AA42" s="239">
        <v>0</v>
      </c>
      <c r="AB42" s="423">
        <v>0</v>
      </c>
      <c r="AC42" s="96" t="s">
        <v>339</v>
      </c>
      <c r="AD42" s="218">
        <v>2</v>
      </c>
      <c r="AE42" s="297">
        <v>10</v>
      </c>
      <c r="AF42" s="99">
        <f t="shared" si="15"/>
        <v>5</v>
      </c>
      <c r="AG42" s="100" t="s">
        <v>374</v>
      </c>
      <c r="AH42" s="220">
        <v>0</v>
      </c>
      <c r="AI42" s="298">
        <v>0</v>
      </c>
      <c r="AJ42" s="374">
        <v>0</v>
      </c>
      <c r="AK42" s="104" t="s">
        <v>411</v>
      </c>
      <c r="AL42" s="223">
        <v>0</v>
      </c>
      <c r="AM42" s="299">
        <v>0</v>
      </c>
      <c r="AN42" s="375">
        <v>0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" customHeight="1">
      <c r="A43" s="194" t="s">
        <v>54</v>
      </c>
      <c r="B43" s="144">
        <v>0</v>
      </c>
      <c r="C43" s="300">
        <v>0</v>
      </c>
      <c r="D43" s="369">
        <v>0</v>
      </c>
      <c r="E43" s="548" t="s">
        <v>101</v>
      </c>
      <c r="F43" s="549">
        <v>9</v>
      </c>
      <c r="G43" s="550">
        <v>56</v>
      </c>
      <c r="H43" s="538">
        <f t="shared" si="9"/>
        <v>6.222222222222222</v>
      </c>
      <c r="I43" s="442" t="s">
        <v>422</v>
      </c>
      <c r="J43" s="148">
        <v>5</v>
      </c>
      <c r="K43" s="301">
        <v>36</v>
      </c>
      <c r="L43" s="203">
        <f t="shared" si="10"/>
        <v>7.2</v>
      </c>
      <c r="M43" s="294" t="s">
        <v>191</v>
      </c>
      <c r="N43" s="150">
        <v>0</v>
      </c>
      <c r="O43" s="302">
        <v>0</v>
      </c>
      <c r="P43" s="453">
        <v>0</v>
      </c>
      <c r="Q43" s="208" t="s">
        <v>227</v>
      </c>
      <c r="R43" s="152">
        <v>0</v>
      </c>
      <c r="S43" s="315">
        <v>0</v>
      </c>
      <c r="T43" s="380">
        <v>0</v>
      </c>
      <c r="U43" s="89" t="s">
        <v>266</v>
      </c>
      <c r="V43" s="154">
        <v>0</v>
      </c>
      <c r="W43" s="304">
        <v>0</v>
      </c>
      <c r="X43" s="439">
        <v>0</v>
      </c>
      <c r="Y43" s="93" t="s">
        <v>473</v>
      </c>
      <c r="Z43" s="156">
        <v>0</v>
      </c>
      <c r="AA43" s="258">
        <v>0</v>
      </c>
      <c r="AB43" s="423">
        <v>0</v>
      </c>
      <c r="AC43" s="96" t="s">
        <v>16</v>
      </c>
      <c r="AD43" s="305" t="s">
        <v>16</v>
      </c>
      <c r="AE43" s="306" t="s">
        <v>16</v>
      </c>
      <c r="AF43" s="99" t="s">
        <v>16</v>
      </c>
      <c r="AG43" s="100" t="s">
        <v>375</v>
      </c>
      <c r="AH43" s="251">
        <v>0</v>
      </c>
      <c r="AI43" s="307">
        <v>0</v>
      </c>
      <c r="AJ43" s="374">
        <v>0</v>
      </c>
      <c r="AK43" s="104" t="s">
        <v>412</v>
      </c>
      <c r="AL43" s="253">
        <v>0</v>
      </c>
      <c r="AM43" s="308">
        <v>0</v>
      </c>
      <c r="AN43" s="375">
        <v>0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" customHeight="1">
      <c r="A44" s="194" t="s">
        <v>55</v>
      </c>
      <c r="B44" s="144">
        <v>0</v>
      </c>
      <c r="C44" s="300">
        <v>0</v>
      </c>
      <c r="D44" s="369">
        <v>0</v>
      </c>
      <c r="E44" s="442" t="s">
        <v>102</v>
      </c>
      <c r="F44" s="433">
        <v>0</v>
      </c>
      <c r="G44" s="455">
        <v>0</v>
      </c>
      <c r="H44" s="454">
        <v>0</v>
      </c>
      <c r="I44" s="447" t="s">
        <v>147</v>
      </c>
      <c r="J44" s="148">
        <v>0</v>
      </c>
      <c r="K44" s="310">
        <v>0</v>
      </c>
      <c r="L44" s="461">
        <v>0</v>
      </c>
      <c r="M44" s="294" t="s">
        <v>192</v>
      </c>
      <c r="N44" s="150">
        <v>4</v>
      </c>
      <c r="O44" s="311">
        <v>22.5</v>
      </c>
      <c r="P44" s="292">
        <f t="shared" si="11"/>
        <v>5.625</v>
      </c>
      <c r="Q44" s="208" t="s">
        <v>228</v>
      </c>
      <c r="R44" s="152">
        <v>0</v>
      </c>
      <c r="S44" s="315">
        <v>0</v>
      </c>
      <c r="T44" s="380">
        <v>0</v>
      </c>
      <c r="U44" s="89" t="s">
        <v>267</v>
      </c>
      <c r="V44" s="154">
        <v>5</v>
      </c>
      <c r="W44" s="349">
        <v>33</v>
      </c>
      <c r="X44" s="214">
        <f t="shared" si="13"/>
        <v>6.6</v>
      </c>
      <c r="Y44" s="93" t="s">
        <v>16</v>
      </c>
      <c r="Z44" s="156" t="s">
        <v>16</v>
      </c>
      <c r="AA44" s="258" t="s">
        <v>16</v>
      </c>
      <c r="AB44" s="217" t="s">
        <v>16</v>
      </c>
      <c r="AC44" s="96" t="s">
        <v>16</v>
      </c>
      <c r="AD44" s="305" t="s">
        <v>16</v>
      </c>
      <c r="AE44" s="312" t="s">
        <v>16</v>
      </c>
      <c r="AF44" s="99" t="s">
        <v>16</v>
      </c>
      <c r="AG44" s="100" t="s">
        <v>376</v>
      </c>
      <c r="AH44" s="251">
        <v>0</v>
      </c>
      <c r="AI44" s="307">
        <v>0</v>
      </c>
      <c r="AJ44" s="374">
        <v>0</v>
      </c>
      <c r="AK44" s="104" t="s">
        <v>471</v>
      </c>
      <c r="AL44" s="253">
        <v>0</v>
      </c>
      <c r="AM44" s="308">
        <v>0</v>
      </c>
      <c r="AN44" s="375">
        <v>0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" customHeight="1">
      <c r="A45" s="194" t="s">
        <v>56</v>
      </c>
      <c r="B45" s="144">
        <v>0</v>
      </c>
      <c r="C45" s="300">
        <v>0</v>
      </c>
      <c r="D45" s="369">
        <v>0</v>
      </c>
      <c r="E45" s="441" t="s">
        <v>103</v>
      </c>
      <c r="F45" s="256">
        <v>1</v>
      </c>
      <c r="G45" s="309">
        <v>6</v>
      </c>
      <c r="H45" s="199">
        <f t="shared" si="9"/>
        <v>6</v>
      </c>
      <c r="I45" s="447" t="s">
        <v>148</v>
      </c>
      <c r="J45" s="148">
        <v>0</v>
      </c>
      <c r="K45" s="310">
        <v>0</v>
      </c>
      <c r="L45" s="461">
        <v>0</v>
      </c>
      <c r="M45" s="294" t="s">
        <v>193</v>
      </c>
      <c r="N45" s="150">
        <v>0</v>
      </c>
      <c r="O45" s="302">
        <v>0</v>
      </c>
      <c r="P45" s="453">
        <v>0</v>
      </c>
      <c r="Q45" s="208" t="s">
        <v>229</v>
      </c>
      <c r="R45" s="152">
        <v>0</v>
      </c>
      <c r="S45" s="315">
        <v>0</v>
      </c>
      <c r="T45" s="380">
        <v>0</v>
      </c>
      <c r="U45" s="89" t="s">
        <v>474</v>
      </c>
      <c r="V45" s="154">
        <v>2</v>
      </c>
      <c r="W45" s="349">
        <v>12.5</v>
      </c>
      <c r="X45" s="214">
        <f t="shared" si="13"/>
        <v>6.25</v>
      </c>
      <c r="Y45" s="93" t="s">
        <v>16</v>
      </c>
      <c r="Z45" s="156" t="s">
        <v>16</v>
      </c>
      <c r="AA45" s="157" t="s">
        <v>16</v>
      </c>
      <c r="AB45" s="217" t="s">
        <v>16</v>
      </c>
      <c r="AC45" s="96" t="s">
        <v>16</v>
      </c>
      <c r="AD45" s="305" t="s">
        <v>16</v>
      </c>
      <c r="AE45" s="312" t="s">
        <v>16</v>
      </c>
      <c r="AF45" s="99" t="s">
        <v>16</v>
      </c>
      <c r="AG45" s="100" t="s">
        <v>377</v>
      </c>
      <c r="AH45" s="251">
        <v>0</v>
      </c>
      <c r="AI45" s="307">
        <v>0</v>
      </c>
      <c r="AJ45" s="374">
        <v>0</v>
      </c>
      <c r="AK45" s="104" t="s">
        <v>472</v>
      </c>
      <c r="AL45" s="253">
        <v>0</v>
      </c>
      <c r="AM45" s="308">
        <v>0</v>
      </c>
      <c r="AN45" s="375">
        <v>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" customHeight="1">
      <c r="A46" s="194" t="s">
        <v>498</v>
      </c>
      <c r="B46" s="144">
        <v>0</v>
      </c>
      <c r="C46" s="300">
        <v>0</v>
      </c>
      <c r="D46" s="369">
        <v>0</v>
      </c>
      <c r="E46" s="441" t="s">
        <v>104</v>
      </c>
      <c r="F46" s="256">
        <v>1</v>
      </c>
      <c r="G46" s="309">
        <v>5.5</v>
      </c>
      <c r="H46" s="199">
        <f t="shared" si="9"/>
        <v>5.5</v>
      </c>
      <c r="I46" s="448" t="s">
        <v>149</v>
      </c>
      <c r="J46" s="431">
        <v>0</v>
      </c>
      <c r="K46" s="432">
        <v>0</v>
      </c>
      <c r="L46" s="425">
        <v>0</v>
      </c>
      <c r="M46" s="294" t="s">
        <v>478</v>
      </c>
      <c r="N46" s="150">
        <v>0</v>
      </c>
      <c r="O46" s="302">
        <v>0</v>
      </c>
      <c r="P46" s="453">
        <v>0</v>
      </c>
      <c r="Q46" s="208" t="s">
        <v>476</v>
      </c>
      <c r="R46" s="152">
        <v>1</v>
      </c>
      <c r="S46" s="303">
        <v>6</v>
      </c>
      <c r="T46" s="211">
        <f t="shared" si="12"/>
        <v>6</v>
      </c>
      <c r="U46" s="89" t="s">
        <v>475</v>
      </c>
      <c r="V46" s="154">
        <v>0</v>
      </c>
      <c r="W46" s="304">
        <v>0</v>
      </c>
      <c r="X46" s="439">
        <v>0</v>
      </c>
      <c r="Y46" s="93" t="s">
        <v>16</v>
      </c>
      <c r="Z46" s="156" t="s">
        <v>16</v>
      </c>
      <c r="AA46" s="157" t="s">
        <v>16</v>
      </c>
      <c r="AB46" s="217" t="s">
        <v>16</v>
      </c>
      <c r="AC46" s="96" t="s">
        <v>16</v>
      </c>
      <c r="AD46" s="305" t="s">
        <v>16</v>
      </c>
      <c r="AE46" s="312" t="s">
        <v>16</v>
      </c>
      <c r="AF46" s="99" t="s">
        <v>16</v>
      </c>
      <c r="AG46" s="100" t="s">
        <v>16</v>
      </c>
      <c r="AH46" s="251" t="s">
        <v>16</v>
      </c>
      <c r="AI46" s="313" t="s">
        <v>16</v>
      </c>
      <c r="AJ46" s="222" t="s">
        <v>16</v>
      </c>
      <c r="AK46" s="104" t="s">
        <v>16</v>
      </c>
      <c r="AL46" s="253" t="s">
        <v>16</v>
      </c>
      <c r="AM46" s="314" t="s">
        <v>16</v>
      </c>
      <c r="AN46" s="225" t="s">
        <v>16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" customHeight="1">
      <c r="A47" s="194" t="s">
        <v>16</v>
      </c>
      <c r="B47" s="144" t="s">
        <v>16</v>
      </c>
      <c r="C47" s="300" t="s">
        <v>16</v>
      </c>
      <c r="D47" s="74" t="s">
        <v>16</v>
      </c>
      <c r="E47" s="441" t="s">
        <v>441</v>
      </c>
      <c r="F47" s="197">
        <v>0</v>
      </c>
      <c r="G47" s="582">
        <v>0</v>
      </c>
      <c r="H47" s="371">
        <v>0</v>
      </c>
      <c r="I47" s="551" t="s">
        <v>501</v>
      </c>
      <c r="J47" s="542">
        <v>7</v>
      </c>
      <c r="K47" s="552">
        <v>40</v>
      </c>
      <c r="L47" s="544">
        <f>K47/J47</f>
        <v>5.714285714285714</v>
      </c>
      <c r="M47" s="294" t="s">
        <v>16</v>
      </c>
      <c r="N47" s="150" t="s">
        <v>16</v>
      </c>
      <c r="O47" s="302" t="s">
        <v>16</v>
      </c>
      <c r="P47" s="292" t="s">
        <v>16</v>
      </c>
      <c r="Q47" s="208" t="s">
        <v>477</v>
      </c>
      <c r="R47" s="152">
        <v>1</v>
      </c>
      <c r="S47" s="303">
        <v>5.5</v>
      </c>
      <c r="T47" s="211">
        <f t="shared" si="12"/>
        <v>5.5</v>
      </c>
      <c r="U47" s="89" t="s">
        <v>16</v>
      </c>
      <c r="V47" s="154" t="s">
        <v>16</v>
      </c>
      <c r="W47" s="304" t="s">
        <v>16</v>
      </c>
      <c r="X47" s="214" t="s">
        <v>16</v>
      </c>
      <c r="Y47" s="93" t="s">
        <v>16</v>
      </c>
      <c r="Z47" s="156" t="s">
        <v>16</v>
      </c>
      <c r="AA47" s="157" t="s">
        <v>16</v>
      </c>
      <c r="AB47" s="217" t="s">
        <v>16</v>
      </c>
      <c r="AC47" s="96" t="s">
        <v>16</v>
      </c>
      <c r="AD47" s="305" t="s">
        <v>16</v>
      </c>
      <c r="AE47" s="312" t="s">
        <v>16</v>
      </c>
      <c r="AF47" s="99" t="s">
        <v>16</v>
      </c>
      <c r="AG47" s="100" t="s">
        <v>16</v>
      </c>
      <c r="AH47" s="251" t="s">
        <v>16</v>
      </c>
      <c r="AI47" s="313" t="s">
        <v>16</v>
      </c>
      <c r="AJ47" s="222" t="s">
        <v>16</v>
      </c>
      <c r="AK47" s="104" t="s">
        <v>16</v>
      </c>
      <c r="AL47" s="253" t="s">
        <v>16</v>
      </c>
      <c r="AM47" s="314" t="s">
        <v>16</v>
      </c>
      <c r="AN47" s="225" t="s">
        <v>16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" customHeight="1">
      <c r="A48" s="194" t="s">
        <v>16</v>
      </c>
      <c r="B48" s="144" t="s">
        <v>16</v>
      </c>
      <c r="C48" s="300" t="s">
        <v>16</v>
      </c>
      <c r="D48" s="74" t="s">
        <v>16</v>
      </c>
      <c r="E48" s="441" t="s">
        <v>442</v>
      </c>
      <c r="F48" s="197">
        <v>0</v>
      </c>
      <c r="G48" s="582">
        <v>0</v>
      </c>
      <c r="H48" s="371">
        <v>0</v>
      </c>
      <c r="I48" s="447" t="s">
        <v>443</v>
      </c>
      <c r="J48" s="201">
        <v>0</v>
      </c>
      <c r="K48" s="579">
        <v>0</v>
      </c>
      <c r="L48" s="461">
        <v>0</v>
      </c>
      <c r="M48" s="294" t="s">
        <v>16</v>
      </c>
      <c r="N48" s="150" t="s">
        <v>16</v>
      </c>
      <c r="O48" s="302" t="s">
        <v>16</v>
      </c>
      <c r="P48" s="292" t="s">
        <v>16</v>
      </c>
      <c r="Q48" s="208" t="s">
        <v>16</v>
      </c>
      <c r="R48" s="152" t="s">
        <v>16</v>
      </c>
      <c r="S48" s="315" t="s">
        <v>16</v>
      </c>
      <c r="T48" s="211" t="s">
        <v>16</v>
      </c>
      <c r="U48" s="89" t="s">
        <v>16</v>
      </c>
      <c r="V48" s="154" t="s">
        <v>16</v>
      </c>
      <c r="W48" s="304" t="s">
        <v>16</v>
      </c>
      <c r="X48" s="214" t="s">
        <v>16</v>
      </c>
      <c r="Y48" s="93" t="s">
        <v>16</v>
      </c>
      <c r="Z48" s="156" t="s">
        <v>16</v>
      </c>
      <c r="AA48" s="157" t="s">
        <v>16</v>
      </c>
      <c r="AB48" s="217" t="s">
        <v>16</v>
      </c>
      <c r="AC48" s="96" t="s">
        <v>16</v>
      </c>
      <c r="AD48" s="305" t="s">
        <v>16</v>
      </c>
      <c r="AE48" s="312" t="s">
        <v>16</v>
      </c>
      <c r="AF48" s="99" t="s">
        <v>16</v>
      </c>
      <c r="AG48" s="100" t="s">
        <v>16</v>
      </c>
      <c r="AH48" s="251" t="s">
        <v>16</v>
      </c>
      <c r="AI48" s="313" t="s">
        <v>16</v>
      </c>
      <c r="AJ48" s="222" t="s">
        <v>16</v>
      </c>
      <c r="AK48" s="104" t="s">
        <v>16</v>
      </c>
      <c r="AL48" s="253" t="s">
        <v>16</v>
      </c>
      <c r="AM48" s="314" t="s">
        <v>16</v>
      </c>
      <c r="AN48" s="225" t="s">
        <v>16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" customHeight="1">
      <c r="A49" s="194" t="s">
        <v>16</v>
      </c>
      <c r="B49" s="144" t="s">
        <v>16</v>
      </c>
      <c r="C49" s="300" t="s">
        <v>16</v>
      </c>
      <c r="D49" s="74" t="s">
        <v>16</v>
      </c>
      <c r="E49" s="441" t="s">
        <v>479</v>
      </c>
      <c r="F49" s="135">
        <v>3</v>
      </c>
      <c r="G49" s="136">
        <v>18.5</v>
      </c>
      <c r="H49" s="199">
        <f>G49/F49</f>
        <v>6.166666666666667</v>
      </c>
      <c r="I49" s="447" t="s">
        <v>481</v>
      </c>
      <c r="J49" s="121">
        <v>4</v>
      </c>
      <c r="K49" s="122">
        <v>24</v>
      </c>
      <c r="L49" s="203">
        <f>K49/J49</f>
        <v>6</v>
      </c>
      <c r="M49" s="294" t="s">
        <v>16</v>
      </c>
      <c r="N49" s="150" t="s">
        <v>16</v>
      </c>
      <c r="O49" s="302" t="s">
        <v>16</v>
      </c>
      <c r="P49" s="292" t="s">
        <v>16</v>
      </c>
      <c r="Q49" s="208" t="s">
        <v>16</v>
      </c>
      <c r="R49" s="152" t="s">
        <v>16</v>
      </c>
      <c r="S49" s="315" t="s">
        <v>16</v>
      </c>
      <c r="T49" s="211" t="s">
        <v>16</v>
      </c>
      <c r="U49" s="89" t="s">
        <v>16</v>
      </c>
      <c r="V49" s="154" t="s">
        <v>16</v>
      </c>
      <c r="W49" s="304" t="s">
        <v>16</v>
      </c>
      <c r="X49" s="214" t="s">
        <v>16</v>
      </c>
      <c r="Y49" s="93" t="s">
        <v>16</v>
      </c>
      <c r="Z49" s="156" t="s">
        <v>16</v>
      </c>
      <c r="AA49" s="157" t="s">
        <v>16</v>
      </c>
      <c r="AB49" s="217" t="s">
        <v>16</v>
      </c>
      <c r="AC49" s="96" t="s">
        <v>16</v>
      </c>
      <c r="AD49" s="305" t="s">
        <v>16</v>
      </c>
      <c r="AE49" s="312" t="s">
        <v>16</v>
      </c>
      <c r="AF49" s="99" t="s">
        <v>16</v>
      </c>
      <c r="AG49" s="100" t="s">
        <v>16</v>
      </c>
      <c r="AH49" s="251" t="s">
        <v>16</v>
      </c>
      <c r="AI49" s="313" t="s">
        <v>16</v>
      </c>
      <c r="AJ49" s="222" t="s">
        <v>16</v>
      </c>
      <c r="AK49" s="104" t="s">
        <v>16</v>
      </c>
      <c r="AL49" s="253" t="s">
        <v>16</v>
      </c>
      <c r="AM49" s="314" t="s">
        <v>16</v>
      </c>
      <c r="AN49" s="225" t="s">
        <v>16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" customHeight="1">
      <c r="A50" s="194" t="s">
        <v>16</v>
      </c>
      <c r="B50" s="144" t="s">
        <v>16</v>
      </c>
      <c r="C50" s="300" t="s">
        <v>16</v>
      </c>
      <c r="D50" s="74" t="s">
        <v>16</v>
      </c>
      <c r="E50" s="441" t="s">
        <v>480</v>
      </c>
      <c r="F50" s="135">
        <v>0</v>
      </c>
      <c r="G50" s="582">
        <v>0</v>
      </c>
      <c r="H50" s="371">
        <v>0</v>
      </c>
      <c r="I50" s="447" t="s">
        <v>482</v>
      </c>
      <c r="J50" s="452">
        <v>3</v>
      </c>
      <c r="K50" s="122">
        <v>18</v>
      </c>
      <c r="L50" s="203">
        <f>K50/J50</f>
        <v>6</v>
      </c>
      <c r="M50" s="294" t="s">
        <v>16</v>
      </c>
      <c r="N50" s="150" t="s">
        <v>16</v>
      </c>
      <c r="O50" s="302" t="s">
        <v>16</v>
      </c>
      <c r="P50" s="292" t="s">
        <v>16</v>
      </c>
      <c r="Q50" s="208" t="s">
        <v>16</v>
      </c>
      <c r="R50" s="152" t="s">
        <v>16</v>
      </c>
      <c r="S50" s="315" t="s">
        <v>16</v>
      </c>
      <c r="T50" s="211" t="s">
        <v>16</v>
      </c>
      <c r="U50" s="89" t="s">
        <v>16</v>
      </c>
      <c r="V50" s="154" t="s">
        <v>16</v>
      </c>
      <c r="W50" s="304" t="s">
        <v>16</v>
      </c>
      <c r="X50" s="214" t="s">
        <v>16</v>
      </c>
      <c r="Y50" s="93" t="s">
        <v>16</v>
      </c>
      <c r="Z50" s="156" t="s">
        <v>16</v>
      </c>
      <c r="AA50" s="157" t="s">
        <v>16</v>
      </c>
      <c r="AB50" s="217" t="s">
        <v>16</v>
      </c>
      <c r="AC50" s="96" t="s">
        <v>16</v>
      </c>
      <c r="AD50" s="305" t="s">
        <v>16</v>
      </c>
      <c r="AE50" s="312" t="s">
        <v>16</v>
      </c>
      <c r="AF50" s="99" t="s">
        <v>16</v>
      </c>
      <c r="AG50" s="100" t="s">
        <v>16</v>
      </c>
      <c r="AH50" s="251" t="s">
        <v>16</v>
      </c>
      <c r="AI50" s="313" t="s">
        <v>16</v>
      </c>
      <c r="AJ50" s="222" t="s">
        <v>16</v>
      </c>
      <c r="AK50" s="104" t="s">
        <v>16</v>
      </c>
      <c r="AL50" s="253" t="s">
        <v>16</v>
      </c>
      <c r="AM50" s="314" t="s">
        <v>16</v>
      </c>
      <c r="AN50" s="225" t="s">
        <v>16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" customHeight="1">
      <c r="A51" s="194" t="s">
        <v>16</v>
      </c>
      <c r="B51" s="144" t="s">
        <v>16</v>
      </c>
      <c r="C51" s="300" t="s">
        <v>16</v>
      </c>
      <c r="D51" s="74" t="s">
        <v>16</v>
      </c>
      <c r="E51" s="441" t="s">
        <v>16</v>
      </c>
      <c r="F51" s="135" t="s">
        <v>16</v>
      </c>
      <c r="G51" s="136" t="s">
        <v>16</v>
      </c>
      <c r="H51" s="199" t="s">
        <v>16</v>
      </c>
      <c r="I51" s="447" t="s">
        <v>483</v>
      </c>
      <c r="J51" s="452">
        <v>1</v>
      </c>
      <c r="K51" s="122">
        <v>5.5</v>
      </c>
      <c r="L51" s="203">
        <f>K51/J51</f>
        <v>5.5</v>
      </c>
      <c r="M51" s="294" t="s">
        <v>16</v>
      </c>
      <c r="N51" s="150" t="s">
        <v>16</v>
      </c>
      <c r="O51" s="302" t="s">
        <v>16</v>
      </c>
      <c r="P51" s="292" t="s">
        <v>16</v>
      </c>
      <c r="Q51" s="208" t="s">
        <v>16</v>
      </c>
      <c r="R51" s="152" t="s">
        <v>16</v>
      </c>
      <c r="S51" s="315" t="s">
        <v>16</v>
      </c>
      <c r="T51" s="211" t="s">
        <v>16</v>
      </c>
      <c r="U51" s="89" t="s">
        <v>16</v>
      </c>
      <c r="V51" s="154" t="s">
        <v>16</v>
      </c>
      <c r="W51" s="304" t="s">
        <v>16</v>
      </c>
      <c r="X51" s="214" t="s">
        <v>16</v>
      </c>
      <c r="Y51" s="93" t="s">
        <v>16</v>
      </c>
      <c r="Z51" s="156" t="s">
        <v>16</v>
      </c>
      <c r="AA51" s="157" t="s">
        <v>16</v>
      </c>
      <c r="AB51" s="217" t="s">
        <v>16</v>
      </c>
      <c r="AC51" s="96" t="s">
        <v>16</v>
      </c>
      <c r="AD51" s="305" t="s">
        <v>16</v>
      </c>
      <c r="AE51" s="312" t="s">
        <v>16</v>
      </c>
      <c r="AF51" s="99" t="s">
        <v>16</v>
      </c>
      <c r="AG51" s="100" t="s">
        <v>16</v>
      </c>
      <c r="AH51" s="251" t="s">
        <v>16</v>
      </c>
      <c r="AI51" s="313" t="s">
        <v>16</v>
      </c>
      <c r="AJ51" s="222" t="s">
        <v>16</v>
      </c>
      <c r="AK51" s="104" t="s">
        <v>16</v>
      </c>
      <c r="AL51" s="253" t="s">
        <v>16</v>
      </c>
      <c r="AM51" s="314" t="s">
        <v>16</v>
      </c>
      <c r="AN51" s="225" t="s">
        <v>16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" customHeight="1">
      <c r="A52" s="194" t="s">
        <v>16</v>
      </c>
      <c r="B52" s="144" t="s">
        <v>16</v>
      </c>
      <c r="C52" s="300" t="s">
        <v>16</v>
      </c>
      <c r="D52" s="74" t="s">
        <v>16</v>
      </c>
      <c r="E52" s="441" t="s">
        <v>16</v>
      </c>
      <c r="F52" s="135" t="s">
        <v>16</v>
      </c>
      <c r="G52" s="136" t="s">
        <v>16</v>
      </c>
      <c r="H52" s="199" t="s">
        <v>16</v>
      </c>
      <c r="I52" s="447" t="s">
        <v>484</v>
      </c>
      <c r="J52" s="452">
        <v>0</v>
      </c>
      <c r="K52" s="579">
        <v>0</v>
      </c>
      <c r="L52" s="461">
        <v>0</v>
      </c>
      <c r="M52" s="294" t="s">
        <v>16</v>
      </c>
      <c r="N52" s="150" t="s">
        <v>16</v>
      </c>
      <c r="O52" s="302" t="s">
        <v>16</v>
      </c>
      <c r="P52" s="292" t="s">
        <v>16</v>
      </c>
      <c r="Q52" s="208" t="s">
        <v>16</v>
      </c>
      <c r="R52" s="152" t="s">
        <v>16</v>
      </c>
      <c r="S52" s="315" t="s">
        <v>16</v>
      </c>
      <c r="T52" s="211" t="s">
        <v>16</v>
      </c>
      <c r="U52" s="89" t="s">
        <v>16</v>
      </c>
      <c r="V52" s="154" t="s">
        <v>16</v>
      </c>
      <c r="W52" s="304" t="s">
        <v>16</v>
      </c>
      <c r="X52" s="214" t="s">
        <v>16</v>
      </c>
      <c r="Y52" s="93" t="s">
        <v>16</v>
      </c>
      <c r="Z52" s="156" t="s">
        <v>16</v>
      </c>
      <c r="AA52" s="157" t="s">
        <v>16</v>
      </c>
      <c r="AB52" s="217" t="s">
        <v>16</v>
      </c>
      <c r="AC52" s="96" t="s">
        <v>16</v>
      </c>
      <c r="AD52" s="305" t="s">
        <v>16</v>
      </c>
      <c r="AE52" s="312" t="s">
        <v>16</v>
      </c>
      <c r="AF52" s="99" t="s">
        <v>16</v>
      </c>
      <c r="AG52" s="100" t="s">
        <v>16</v>
      </c>
      <c r="AH52" s="251" t="s">
        <v>16</v>
      </c>
      <c r="AI52" s="313" t="s">
        <v>16</v>
      </c>
      <c r="AJ52" s="222" t="s">
        <v>16</v>
      </c>
      <c r="AK52" s="104" t="s">
        <v>16</v>
      </c>
      <c r="AL52" s="253" t="s">
        <v>16</v>
      </c>
      <c r="AM52" s="314" t="s">
        <v>16</v>
      </c>
      <c r="AN52" s="225" t="s">
        <v>16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" customHeight="1" thickBot="1">
      <c r="A53" s="194" t="s">
        <v>16</v>
      </c>
      <c r="B53" s="262" t="s">
        <v>16</v>
      </c>
      <c r="C53" s="316" t="s">
        <v>16</v>
      </c>
      <c r="D53" s="443" t="s">
        <v>16</v>
      </c>
      <c r="E53" s="445" t="s">
        <v>16</v>
      </c>
      <c r="F53" s="430" t="s">
        <v>16</v>
      </c>
      <c r="G53" s="429" t="s">
        <v>16</v>
      </c>
      <c r="H53" s="449" t="s">
        <v>16</v>
      </c>
      <c r="I53" s="451" t="s">
        <v>485</v>
      </c>
      <c r="J53" s="428">
        <v>0</v>
      </c>
      <c r="K53" s="583">
        <v>0</v>
      </c>
      <c r="L53" s="461">
        <v>0</v>
      </c>
      <c r="M53" s="318" t="s">
        <v>16</v>
      </c>
      <c r="N53" s="268" t="s">
        <v>16</v>
      </c>
      <c r="O53" s="319" t="s">
        <v>16</v>
      </c>
      <c r="P53" s="292" t="s">
        <v>16</v>
      </c>
      <c r="Q53" s="320" t="s">
        <v>16</v>
      </c>
      <c r="R53" s="270" t="s">
        <v>16</v>
      </c>
      <c r="S53" s="321" t="s">
        <v>16</v>
      </c>
      <c r="T53" s="211" t="s">
        <v>16</v>
      </c>
      <c r="U53" s="322" t="s">
        <v>16</v>
      </c>
      <c r="V53" s="272" t="s">
        <v>16</v>
      </c>
      <c r="W53" s="323" t="s">
        <v>16</v>
      </c>
      <c r="X53" s="214" t="s">
        <v>16</v>
      </c>
      <c r="Y53" s="93" t="s">
        <v>16</v>
      </c>
      <c r="Z53" s="324" t="s">
        <v>16</v>
      </c>
      <c r="AA53" s="276" t="s">
        <v>16</v>
      </c>
      <c r="AB53" s="217" t="s">
        <v>16</v>
      </c>
      <c r="AC53" s="325" t="s">
        <v>16</v>
      </c>
      <c r="AD53" s="326" t="s">
        <v>16</v>
      </c>
      <c r="AE53" s="327" t="s">
        <v>16</v>
      </c>
      <c r="AF53" s="99" t="s">
        <v>16</v>
      </c>
      <c r="AG53" s="279" t="s">
        <v>16</v>
      </c>
      <c r="AH53" s="280" t="s">
        <v>16</v>
      </c>
      <c r="AI53" s="328" t="s">
        <v>16</v>
      </c>
      <c r="AJ53" s="222" t="s">
        <v>16</v>
      </c>
      <c r="AK53" s="282" t="s">
        <v>16</v>
      </c>
      <c r="AL53" s="283" t="s">
        <v>16</v>
      </c>
      <c r="AM53" s="329" t="s">
        <v>16</v>
      </c>
      <c r="AN53" s="225" t="s">
        <v>16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" customHeight="1" thickBot="1">
      <c r="A54" s="162" t="s">
        <v>10</v>
      </c>
      <c r="B54" s="162" t="s">
        <v>0</v>
      </c>
      <c r="C54" s="163" t="s">
        <v>1</v>
      </c>
      <c r="D54" s="444" t="s">
        <v>2</v>
      </c>
      <c r="E54" s="426" t="s">
        <v>10</v>
      </c>
      <c r="F54" s="426" t="s">
        <v>0</v>
      </c>
      <c r="G54" s="450" t="s">
        <v>1</v>
      </c>
      <c r="H54" s="426" t="s">
        <v>2</v>
      </c>
      <c r="I54" s="427" t="s">
        <v>10</v>
      </c>
      <c r="J54" s="166" t="s">
        <v>0</v>
      </c>
      <c r="K54" s="167" t="s">
        <v>1</v>
      </c>
      <c r="L54" s="166" t="s">
        <v>2</v>
      </c>
      <c r="M54" s="168" t="s">
        <v>10</v>
      </c>
      <c r="N54" s="168" t="s">
        <v>0</v>
      </c>
      <c r="O54" s="169" t="s">
        <v>1</v>
      </c>
      <c r="P54" s="168" t="s">
        <v>2</v>
      </c>
      <c r="Q54" s="170" t="s">
        <v>10</v>
      </c>
      <c r="R54" s="170" t="s">
        <v>0</v>
      </c>
      <c r="S54" s="171" t="s">
        <v>1</v>
      </c>
      <c r="T54" s="9" t="s">
        <v>2</v>
      </c>
      <c r="U54" s="172" t="s">
        <v>10</v>
      </c>
      <c r="V54" s="173" t="s">
        <v>0</v>
      </c>
      <c r="W54" s="174" t="s">
        <v>1</v>
      </c>
      <c r="X54" s="175" t="s">
        <v>2</v>
      </c>
      <c r="Y54" s="176" t="s">
        <v>10</v>
      </c>
      <c r="Z54" s="177" t="s">
        <v>0</v>
      </c>
      <c r="AA54" s="178" t="s">
        <v>1</v>
      </c>
      <c r="AB54" s="176" t="s">
        <v>2</v>
      </c>
      <c r="AC54" s="30" t="s">
        <v>10</v>
      </c>
      <c r="AD54" s="31" t="s">
        <v>0</v>
      </c>
      <c r="AE54" s="179" t="s">
        <v>1</v>
      </c>
      <c r="AF54" s="30" t="s">
        <v>2</v>
      </c>
      <c r="AG54" s="180" t="s">
        <v>10</v>
      </c>
      <c r="AH54" s="180" t="s">
        <v>0</v>
      </c>
      <c r="AI54" s="181" t="s">
        <v>1</v>
      </c>
      <c r="AJ54" s="180" t="s">
        <v>2</v>
      </c>
      <c r="AK54" s="182" t="s">
        <v>10</v>
      </c>
      <c r="AL54" s="182" t="s">
        <v>0</v>
      </c>
      <c r="AM54" s="183" t="s">
        <v>1</v>
      </c>
      <c r="AN54" s="182" t="s">
        <v>2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" customHeight="1">
      <c r="A55" s="465" t="s">
        <v>424</v>
      </c>
      <c r="B55" s="464">
        <v>5</v>
      </c>
      <c r="C55" s="463">
        <v>22.5</v>
      </c>
      <c r="D55" s="462">
        <f>C55/B55</f>
        <v>4.5</v>
      </c>
      <c r="E55" s="39" t="s">
        <v>105</v>
      </c>
      <c r="F55" s="40">
        <v>3</v>
      </c>
      <c r="G55" s="41">
        <v>16</v>
      </c>
      <c r="H55" s="330">
        <f aca="true" t="shared" si="18" ref="H55:H64">G55/F55</f>
        <v>5.333333333333333</v>
      </c>
      <c r="I55" s="663" t="s">
        <v>197</v>
      </c>
      <c r="J55" s="790">
        <v>13</v>
      </c>
      <c r="K55" s="792">
        <v>98</v>
      </c>
      <c r="L55" s="662">
        <f aca="true" t="shared" si="19" ref="L55:L61">K55/J55</f>
        <v>7.538461538461538</v>
      </c>
      <c r="M55" s="570" t="s">
        <v>196</v>
      </c>
      <c r="N55" s="562">
        <v>10</v>
      </c>
      <c r="O55" s="563">
        <v>69.5</v>
      </c>
      <c r="P55" s="571">
        <f>O55/N55</f>
        <v>6.95</v>
      </c>
      <c r="Q55" s="672" t="s">
        <v>513</v>
      </c>
      <c r="R55" s="671">
        <v>11</v>
      </c>
      <c r="S55" s="670">
        <v>99.5</v>
      </c>
      <c r="T55" s="669">
        <f aca="true" t="shared" si="20" ref="T55:T60">S55/R55</f>
        <v>9.045454545454545</v>
      </c>
      <c r="U55" s="601" t="s">
        <v>269</v>
      </c>
      <c r="V55" s="600">
        <v>13</v>
      </c>
      <c r="W55" s="606">
        <v>91</v>
      </c>
      <c r="X55" s="558">
        <f aca="true" t="shared" si="21" ref="X55:X62">W55/V55</f>
        <v>7</v>
      </c>
      <c r="Y55" s="515" t="s">
        <v>304</v>
      </c>
      <c r="Z55" s="516">
        <v>9</v>
      </c>
      <c r="AA55" s="517">
        <v>60</v>
      </c>
      <c r="AB55" s="518">
        <f aca="true" t="shared" si="22" ref="AB55:AB64">AA55/Z55</f>
        <v>6.666666666666667</v>
      </c>
      <c r="AC55" s="61" t="s">
        <v>341</v>
      </c>
      <c r="AD55" s="62">
        <v>6</v>
      </c>
      <c r="AE55" s="63">
        <v>39</v>
      </c>
      <c r="AF55" s="64">
        <f aca="true" t="shared" si="23" ref="AF55:AF61">AE55/AD55</f>
        <v>6.5</v>
      </c>
      <c r="AG55" s="65" t="s">
        <v>379</v>
      </c>
      <c r="AH55" s="66">
        <v>6</v>
      </c>
      <c r="AI55" s="67">
        <v>46</v>
      </c>
      <c r="AJ55" s="192">
        <f aca="true" t="shared" si="24" ref="AJ55:AJ62">AI55/AH55</f>
        <v>7.666666666666667</v>
      </c>
      <c r="AK55" s="493" t="s">
        <v>413</v>
      </c>
      <c r="AL55" s="494">
        <v>9</v>
      </c>
      <c r="AM55" s="495">
        <v>66.5</v>
      </c>
      <c r="AN55" s="559">
        <f aca="true" t="shared" si="25" ref="AN55:AN60">AM55/AL55</f>
        <v>7.388888888888889</v>
      </c>
      <c r="AO55" s="1">
        <v>11</v>
      </c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" customHeight="1">
      <c r="A56" s="194" t="s">
        <v>57</v>
      </c>
      <c r="B56" s="195">
        <v>3</v>
      </c>
      <c r="C56" s="196">
        <v>16.5</v>
      </c>
      <c r="D56" s="331">
        <f aca="true" t="shared" si="26" ref="D56:D62">C56/B56</f>
        <v>5.5</v>
      </c>
      <c r="E56" s="75" t="s">
        <v>106</v>
      </c>
      <c r="F56" s="197">
        <v>3</v>
      </c>
      <c r="G56" s="198">
        <v>16.5</v>
      </c>
      <c r="H56" s="332">
        <f t="shared" si="18"/>
        <v>5.5</v>
      </c>
      <c r="I56" s="296" t="s">
        <v>151</v>
      </c>
      <c r="J56" s="420">
        <v>1</v>
      </c>
      <c r="K56" s="232">
        <v>5.5</v>
      </c>
      <c r="L56" s="421">
        <f>K56/J56</f>
        <v>5.5</v>
      </c>
      <c r="M56" s="800" t="s">
        <v>150</v>
      </c>
      <c r="N56" s="801">
        <v>11</v>
      </c>
      <c r="O56" s="802">
        <v>97.5</v>
      </c>
      <c r="P56" s="803">
        <f>O56/N56</f>
        <v>8.863636363636363</v>
      </c>
      <c r="Q56" s="526" t="s">
        <v>230</v>
      </c>
      <c r="R56" s="525">
        <v>7</v>
      </c>
      <c r="S56" s="524">
        <v>47</v>
      </c>
      <c r="T56" s="523">
        <f t="shared" si="20"/>
        <v>6.714285714285714</v>
      </c>
      <c r="U56" s="89" t="s">
        <v>270</v>
      </c>
      <c r="V56" s="212">
        <v>1</v>
      </c>
      <c r="W56" s="213">
        <v>5</v>
      </c>
      <c r="X56" s="214">
        <f t="shared" si="21"/>
        <v>5</v>
      </c>
      <c r="Y56" s="419" t="s">
        <v>305</v>
      </c>
      <c r="Z56" s="333">
        <v>3</v>
      </c>
      <c r="AA56" s="336">
        <v>18</v>
      </c>
      <c r="AB56" s="337">
        <f t="shared" si="22"/>
        <v>6</v>
      </c>
      <c r="AC56" s="96" t="s">
        <v>342</v>
      </c>
      <c r="AD56" s="218">
        <v>1</v>
      </c>
      <c r="AE56" s="219">
        <v>5</v>
      </c>
      <c r="AF56" s="99">
        <f t="shared" si="23"/>
        <v>5</v>
      </c>
      <c r="AG56" s="627" t="s">
        <v>380</v>
      </c>
      <c r="AH56" s="625">
        <v>12</v>
      </c>
      <c r="AI56" s="643">
        <v>94.5</v>
      </c>
      <c r="AJ56" s="652">
        <f t="shared" si="24"/>
        <v>7.875</v>
      </c>
      <c r="AK56" s="499" t="s">
        <v>414</v>
      </c>
      <c r="AL56" s="498">
        <v>9</v>
      </c>
      <c r="AM56" s="497">
        <v>57</v>
      </c>
      <c r="AN56" s="496">
        <f t="shared" si="25"/>
        <v>6.333333333333333</v>
      </c>
      <c r="AO56" s="108">
        <v>75</v>
      </c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" customHeight="1">
      <c r="A57" s="194" t="s">
        <v>58</v>
      </c>
      <c r="B57" s="195">
        <v>5</v>
      </c>
      <c r="C57" s="196">
        <v>40.5</v>
      </c>
      <c r="D57" s="331">
        <f t="shared" si="26"/>
        <v>8.1</v>
      </c>
      <c r="E57" s="75" t="s">
        <v>107</v>
      </c>
      <c r="F57" s="197">
        <v>0</v>
      </c>
      <c r="G57" s="228">
        <v>0</v>
      </c>
      <c r="H57" s="459">
        <v>0</v>
      </c>
      <c r="I57" s="796" t="s">
        <v>152</v>
      </c>
      <c r="J57" s="797">
        <v>8</v>
      </c>
      <c r="K57" s="798">
        <v>69</v>
      </c>
      <c r="L57" s="799">
        <f t="shared" si="19"/>
        <v>8.625</v>
      </c>
      <c r="M57" s="204" t="s">
        <v>198</v>
      </c>
      <c r="N57" s="205">
        <v>0</v>
      </c>
      <c r="O57" s="438">
        <v>0</v>
      </c>
      <c r="P57" s="457">
        <v>0</v>
      </c>
      <c r="Q57" s="208" t="s">
        <v>231</v>
      </c>
      <c r="R57" s="209">
        <v>3</v>
      </c>
      <c r="S57" s="210">
        <v>15.5</v>
      </c>
      <c r="T57" s="211">
        <f t="shared" si="20"/>
        <v>5.166666666666667</v>
      </c>
      <c r="U57" s="633" t="s">
        <v>271</v>
      </c>
      <c r="V57" s="634">
        <v>13</v>
      </c>
      <c r="W57" s="648">
        <v>109</v>
      </c>
      <c r="X57" s="656">
        <f t="shared" si="21"/>
        <v>8.384615384615385</v>
      </c>
      <c r="Y57" s="573" t="s">
        <v>306</v>
      </c>
      <c r="Z57" s="516">
        <v>10</v>
      </c>
      <c r="AA57" s="517">
        <v>64.5</v>
      </c>
      <c r="AB57" s="518">
        <f t="shared" si="22"/>
        <v>6.45</v>
      </c>
      <c r="AC57" s="629" t="s">
        <v>343</v>
      </c>
      <c r="AD57" s="628">
        <v>12</v>
      </c>
      <c r="AE57" s="645">
        <v>84.5</v>
      </c>
      <c r="AF57" s="505">
        <f t="shared" si="23"/>
        <v>7.041666666666667</v>
      </c>
      <c r="AG57" s="100" t="s">
        <v>381</v>
      </c>
      <c r="AH57" s="220">
        <v>4</v>
      </c>
      <c r="AI57" s="221">
        <v>24</v>
      </c>
      <c r="AJ57" s="222">
        <f t="shared" si="24"/>
        <v>6</v>
      </c>
      <c r="AK57" s="104" t="s">
        <v>415</v>
      </c>
      <c r="AL57" s="223">
        <v>1</v>
      </c>
      <c r="AM57" s="224">
        <v>5</v>
      </c>
      <c r="AN57" s="225">
        <f t="shared" si="25"/>
        <v>5</v>
      </c>
      <c r="AO57" s="1">
        <v>7.4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" customHeight="1">
      <c r="A58" s="536" t="s">
        <v>59</v>
      </c>
      <c r="B58" s="535">
        <v>9</v>
      </c>
      <c r="C58" s="534">
        <v>66.5</v>
      </c>
      <c r="D58" s="567">
        <f t="shared" si="26"/>
        <v>7.388888888888889</v>
      </c>
      <c r="E58" s="75" t="s">
        <v>108</v>
      </c>
      <c r="F58" s="197">
        <v>5</v>
      </c>
      <c r="G58" s="198">
        <v>33.5</v>
      </c>
      <c r="H58" s="332">
        <f t="shared" si="18"/>
        <v>6.7</v>
      </c>
      <c r="I58" s="78" t="s">
        <v>153</v>
      </c>
      <c r="J58" s="333">
        <v>4</v>
      </c>
      <c r="K58" s="336">
        <v>24.5</v>
      </c>
      <c r="L58" s="337">
        <f>K58/J58</f>
        <v>6.125</v>
      </c>
      <c r="M58" s="529" t="s">
        <v>199</v>
      </c>
      <c r="N58" s="553">
        <v>9</v>
      </c>
      <c r="O58" s="554">
        <v>64.5</v>
      </c>
      <c r="P58" s="572">
        <f>O58/N58</f>
        <v>7.166666666666667</v>
      </c>
      <c r="Q58" s="208" t="s">
        <v>232</v>
      </c>
      <c r="R58" s="209">
        <v>4</v>
      </c>
      <c r="S58" s="210">
        <v>31.5</v>
      </c>
      <c r="T58" s="211">
        <f t="shared" si="20"/>
        <v>7.875</v>
      </c>
      <c r="U58" s="89" t="s">
        <v>272</v>
      </c>
      <c r="V58" s="212">
        <v>6</v>
      </c>
      <c r="W58" s="213">
        <v>32.5</v>
      </c>
      <c r="X58" s="214">
        <f t="shared" si="21"/>
        <v>5.416666666666667</v>
      </c>
      <c r="Y58" s="93" t="s">
        <v>307</v>
      </c>
      <c r="Z58" s="215">
        <v>1</v>
      </c>
      <c r="AA58" s="216">
        <v>8.5</v>
      </c>
      <c r="AB58" s="217">
        <f t="shared" si="22"/>
        <v>8.5</v>
      </c>
      <c r="AC58" s="96" t="s">
        <v>344</v>
      </c>
      <c r="AD58" s="218">
        <v>2</v>
      </c>
      <c r="AE58" s="219">
        <v>9</v>
      </c>
      <c r="AF58" s="99">
        <f t="shared" si="23"/>
        <v>4.5</v>
      </c>
      <c r="AG58" s="100" t="s">
        <v>382</v>
      </c>
      <c r="AH58" s="220">
        <v>2</v>
      </c>
      <c r="AI58" s="221">
        <v>11.5</v>
      </c>
      <c r="AJ58" s="222">
        <f t="shared" si="24"/>
        <v>5.75</v>
      </c>
      <c r="AK58" s="624" t="s">
        <v>416</v>
      </c>
      <c r="AL58" s="623">
        <v>13</v>
      </c>
      <c r="AM58" s="642">
        <v>88</v>
      </c>
      <c r="AN58" s="496">
        <f t="shared" si="25"/>
        <v>6.769230769230769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94" t="s">
        <v>60</v>
      </c>
      <c r="B59" s="195">
        <v>2</v>
      </c>
      <c r="C59" s="196">
        <v>24.5</v>
      </c>
      <c r="D59" s="331">
        <f t="shared" si="26"/>
        <v>12.25</v>
      </c>
      <c r="E59" s="75" t="s">
        <v>109</v>
      </c>
      <c r="F59" s="197">
        <v>1</v>
      </c>
      <c r="G59" s="198">
        <v>5</v>
      </c>
      <c r="H59" s="332">
        <f t="shared" si="18"/>
        <v>5</v>
      </c>
      <c r="I59" s="78" t="s">
        <v>154</v>
      </c>
      <c r="J59" s="201">
        <v>2</v>
      </c>
      <c r="K59" s="202">
        <v>15</v>
      </c>
      <c r="L59" s="334">
        <f t="shared" si="19"/>
        <v>7.5</v>
      </c>
      <c r="M59" s="204" t="s">
        <v>200</v>
      </c>
      <c r="N59" s="205">
        <v>2</v>
      </c>
      <c r="O59" s="206">
        <v>11</v>
      </c>
      <c r="P59" s="335">
        <f>O59/N59</f>
        <v>5.5</v>
      </c>
      <c r="Q59" s="208" t="s">
        <v>233</v>
      </c>
      <c r="R59" s="209">
        <v>6</v>
      </c>
      <c r="S59" s="210">
        <v>41</v>
      </c>
      <c r="T59" s="211">
        <f t="shared" si="20"/>
        <v>6.833333333333333</v>
      </c>
      <c r="U59" s="466" t="s">
        <v>273</v>
      </c>
      <c r="V59" s="468">
        <v>0</v>
      </c>
      <c r="W59" s="471">
        <v>0</v>
      </c>
      <c r="X59" s="470">
        <v>0</v>
      </c>
      <c r="Y59" s="93" t="s">
        <v>308</v>
      </c>
      <c r="Z59" s="215">
        <v>1</v>
      </c>
      <c r="AA59" s="216">
        <v>6</v>
      </c>
      <c r="AB59" s="217">
        <f t="shared" si="22"/>
        <v>6</v>
      </c>
      <c r="AC59" s="96" t="s">
        <v>345</v>
      </c>
      <c r="AD59" s="218">
        <v>4</v>
      </c>
      <c r="AE59" s="219">
        <v>28.5</v>
      </c>
      <c r="AF59" s="99">
        <f t="shared" si="23"/>
        <v>7.125</v>
      </c>
      <c r="AG59" s="100" t="s">
        <v>383</v>
      </c>
      <c r="AH59" s="220">
        <v>1</v>
      </c>
      <c r="AI59" s="221">
        <v>10</v>
      </c>
      <c r="AJ59" s="222">
        <f t="shared" si="24"/>
        <v>10</v>
      </c>
      <c r="AK59" s="410" t="s">
        <v>417</v>
      </c>
      <c r="AL59" s="411">
        <v>0</v>
      </c>
      <c r="AM59" s="412">
        <v>0</v>
      </c>
      <c r="AN59" s="413">
        <v>0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94" t="s">
        <v>61</v>
      </c>
      <c r="B60" s="243">
        <v>1</v>
      </c>
      <c r="C60" s="145">
        <v>9</v>
      </c>
      <c r="D60" s="331">
        <f t="shared" si="26"/>
        <v>9</v>
      </c>
      <c r="E60" s="75" t="s">
        <v>110</v>
      </c>
      <c r="F60" s="256">
        <v>0</v>
      </c>
      <c r="G60" s="257">
        <v>0</v>
      </c>
      <c r="H60" s="459">
        <v>0</v>
      </c>
      <c r="I60" s="78" t="s">
        <v>155</v>
      </c>
      <c r="J60" s="201">
        <v>0</v>
      </c>
      <c r="K60" s="579">
        <v>0</v>
      </c>
      <c r="L60" s="372">
        <v>0</v>
      </c>
      <c r="M60" s="204" t="s">
        <v>201</v>
      </c>
      <c r="N60" s="338">
        <v>0</v>
      </c>
      <c r="O60" s="339">
        <v>0</v>
      </c>
      <c r="P60" s="457">
        <v>0</v>
      </c>
      <c r="Q60" s="208" t="s">
        <v>234</v>
      </c>
      <c r="R60" s="152">
        <v>5</v>
      </c>
      <c r="S60" s="303">
        <v>26</v>
      </c>
      <c r="T60" s="211">
        <f t="shared" si="20"/>
        <v>5.2</v>
      </c>
      <c r="U60" s="414" t="s">
        <v>274</v>
      </c>
      <c r="V60" s="415">
        <v>0</v>
      </c>
      <c r="W60" s="416">
        <v>0</v>
      </c>
      <c r="X60" s="417">
        <v>0</v>
      </c>
      <c r="Y60" s="93" t="s">
        <v>309</v>
      </c>
      <c r="Z60" s="156">
        <v>6</v>
      </c>
      <c r="AA60" s="340">
        <v>35</v>
      </c>
      <c r="AB60" s="217">
        <f t="shared" si="22"/>
        <v>5.833333333333333</v>
      </c>
      <c r="AC60" s="96" t="s">
        <v>346</v>
      </c>
      <c r="AD60" s="259">
        <v>5</v>
      </c>
      <c r="AE60" s="312">
        <v>35</v>
      </c>
      <c r="AF60" s="99">
        <f t="shared" si="23"/>
        <v>7</v>
      </c>
      <c r="AG60" s="504" t="s">
        <v>384</v>
      </c>
      <c r="AH60" s="578">
        <v>7</v>
      </c>
      <c r="AI60" s="577">
        <v>50.5</v>
      </c>
      <c r="AJ60" s="500">
        <f t="shared" si="24"/>
        <v>7.214285714285714</v>
      </c>
      <c r="AK60" s="104" t="s">
        <v>418</v>
      </c>
      <c r="AL60" s="133">
        <v>2</v>
      </c>
      <c r="AM60" s="314">
        <v>11.5</v>
      </c>
      <c r="AN60" s="225">
        <f t="shared" si="25"/>
        <v>5.75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" customHeight="1">
      <c r="A61" s="536" t="s">
        <v>62</v>
      </c>
      <c r="B61" s="546">
        <v>9</v>
      </c>
      <c r="C61" s="547">
        <v>53</v>
      </c>
      <c r="D61" s="567">
        <f t="shared" si="26"/>
        <v>5.888888888888889</v>
      </c>
      <c r="E61" s="75" t="s">
        <v>111</v>
      </c>
      <c r="F61" s="256">
        <v>3</v>
      </c>
      <c r="G61" s="147">
        <v>21</v>
      </c>
      <c r="H61" s="332">
        <f t="shared" si="18"/>
        <v>7</v>
      </c>
      <c r="I61" s="200" t="s">
        <v>156</v>
      </c>
      <c r="J61" s="79">
        <v>3</v>
      </c>
      <c r="K61" s="341">
        <v>25.5</v>
      </c>
      <c r="L61" s="334">
        <f t="shared" si="19"/>
        <v>8.5</v>
      </c>
      <c r="M61" s="204" t="s">
        <v>157</v>
      </c>
      <c r="N61" s="338">
        <v>0</v>
      </c>
      <c r="O61" s="339">
        <v>0</v>
      </c>
      <c r="P61" s="457">
        <v>0</v>
      </c>
      <c r="Q61" s="208" t="s">
        <v>490</v>
      </c>
      <c r="R61" s="152">
        <v>0</v>
      </c>
      <c r="S61" s="315">
        <v>0</v>
      </c>
      <c r="T61" s="380">
        <v>0</v>
      </c>
      <c r="U61" s="89" t="s">
        <v>275</v>
      </c>
      <c r="V61" s="154">
        <v>0</v>
      </c>
      <c r="W61" s="304">
        <v>0</v>
      </c>
      <c r="X61" s="456">
        <v>0</v>
      </c>
      <c r="Y61" s="93" t="s">
        <v>310</v>
      </c>
      <c r="Z61" s="156">
        <v>0</v>
      </c>
      <c r="AA61" s="344">
        <v>0</v>
      </c>
      <c r="AB61" s="423">
        <v>0</v>
      </c>
      <c r="AC61" s="508" t="s">
        <v>347</v>
      </c>
      <c r="AD61" s="510">
        <v>9</v>
      </c>
      <c r="AE61" s="576">
        <v>55</v>
      </c>
      <c r="AF61" s="505">
        <f t="shared" si="23"/>
        <v>6.111111111111111</v>
      </c>
      <c r="AG61" s="100" t="s">
        <v>385</v>
      </c>
      <c r="AH61" s="342">
        <v>6</v>
      </c>
      <c r="AI61" s="140">
        <v>44.5</v>
      </c>
      <c r="AJ61" s="222">
        <f t="shared" si="24"/>
        <v>7.416666666666667</v>
      </c>
      <c r="AK61" s="104" t="s">
        <v>419</v>
      </c>
      <c r="AL61" s="343">
        <v>0</v>
      </c>
      <c r="AM61" s="134">
        <v>0</v>
      </c>
      <c r="AN61" s="375">
        <v>0</v>
      </c>
      <c r="AO61" s="108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" customHeight="1">
      <c r="A62" s="194" t="s">
        <v>63</v>
      </c>
      <c r="B62" s="243">
        <v>5</v>
      </c>
      <c r="C62" s="145">
        <v>29.5</v>
      </c>
      <c r="D62" s="331">
        <f t="shared" si="26"/>
        <v>5.9</v>
      </c>
      <c r="E62" s="795" t="s">
        <v>112</v>
      </c>
      <c r="F62" s="549">
        <v>9</v>
      </c>
      <c r="G62" s="568">
        <v>73.5</v>
      </c>
      <c r="H62" s="794">
        <f t="shared" si="18"/>
        <v>8.166666666666666</v>
      </c>
      <c r="I62" s="200" t="s">
        <v>158</v>
      </c>
      <c r="J62" s="79">
        <v>0</v>
      </c>
      <c r="K62" s="347">
        <v>0</v>
      </c>
      <c r="L62" s="372">
        <v>0</v>
      </c>
      <c r="M62" s="204" t="s">
        <v>202</v>
      </c>
      <c r="N62" s="338">
        <v>1</v>
      </c>
      <c r="O62" s="472">
        <v>6</v>
      </c>
      <c r="P62" s="335">
        <f>O62/N62</f>
        <v>6</v>
      </c>
      <c r="Q62" s="208" t="s">
        <v>16</v>
      </c>
      <c r="R62" s="152" t="s">
        <v>16</v>
      </c>
      <c r="S62" s="315" t="s">
        <v>16</v>
      </c>
      <c r="T62" s="211" t="s">
        <v>16</v>
      </c>
      <c r="U62" s="89" t="s">
        <v>276</v>
      </c>
      <c r="V62" s="154">
        <v>2</v>
      </c>
      <c r="W62" s="349">
        <v>11</v>
      </c>
      <c r="X62" s="214">
        <f t="shared" si="21"/>
        <v>5.5</v>
      </c>
      <c r="Y62" s="93" t="s">
        <v>311</v>
      </c>
      <c r="Z62" s="156">
        <v>0</v>
      </c>
      <c r="AA62" s="344">
        <v>0</v>
      </c>
      <c r="AB62" s="423">
        <v>0</v>
      </c>
      <c r="AC62" s="96" t="s">
        <v>16</v>
      </c>
      <c r="AD62" s="259" t="s">
        <v>16</v>
      </c>
      <c r="AE62" s="312" t="s">
        <v>16</v>
      </c>
      <c r="AF62" s="99" t="s">
        <v>16</v>
      </c>
      <c r="AG62" s="100" t="s">
        <v>386</v>
      </c>
      <c r="AH62" s="342">
        <v>1</v>
      </c>
      <c r="AI62" s="350">
        <v>5.5</v>
      </c>
      <c r="AJ62" s="222">
        <f t="shared" si="24"/>
        <v>5.5</v>
      </c>
      <c r="AK62" s="104" t="s">
        <v>420</v>
      </c>
      <c r="AL62" s="343">
        <v>0</v>
      </c>
      <c r="AM62" s="346">
        <v>0</v>
      </c>
      <c r="AN62" s="375">
        <v>0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" customHeight="1">
      <c r="A63" s="194" t="s">
        <v>64</v>
      </c>
      <c r="B63" s="243">
        <v>0</v>
      </c>
      <c r="C63" s="255">
        <v>0</v>
      </c>
      <c r="D63" s="458">
        <v>0</v>
      </c>
      <c r="E63" s="75" t="s">
        <v>113</v>
      </c>
      <c r="F63" s="256">
        <v>2</v>
      </c>
      <c r="G63" s="147">
        <v>9.5</v>
      </c>
      <c r="H63" s="332">
        <f t="shared" si="18"/>
        <v>4.75</v>
      </c>
      <c r="I63" s="200" t="s">
        <v>159</v>
      </c>
      <c r="J63" s="79">
        <v>0</v>
      </c>
      <c r="K63" s="347">
        <v>0</v>
      </c>
      <c r="L63" s="372">
        <v>0</v>
      </c>
      <c r="M63" s="289" t="s">
        <v>489</v>
      </c>
      <c r="N63" s="348">
        <v>4</v>
      </c>
      <c r="O63" s="460">
        <v>21.5</v>
      </c>
      <c r="P63" s="335">
        <f>O63/N63</f>
        <v>5.375</v>
      </c>
      <c r="Q63" s="208" t="s">
        <v>16</v>
      </c>
      <c r="R63" s="152" t="s">
        <v>16</v>
      </c>
      <c r="S63" s="303" t="s">
        <v>16</v>
      </c>
      <c r="T63" s="211" t="s">
        <v>16</v>
      </c>
      <c r="U63" s="89" t="s">
        <v>277</v>
      </c>
      <c r="V63" s="154">
        <v>0</v>
      </c>
      <c r="W63" s="304">
        <v>0</v>
      </c>
      <c r="X63" s="439">
        <v>0</v>
      </c>
      <c r="Y63" s="93" t="s">
        <v>312</v>
      </c>
      <c r="Z63" s="156">
        <v>0</v>
      </c>
      <c r="AA63" s="344">
        <v>0</v>
      </c>
      <c r="AB63" s="423">
        <v>0</v>
      </c>
      <c r="AC63" s="96" t="s">
        <v>16</v>
      </c>
      <c r="AD63" s="259" t="s">
        <v>16</v>
      </c>
      <c r="AE63" s="312" t="s">
        <v>16</v>
      </c>
      <c r="AF63" s="99" t="s">
        <v>16</v>
      </c>
      <c r="AG63" s="100" t="s">
        <v>16</v>
      </c>
      <c r="AH63" s="342" t="s">
        <v>16</v>
      </c>
      <c r="AI63" s="345" t="s">
        <v>16</v>
      </c>
      <c r="AJ63" s="222" t="s">
        <v>16</v>
      </c>
      <c r="AK63" s="104" t="s">
        <v>421</v>
      </c>
      <c r="AL63" s="343">
        <v>0</v>
      </c>
      <c r="AM63" s="346">
        <v>0</v>
      </c>
      <c r="AN63" s="375">
        <v>0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" customHeight="1">
      <c r="A64" s="194" t="s">
        <v>65</v>
      </c>
      <c r="B64" s="243">
        <v>0</v>
      </c>
      <c r="C64" s="255">
        <v>0</v>
      </c>
      <c r="D64" s="458">
        <v>0</v>
      </c>
      <c r="E64" s="75" t="s">
        <v>114</v>
      </c>
      <c r="F64" s="256">
        <v>4</v>
      </c>
      <c r="G64" s="147">
        <v>28</v>
      </c>
      <c r="H64" s="332">
        <f t="shared" si="18"/>
        <v>7</v>
      </c>
      <c r="I64" s="200" t="s">
        <v>425</v>
      </c>
      <c r="J64" s="79">
        <v>0</v>
      </c>
      <c r="K64" s="347">
        <v>0</v>
      </c>
      <c r="L64" s="372">
        <v>0</v>
      </c>
      <c r="M64" s="204" t="s">
        <v>16</v>
      </c>
      <c r="N64" s="338" t="s">
        <v>16</v>
      </c>
      <c r="O64" s="339" t="s">
        <v>16</v>
      </c>
      <c r="P64" s="335" t="s">
        <v>16</v>
      </c>
      <c r="Q64" s="208" t="s">
        <v>16</v>
      </c>
      <c r="R64" s="152" t="s">
        <v>16</v>
      </c>
      <c r="S64" s="303" t="s">
        <v>16</v>
      </c>
      <c r="T64" s="211" t="s">
        <v>16</v>
      </c>
      <c r="U64" s="89" t="s">
        <v>429</v>
      </c>
      <c r="V64" s="154">
        <v>1</v>
      </c>
      <c r="W64" s="349">
        <v>8</v>
      </c>
      <c r="X64" s="214">
        <f>W64/V64</f>
        <v>8</v>
      </c>
      <c r="Y64" s="93" t="s">
        <v>313</v>
      </c>
      <c r="Z64" s="156">
        <v>1</v>
      </c>
      <c r="AA64" s="340">
        <v>6.5</v>
      </c>
      <c r="AB64" s="217">
        <f t="shared" si="22"/>
        <v>6.5</v>
      </c>
      <c r="AC64" s="96" t="s">
        <v>16</v>
      </c>
      <c r="AD64" s="259" t="s">
        <v>16</v>
      </c>
      <c r="AE64" s="306" t="s">
        <v>16</v>
      </c>
      <c r="AF64" s="99" t="s">
        <v>16</v>
      </c>
      <c r="AG64" s="100" t="s">
        <v>16</v>
      </c>
      <c r="AH64" s="342" t="s">
        <v>16</v>
      </c>
      <c r="AI64" s="345" t="s">
        <v>16</v>
      </c>
      <c r="AJ64" s="222" t="s">
        <v>16</v>
      </c>
      <c r="AK64" s="104" t="s">
        <v>428</v>
      </c>
      <c r="AL64" s="343">
        <v>5</v>
      </c>
      <c r="AM64" s="351">
        <v>32.5</v>
      </c>
      <c r="AN64" s="225">
        <f>AM64/AL64</f>
        <v>6.5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" customHeight="1">
      <c r="A65" s="194" t="s">
        <v>66</v>
      </c>
      <c r="B65" s="243">
        <v>0</v>
      </c>
      <c r="C65" s="255">
        <v>0</v>
      </c>
      <c r="D65" s="458">
        <v>0</v>
      </c>
      <c r="E65" s="75" t="s">
        <v>115</v>
      </c>
      <c r="F65" s="256">
        <v>0</v>
      </c>
      <c r="G65" s="257">
        <v>0</v>
      </c>
      <c r="H65" s="459">
        <v>0</v>
      </c>
      <c r="I65" s="200" t="s">
        <v>160</v>
      </c>
      <c r="J65" s="79">
        <v>0</v>
      </c>
      <c r="K65" s="347">
        <v>0</v>
      </c>
      <c r="L65" s="372">
        <v>0</v>
      </c>
      <c r="M65" s="204" t="s">
        <v>16</v>
      </c>
      <c r="N65" s="338" t="s">
        <v>16</v>
      </c>
      <c r="O65" s="339" t="s">
        <v>16</v>
      </c>
      <c r="P65" s="335" t="s">
        <v>16</v>
      </c>
      <c r="Q65" s="208" t="s">
        <v>16</v>
      </c>
      <c r="R65" s="152" t="s">
        <v>16</v>
      </c>
      <c r="S65" s="303" t="s">
        <v>16</v>
      </c>
      <c r="T65" s="211" t="s">
        <v>16</v>
      </c>
      <c r="U65" s="89" t="s">
        <v>491</v>
      </c>
      <c r="V65" s="154">
        <v>0</v>
      </c>
      <c r="W65" s="304">
        <v>0</v>
      </c>
      <c r="X65" s="439">
        <v>0</v>
      </c>
      <c r="Y65" s="486" t="s">
        <v>502</v>
      </c>
      <c r="Z65" s="574">
        <v>9</v>
      </c>
      <c r="AA65" s="575">
        <v>56</v>
      </c>
      <c r="AB65" s="518">
        <f>AA65/Z65</f>
        <v>6.222222222222222</v>
      </c>
      <c r="AC65" s="96" t="s">
        <v>16</v>
      </c>
      <c r="AD65" s="259" t="s">
        <v>16</v>
      </c>
      <c r="AE65" s="312" t="s">
        <v>16</v>
      </c>
      <c r="AF65" s="99" t="s">
        <v>16</v>
      </c>
      <c r="AG65" s="100" t="s">
        <v>16</v>
      </c>
      <c r="AH65" s="342" t="s">
        <v>16</v>
      </c>
      <c r="AI65" s="350" t="s">
        <v>16</v>
      </c>
      <c r="AJ65" s="222" t="s">
        <v>16</v>
      </c>
      <c r="AK65" s="104" t="s">
        <v>16</v>
      </c>
      <c r="AL65" s="343" t="s">
        <v>16</v>
      </c>
      <c r="AM65" s="351" t="s">
        <v>16</v>
      </c>
      <c r="AN65" s="225" t="s">
        <v>16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" customHeight="1">
      <c r="A66" s="194" t="s">
        <v>67</v>
      </c>
      <c r="B66" s="243">
        <v>0</v>
      </c>
      <c r="C66" s="255">
        <v>0</v>
      </c>
      <c r="D66" s="458">
        <v>0</v>
      </c>
      <c r="E66" s="75" t="s">
        <v>116</v>
      </c>
      <c r="F66" s="256">
        <v>1</v>
      </c>
      <c r="G66" s="147">
        <v>5.5</v>
      </c>
      <c r="H66" s="332">
        <f>G66/F66</f>
        <v>5.5</v>
      </c>
      <c r="I66" s="200" t="s">
        <v>161</v>
      </c>
      <c r="J66" s="79">
        <v>0</v>
      </c>
      <c r="K66" s="347">
        <v>0</v>
      </c>
      <c r="L66" s="372">
        <v>0</v>
      </c>
      <c r="M66" s="204" t="s">
        <v>16</v>
      </c>
      <c r="N66" s="338" t="s">
        <v>16</v>
      </c>
      <c r="O66" s="339" t="s">
        <v>16</v>
      </c>
      <c r="P66" s="335" t="s">
        <v>16</v>
      </c>
      <c r="Q66" s="208" t="s">
        <v>16</v>
      </c>
      <c r="R66" s="152" t="s">
        <v>16</v>
      </c>
      <c r="S66" s="303" t="s">
        <v>16</v>
      </c>
      <c r="T66" s="211" t="s">
        <v>16</v>
      </c>
      <c r="U66" s="89" t="s">
        <v>492</v>
      </c>
      <c r="V66" s="154">
        <v>1</v>
      </c>
      <c r="W66" s="349">
        <v>6</v>
      </c>
      <c r="X66" s="214">
        <f>W66/V66</f>
        <v>6</v>
      </c>
      <c r="Y66" s="93" t="s">
        <v>494</v>
      </c>
      <c r="Z66" s="156">
        <v>0</v>
      </c>
      <c r="AA66" s="344">
        <v>0</v>
      </c>
      <c r="AB66" s="423">
        <v>0</v>
      </c>
      <c r="AC66" s="96" t="s">
        <v>16</v>
      </c>
      <c r="AD66" s="259" t="s">
        <v>16</v>
      </c>
      <c r="AE66" s="312" t="s">
        <v>16</v>
      </c>
      <c r="AF66" s="99" t="s">
        <v>16</v>
      </c>
      <c r="AG66" s="100" t="s">
        <v>16</v>
      </c>
      <c r="AH66" s="342" t="s">
        <v>16</v>
      </c>
      <c r="AI66" s="350" t="s">
        <v>16</v>
      </c>
      <c r="AJ66" s="222" t="s">
        <v>16</v>
      </c>
      <c r="AK66" s="104" t="s">
        <v>16</v>
      </c>
      <c r="AL66" s="343" t="s">
        <v>16</v>
      </c>
      <c r="AM66" s="351" t="s">
        <v>16</v>
      </c>
      <c r="AN66" s="225" t="s">
        <v>16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" customHeight="1">
      <c r="A67" s="194" t="s">
        <v>499</v>
      </c>
      <c r="B67" s="243">
        <v>0</v>
      </c>
      <c r="C67" s="255">
        <v>0</v>
      </c>
      <c r="D67" s="458">
        <v>0</v>
      </c>
      <c r="E67" s="75" t="s">
        <v>486</v>
      </c>
      <c r="F67" s="256">
        <v>1</v>
      </c>
      <c r="G67" s="147">
        <v>13.5</v>
      </c>
      <c r="H67" s="332">
        <f>G67/F67</f>
        <v>13.5</v>
      </c>
      <c r="I67" s="639" t="s">
        <v>512</v>
      </c>
      <c r="J67" s="791">
        <v>11</v>
      </c>
      <c r="K67" s="793">
        <v>75</v>
      </c>
      <c r="L67" s="569">
        <f>K67/J67</f>
        <v>6.818181818181818</v>
      </c>
      <c r="M67" s="204" t="s">
        <v>16</v>
      </c>
      <c r="N67" s="338" t="s">
        <v>16</v>
      </c>
      <c r="O67" s="339" t="s">
        <v>16</v>
      </c>
      <c r="P67" s="84" t="s">
        <v>16</v>
      </c>
      <c r="Q67" s="208" t="s">
        <v>16</v>
      </c>
      <c r="R67" s="152" t="s">
        <v>16</v>
      </c>
      <c r="S67" s="303" t="s">
        <v>16</v>
      </c>
      <c r="T67" s="211" t="s">
        <v>16</v>
      </c>
      <c r="U67" s="89" t="s">
        <v>493</v>
      </c>
      <c r="V67" s="154">
        <v>0</v>
      </c>
      <c r="W67" s="304">
        <v>0</v>
      </c>
      <c r="X67" s="439">
        <v>0</v>
      </c>
      <c r="Y67" s="93" t="s">
        <v>495</v>
      </c>
      <c r="Z67" s="156">
        <v>0</v>
      </c>
      <c r="AA67" s="344">
        <v>0</v>
      </c>
      <c r="AB67" s="423">
        <v>0</v>
      </c>
      <c r="AC67" s="96" t="s">
        <v>16</v>
      </c>
      <c r="AD67" s="259" t="s">
        <v>16</v>
      </c>
      <c r="AE67" s="312" t="s">
        <v>16</v>
      </c>
      <c r="AF67" s="99" t="s">
        <v>16</v>
      </c>
      <c r="AG67" s="100" t="s">
        <v>16</v>
      </c>
      <c r="AH67" s="342" t="s">
        <v>16</v>
      </c>
      <c r="AI67" s="350" t="s">
        <v>16</v>
      </c>
      <c r="AJ67" s="222" t="s">
        <v>16</v>
      </c>
      <c r="AK67" s="104" t="s">
        <v>16</v>
      </c>
      <c r="AL67" s="343" t="s">
        <v>16</v>
      </c>
      <c r="AM67" s="351" t="s">
        <v>16</v>
      </c>
      <c r="AN67" s="225" t="s">
        <v>16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" customHeight="1">
      <c r="A68" s="194" t="s">
        <v>16</v>
      </c>
      <c r="B68" s="243" t="s">
        <v>16</v>
      </c>
      <c r="C68" s="255" t="s">
        <v>16</v>
      </c>
      <c r="D68" s="331" t="s">
        <v>16</v>
      </c>
      <c r="E68" s="75" t="s">
        <v>487</v>
      </c>
      <c r="F68" s="256">
        <v>0</v>
      </c>
      <c r="G68" s="257">
        <v>0</v>
      </c>
      <c r="H68" s="459">
        <v>0</v>
      </c>
      <c r="I68" s="200" t="s">
        <v>497</v>
      </c>
      <c r="J68" s="79">
        <v>0</v>
      </c>
      <c r="K68" s="347">
        <v>0</v>
      </c>
      <c r="L68" s="372">
        <v>0</v>
      </c>
      <c r="M68" s="204" t="s">
        <v>16</v>
      </c>
      <c r="N68" s="338" t="s">
        <v>16</v>
      </c>
      <c r="O68" s="339" t="s">
        <v>16</v>
      </c>
      <c r="P68" s="84" t="s">
        <v>16</v>
      </c>
      <c r="Q68" s="208" t="s">
        <v>16</v>
      </c>
      <c r="R68" s="152" t="s">
        <v>16</v>
      </c>
      <c r="S68" s="303" t="s">
        <v>16</v>
      </c>
      <c r="T68" s="211" t="s">
        <v>16</v>
      </c>
      <c r="U68" s="89" t="s">
        <v>500</v>
      </c>
      <c r="V68" s="154">
        <v>6</v>
      </c>
      <c r="W68" s="349">
        <v>28</v>
      </c>
      <c r="X68" s="214">
        <f>W68/V68</f>
        <v>4.666666666666667</v>
      </c>
      <c r="Y68" s="93" t="s">
        <v>16</v>
      </c>
      <c r="Z68" s="156" t="s">
        <v>16</v>
      </c>
      <c r="AA68" s="344" t="s">
        <v>16</v>
      </c>
      <c r="AB68" s="217" t="s">
        <v>16</v>
      </c>
      <c r="AC68" s="96" t="s">
        <v>16</v>
      </c>
      <c r="AD68" s="259" t="s">
        <v>16</v>
      </c>
      <c r="AE68" s="312" t="s">
        <v>16</v>
      </c>
      <c r="AF68" s="99" t="s">
        <v>16</v>
      </c>
      <c r="AG68" s="100" t="s">
        <v>16</v>
      </c>
      <c r="AH68" s="342" t="s">
        <v>16</v>
      </c>
      <c r="AI68" s="350" t="s">
        <v>16</v>
      </c>
      <c r="AJ68" s="222" t="s">
        <v>16</v>
      </c>
      <c r="AK68" s="104" t="s">
        <v>16</v>
      </c>
      <c r="AL68" s="343" t="s">
        <v>16</v>
      </c>
      <c r="AM68" s="351" t="s">
        <v>16</v>
      </c>
      <c r="AN68" s="225" t="s">
        <v>16</v>
      </c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" customHeight="1" thickBot="1">
      <c r="A69" s="194" t="s">
        <v>16</v>
      </c>
      <c r="B69" s="243" t="s">
        <v>16</v>
      </c>
      <c r="C69" s="145" t="s">
        <v>16</v>
      </c>
      <c r="D69" s="331" t="s">
        <v>16</v>
      </c>
      <c r="E69" s="75" t="s">
        <v>488</v>
      </c>
      <c r="F69" s="256">
        <v>0</v>
      </c>
      <c r="G69" s="257">
        <v>0</v>
      </c>
      <c r="H69" s="459">
        <v>0</v>
      </c>
      <c r="I69" s="394" t="s">
        <v>16</v>
      </c>
      <c r="J69" s="79" t="s">
        <v>16</v>
      </c>
      <c r="K69" s="341" t="s">
        <v>16</v>
      </c>
      <c r="L69" s="334" t="s">
        <v>16</v>
      </c>
      <c r="M69" s="352" t="s">
        <v>16</v>
      </c>
      <c r="N69" s="353" t="s">
        <v>16</v>
      </c>
      <c r="O69" s="354" t="s">
        <v>16</v>
      </c>
      <c r="P69" s="355" t="s">
        <v>16</v>
      </c>
      <c r="Q69" s="208" t="s">
        <v>16</v>
      </c>
      <c r="R69" s="152" t="s">
        <v>16</v>
      </c>
      <c r="S69" s="303" t="s">
        <v>16</v>
      </c>
      <c r="T69" s="211" t="s">
        <v>16</v>
      </c>
      <c r="U69" s="89" t="s">
        <v>16</v>
      </c>
      <c r="V69" s="154" t="s">
        <v>16</v>
      </c>
      <c r="W69" s="349" t="s">
        <v>16</v>
      </c>
      <c r="X69" s="214" t="s">
        <v>16</v>
      </c>
      <c r="Y69" s="93" t="s">
        <v>16</v>
      </c>
      <c r="Z69" s="156" t="s">
        <v>16</v>
      </c>
      <c r="AA69" s="340" t="s">
        <v>16</v>
      </c>
      <c r="AB69" s="217" t="s">
        <v>16</v>
      </c>
      <c r="AC69" s="96" t="s">
        <v>16</v>
      </c>
      <c r="AD69" s="259" t="s">
        <v>16</v>
      </c>
      <c r="AE69" s="312" t="s">
        <v>16</v>
      </c>
      <c r="AF69" s="99" t="s">
        <v>16</v>
      </c>
      <c r="AG69" s="100" t="s">
        <v>16</v>
      </c>
      <c r="AH69" s="342" t="s">
        <v>16</v>
      </c>
      <c r="AI69" s="350" t="s">
        <v>16</v>
      </c>
      <c r="AJ69" s="222" t="s">
        <v>16</v>
      </c>
      <c r="AK69" s="104" t="s">
        <v>16</v>
      </c>
      <c r="AL69" s="343" t="s">
        <v>16</v>
      </c>
      <c r="AM69" s="351" t="s">
        <v>16</v>
      </c>
      <c r="AN69" s="225" t="s">
        <v>16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" customHeight="1" thickBot="1">
      <c r="A70" s="162" t="s">
        <v>11</v>
      </c>
      <c r="B70" s="3" t="s">
        <v>0</v>
      </c>
      <c r="C70" s="163" t="s">
        <v>1</v>
      </c>
      <c r="D70" s="162" t="s">
        <v>2</v>
      </c>
      <c r="E70" s="356" t="s">
        <v>11</v>
      </c>
      <c r="F70" s="4" t="s">
        <v>0</v>
      </c>
      <c r="G70" s="357" t="s">
        <v>1</v>
      </c>
      <c r="H70" s="356" t="s">
        <v>2</v>
      </c>
      <c r="I70" s="18" t="s">
        <v>11</v>
      </c>
      <c r="J70" s="5" t="s">
        <v>0</v>
      </c>
      <c r="K70" s="358" t="s">
        <v>1</v>
      </c>
      <c r="L70" s="18" t="s">
        <v>2</v>
      </c>
      <c r="M70" s="8" t="s">
        <v>11</v>
      </c>
      <c r="N70" s="8" t="s">
        <v>0</v>
      </c>
      <c r="O70" s="169" t="s">
        <v>1</v>
      </c>
      <c r="P70" s="6" t="s">
        <v>2</v>
      </c>
      <c r="Q70" s="170" t="s">
        <v>11</v>
      </c>
      <c r="R70" s="359" t="s">
        <v>0</v>
      </c>
      <c r="S70" s="171" t="s">
        <v>1</v>
      </c>
      <c r="T70" s="9" t="s">
        <v>2</v>
      </c>
      <c r="U70" s="360" t="s">
        <v>11</v>
      </c>
      <c r="V70" s="10" t="s">
        <v>0</v>
      </c>
      <c r="W70" s="361" t="s">
        <v>1</v>
      </c>
      <c r="X70" s="362" t="s">
        <v>2</v>
      </c>
      <c r="Y70" s="363" t="s">
        <v>11</v>
      </c>
      <c r="Z70" s="11" t="s">
        <v>0</v>
      </c>
      <c r="AA70" s="364" t="s">
        <v>1</v>
      </c>
      <c r="AB70" s="363" t="s">
        <v>2</v>
      </c>
      <c r="AC70" s="30" t="s">
        <v>11</v>
      </c>
      <c r="AD70" s="31" t="s">
        <v>0</v>
      </c>
      <c r="AE70" s="179" t="s">
        <v>1</v>
      </c>
      <c r="AF70" s="30" t="s">
        <v>2</v>
      </c>
      <c r="AG70" s="180" t="s">
        <v>11</v>
      </c>
      <c r="AH70" s="365" t="s">
        <v>0</v>
      </c>
      <c r="AI70" s="181" t="s">
        <v>1</v>
      </c>
      <c r="AJ70" s="180" t="s">
        <v>2</v>
      </c>
      <c r="AK70" s="182" t="s">
        <v>11</v>
      </c>
      <c r="AL70" s="366" t="s">
        <v>0</v>
      </c>
      <c r="AM70" s="183" t="s">
        <v>1</v>
      </c>
      <c r="AN70" s="182" t="s">
        <v>2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" customHeight="1">
      <c r="A71" s="660" t="s">
        <v>68</v>
      </c>
      <c r="B71" s="677">
        <v>13</v>
      </c>
      <c r="C71" s="475">
        <v>-0.5</v>
      </c>
      <c r="D71" s="476">
        <f>C71/B71</f>
        <v>-0.038461538461538464</v>
      </c>
      <c r="E71" s="477" t="s">
        <v>117</v>
      </c>
      <c r="F71" s="478">
        <v>10</v>
      </c>
      <c r="G71" s="479">
        <v>3</v>
      </c>
      <c r="H71" s="537">
        <f>G71/F71</f>
        <v>0.3</v>
      </c>
      <c r="I71" s="285" t="s">
        <v>439</v>
      </c>
      <c r="J71" s="286">
        <v>2</v>
      </c>
      <c r="K71" s="187">
        <v>-0.5</v>
      </c>
      <c r="L71" s="367">
        <f>K71/J71</f>
        <v>-0.25</v>
      </c>
      <c r="M71" s="679" t="s">
        <v>194</v>
      </c>
      <c r="N71" s="680">
        <v>13</v>
      </c>
      <c r="O71" s="681">
        <v>5</v>
      </c>
      <c r="P71" s="682">
        <f>O71/N71</f>
        <v>0.38461538461538464</v>
      </c>
      <c r="Q71" s="672" t="s">
        <v>235</v>
      </c>
      <c r="R71" s="671">
        <v>13</v>
      </c>
      <c r="S71" s="670">
        <v>5.5</v>
      </c>
      <c r="T71" s="669">
        <f>S71/R71</f>
        <v>0.4230769230769231</v>
      </c>
      <c r="U71" s="54" t="s">
        <v>445</v>
      </c>
      <c r="V71" s="55">
        <v>3</v>
      </c>
      <c r="W71" s="56">
        <v>1.5</v>
      </c>
      <c r="X71" s="191">
        <f>W71/V71</f>
        <v>0.5</v>
      </c>
      <c r="Y71" s="631" t="s">
        <v>303</v>
      </c>
      <c r="Z71" s="630">
        <v>13</v>
      </c>
      <c r="AA71" s="512">
        <v>0</v>
      </c>
      <c r="AB71" s="511">
        <f>AA71/Z71</f>
        <v>0</v>
      </c>
      <c r="AC71" s="599" t="s">
        <v>340</v>
      </c>
      <c r="AD71" s="598">
        <v>13</v>
      </c>
      <c r="AE71" s="605">
        <v>4.5</v>
      </c>
      <c r="AF71" s="678">
        <f>AE71/AD71</f>
        <v>0.34615384615384615</v>
      </c>
      <c r="AG71" s="609" t="s">
        <v>378</v>
      </c>
      <c r="AH71" s="626">
        <v>13</v>
      </c>
      <c r="AI71" s="492">
        <v>-2.5</v>
      </c>
      <c r="AJ71" s="501">
        <f>AI71/AH71</f>
        <v>-0.19230769230769232</v>
      </c>
      <c r="AK71" s="613" t="s">
        <v>506</v>
      </c>
      <c r="AL71" s="684">
        <v>11</v>
      </c>
      <c r="AM71" s="615">
        <v>5</v>
      </c>
      <c r="AN71" s="683">
        <f>AM71/AL71</f>
        <v>0.45454545454545453</v>
      </c>
      <c r="AO71" s="1">
        <v>12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" customHeight="1">
      <c r="A72" s="194" t="s">
        <v>69</v>
      </c>
      <c r="B72" s="368">
        <v>0</v>
      </c>
      <c r="C72" s="73">
        <v>0</v>
      </c>
      <c r="D72" s="369">
        <v>0</v>
      </c>
      <c r="E72" s="75" t="s">
        <v>437</v>
      </c>
      <c r="F72" s="76">
        <v>0</v>
      </c>
      <c r="G72" s="370">
        <v>0</v>
      </c>
      <c r="H72" s="371">
        <v>0</v>
      </c>
      <c r="I72" s="200" t="s">
        <v>426</v>
      </c>
      <c r="J72" s="79">
        <v>0</v>
      </c>
      <c r="K72" s="80">
        <v>0</v>
      </c>
      <c r="L72" s="372">
        <v>0</v>
      </c>
      <c r="M72" s="82" t="s">
        <v>195</v>
      </c>
      <c r="N72" s="83">
        <v>0</v>
      </c>
      <c r="O72" s="111">
        <v>0</v>
      </c>
      <c r="P72" s="373">
        <v>0</v>
      </c>
      <c r="Q72" s="208" t="s">
        <v>16</v>
      </c>
      <c r="R72" s="86" t="s">
        <v>16</v>
      </c>
      <c r="S72" s="87" t="s">
        <v>16</v>
      </c>
      <c r="T72" s="211" t="s">
        <v>16</v>
      </c>
      <c r="U72" s="519" t="s">
        <v>268</v>
      </c>
      <c r="V72" s="561">
        <v>8</v>
      </c>
      <c r="W72" s="560">
        <v>-2</v>
      </c>
      <c r="X72" s="522">
        <f>W72/V72</f>
        <v>-0.25</v>
      </c>
      <c r="Y72" s="112" t="s">
        <v>433</v>
      </c>
      <c r="Z72" s="94">
        <v>0</v>
      </c>
      <c r="AA72" s="422">
        <v>0</v>
      </c>
      <c r="AB72" s="423">
        <v>0</v>
      </c>
      <c r="AC72" s="96" t="s">
        <v>16</v>
      </c>
      <c r="AD72" s="97" t="s">
        <v>16</v>
      </c>
      <c r="AE72" s="113" t="s">
        <v>16</v>
      </c>
      <c r="AF72" s="99" t="s">
        <v>16</v>
      </c>
      <c r="AG72" s="100" t="s">
        <v>16</v>
      </c>
      <c r="AH72" s="101" t="s">
        <v>16</v>
      </c>
      <c r="AI72" s="102" t="s">
        <v>16</v>
      </c>
      <c r="AJ72" s="374" t="s">
        <v>16</v>
      </c>
      <c r="AK72" s="104" t="s">
        <v>435</v>
      </c>
      <c r="AL72" s="105">
        <v>0</v>
      </c>
      <c r="AM72" s="106">
        <v>0</v>
      </c>
      <c r="AN72" s="375">
        <v>0</v>
      </c>
      <c r="AO72" s="108">
        <v>4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" customHeight="1">
      <c r="A73" s="194" t="s">
        <v>16</v>
      </c>
      <c r="B73" s="368" t="s">
        <v>16</v>
      </c>
      <c r="C73" s="73" t="s">
        <v>16</v>
      </c>
      <c r="D73" s="369" t="s">
        <v>16</v>
      </c>
      <c r="E73" s="75" t="s">
        <v>438</v>
      </c>
      <c r="F73" s="76">
        <v>3</v>
      </c>
      <c r="G73" s="77">
        <v>0</v>
      </c>
      <c r="H73" s="199">
        <f>G73/F73</f>
        <v>0</v>
      </c>
      <c r="I73" s="545" t="s">
        <v>427</v>
      </c>
      <c r="J73" s="566">
        <v>9</v>
      </c>
      <c r="K73" s="565">
        <v>1</v>
      </c>
      <c r="L73" s="564">
        <f>K73/J73</f>
        <v>0.1111111111111111</v>
      </c>
      <c r="M73" s="82" t="s">
        <v>16</v>
      </c>
      <c r="N73" s="83" t="s">
        <v>16</v>
      </c>
      <c r="O73" s="111" t="s">
        <v>16</v>
      </c>
      <c r="P73" s="373" t="s">
        <v>16</v>
      </c>
      <c r="Q73" s="208" t="s">
        <v>16</v>
      </c>
      <c r="R73" s="86" t="s">
        <v>16</v>
      </c>
      <c r="S73" s="87" t="s">
        <v>16</v>
      </c>
      <c r="T73" s="211" t="s">
        <v>16</v>
      </c>
      <c r="U73" s="89" t="s">
        <v>446</v>
      </c>
      <c r="V73" s="90">
        <v>2</v>
      </c>
      <c r="W73" s="418">
        <v>0</v>
      </c>
      <c r="X73" s="214">
        <f>W73/V73</f>
        <v>0</v>
      </c>
      <c r="Y73" s="112" t="s">
        <v>434</v>
      </c>
      <c r="Z73" s="94">
        <v>0</v>
      </c>
      <c r="AA73" s="422">
        <v>0</v>
      </c>
      <c r="AB73" s="423">
        <v>0</v>
      </c>
      <c r="AC73" s="96" t="s">
        <v>16</v>
      </c>
      <c r="AD73" s="97" t="s">
        <v>16</v>
      </c>
      <c r="AE73" s="113" t="s">
        <v>16</v>
      </c>
      <c r="AF73" s="99" t="s">
        <v>16</v>
      </c>
      <c r="AG73" s="100" t="s">
        <v>16</v>
      </c>
      <c r="AH73" s="101" t="s">
        <v>16</v>
      </c>
      <c r="AI73" s="102" t="s">
        <v>16</v>
      </c>
      <c r="AJ73" s="374" t="s">
        <v>16</v>
      </c>
      <c r="AK73" s="104" t="s">
        <v>436</v>
      </c>
      <c r="AL73" s="105">
        <v>2</v>
      </c>
      <c r="AM73" s="435">
        <v>0.5</v>
      </c>
      <c r="AN73" s="225">
        <f>AM73/AL73</f>
        <v>0.25</v>
      </c>
      <c r="AO73" s="114">
        <v>0.33</v>
      </c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 thickBot="1">
      <c r="A74" s="194" t="s">
        <v>16</v>
      </c>
      <c r="B74" s="115" t="s">
        <v>16</v>
      </c>
      <c r="C74" s="196" t="s">
        <v>16</v>
      </c>
      <c r="D74" s="376" t="s">
        <v>16</v>
      </c>
      <c r="E74" s="75" t="s">
        <v>16</v>
      </c>
      <c r="F74" s="135" t="s">
        <v>16</v>
      </c>
      <c r="G74" s="198" t="s">
        <v>16</v>
      </c>
      <c r="H74" s="199" t="s">
        <v>16</v>
      </c>
      <c r="I74" s="377" t="s">
        <v>440</v>
      </c>
      <c r="J74" s="317">
        <v>2</v>
      </c>
      <c r="K74" s="378">
        <v>0.5</v>
      </c>
      <c r="L74" s="379">
        <f>K74/J74</f>
        <v>0.25</v>
      </c>
      <c r="M74" s="82" t="s">
        <v>16</v>
      </c>
      <c r="N74" s="123" t="s">
        <v>16</v>
      </c>
      <c r="O74" s="227" t="s">
        <v>16</v>
      </c>
      <c r="P74" s="287" t="s">
        <v>16</v>
      </c>
      <c r="Q74" s="208" t="s">
        <v>16</v>
      </c>
      <c r="R74" s="209" t="s">
        <v>16</v>
      </c>
      <c r="S74" s="210" t="s">
        <v>16</v>
      </c>
      <c r="T74" s="380" t="s">
        <v>16</v>
      </c>
      <c r="U74" s="89" t="s">
        <v>16</v>
      </c>
      <c r="V74" s="126" t="s">
        <v>16</v>
      </c>
      <c r="W74" s="213" t="s">
        <v>16</v>
      </c>
      <c r="X74" s="214" t="s">
        <v>16</v>
      </c>
      <c r="Y74" s="93" t="s">
        <v>16</v>
      </c>
      <c r="Z74" s="127" t="s">
        <v>16</v>
      </c>
      <c r="AA74" s="216" t="s">
        <v>16</v>
      </c>
      <c r="AB74" s="217" t="s">
        <v>16</v>
      </c>
      <c r="AC74" s="96" t="s">
        <v>16</v>
      </c>
      <c r="AD74" s="129" t="s">
        <v>16</v>
      </c>
      <c r="AE74" s="219" t="s">
        <v>16</v>
      </c>
      <c r="AF74" s="381" t="s">
        <v>16</v>
      </c>
      <c r="AG74" s="100" t="s">
        <v>16</v>
      </c>
      <c r="AH74" s="131" t="s">
        <v>16</v>
      </c>
      <c r="AI74" s="221" t="s">
        <v>16</v>
      </c>
      <c r="AJ74" s="222" t="s">
        <v>16</v>
      </c>
      <c r="AK74" s="104" t="s">
        <v>16</v>
      </c>
      <c r="AL74" s="133" t="s">
        <v>16</v>
      </c>
      <c r="AM74" s="224" t="s">
        <v>16</v>
      </c>
      <c r="AN74" s="225" t="s">
        <v>16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" customHeight="1" thickBot="1">
      <c r="A75" s="162" t="s">
        <v>7</v>
      </c>
      <c r="B75" s="3" t="s">
        <v>0</v>
      </c>
      <c r="C75" s="163" t="s">
        <v>1</v>
      </c>
      <c r="D75" s="162" t="s">
        <v>2</v>
      </c>
      <c r="E75" s="164" t="s">
        <v>7</v>
      </c>
      <c r="F75" s="382" t="s">
        <v>0</v>
      </c>
      <c r="G75" s="165" t="s">
        <v>1</v>
      </c>
      <c r="H75" s="164" t="s">
        <v>2</v>
      </c>
      <c r="I75" s="166" t="s">
        <v>7</v>
      </c>
      <c r="J75" s="383" t="s">
        <v>0</v>
      </c>
      <c r="K75" s="167" t="s">
        <v>1</v>
      </c>
      <c r="L75" s="384" t="s">
        <v>2</v>
      </c>
      <c r="M75" s="168" t="s">
        <v>7</v>
      </c>
      <c r="N75" s="8" t="s">
        <v>0</v>
      </c>
      <c r="O75" s="169" t="s">
        <v>1</v>
      </c>
      <c r="P75" s="6" t="s">
        <v>2</v>
      </c>
      <c r="Q75" s="170" t="s">
        <v>7</v>
      </c>
      <c r="R75" s="359" t="s">
        <v>0</v>
      </c>
      <c r="S75" s="171" t="s">
        <v>1</v>
      </c>
      <c r="T75" s="9" t="s">
        <v>2</v>
      </c>
      <c r="U75" s="172" t="s">
        <v>7</v>
      </c>
      <c r="V75" s="173" t="s">
        <v>0</v>
      </c>
      <c r="W75" s="174" t="s">
        <v>1</v>
      </c>
      <c r="X75" s="172" t="s">
        <v>2</v>
      </c>
      <c r="Y75" s="176" t="s">
        <v>7</v>
      </c>
      <c r="Z75" s="177" t="s">
        <v>0</v>
      </c>
      <c r="AA75" s="178" t="s">
        <v>1</v>
      </c>
      <c r="AB75" s="176" t="s">
        <v>2</v>
      </c>
      <c r="AC75" s="30" t="s">
        <v>7</v>
      </c>
      <c r="AD75" s="31" t="s">
        <v>0</v>
      </c>
      <c r="AE75" s="179" t="s">
        <v>1</v>
      </c>
      <c r="AF75" s="30" t="s">
        <v>2</v>
      </c>
      <c r="AG75" s="180" t="s">
        <v>7</v>
      </c>
      <c r="AH75" s="365" t="s">
        <v>0</v>
      </c>
      <c r="AI75" s="181" t="s">
        <v>1</v>
      </c>
      <c r="AJ75" s="180" t="s">
        <v>2</v>
      </c>
      <c r="AK75" s="182" t="s">
        <v>7</v>
      </c>
      <c r="AL75" s="366" t="s">
        <v>0</v>
      </c>
      <c r="AM75" s="183" t="s">
        <v>1</v>
      </c>
      <c r="AN75" s="182" t="s">
        <v>2</v>
      </c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" customHeight="1">
      <c r="A76" s="708" t="s">
        <v>4</v>
      </c>
      <c r="B76" s="185">
        <f>B77+B78+B79</f>
        <v>13</v>
      </c>
      <c r="C76" s="709">
        <f>C77+C78+C79</f>
        <v>931.5</v>
      </c>
      <c r="D76" s="713">
        <f>C76/B76</f>
        <v>71.65384615384616</v>
      </c>
      <c r="E76" s="707" t="s">
        <v>4</v>
      </c>
      <c r="F76" s="40">
        <f>F77+F78+F79</f>
        <v>13</v>
      </c>
      <c r="G76" s="706">
        <f>G77+G78+G79</f>
        <v>940.5</v>
      </c>
      <c r="H76" s="712">
        <f>G76/F76</f>
        <v>72.34615384615384</v>
      </c>
      <c r="I76" s="745" t="s">
        <v>510</v>
      </c>
      <c r="J76" s="746">
        <f>J77+J78+J79</f>
        <v>13</v>
      </c>
      <c r="K76" s="747">
        <f>K77+K78+K79</f>
        <v>972</v>
      </c>
      <c r="L76" s="748">
        <f>K76/J76</f>
        <v>74.76923076923077</v>
      </c>
      <c r="M76" s="749" t="s">
        <v>510</v>
      </c>
      <c r="N76" s="750">
        <f>N77+N78+N79</f>
        <v>13</v>
      </c>
      <c r="O76" s="751">
        <f>O77+O78+O79</f>
        <v>972</v>
      </c>
      <c r="P76" s="752">
        <f>O76/N76</f>
        <v>74.76923076923077</v>
      </c>
      <c r="Q76" s="753" t="s">
        <v>4</v>
      </c>
      <c r="R76" s="754">
        <f>R77+R78+R79</f>
        <v>13</v>
      </c>
      <c r="S76" s="755">
        <f>S77+S78+S79</f>
        <v>965</v>
      </c>
      <c r="T76" s="756">
        <f>S76/R76</f>
        <v>74.23076923076923</v>
      </c>
      <c r="U76" s="704" t="s">
        <v>4</v>
      </c>
      <c r="V76" s="55">
        <f>V77+V78+V79</f>
        <v>13</v>
      </c>
      <c r="W76" s="703">
        <f>W77+W78+W79</f>
        <v>950.5</v>
      </c>
      <c r="X76" s="711">
        <f>W76/V76</f>
        <v>73.11538461538461</v>
      </c>
      <c r="Y76" s="57" t="s">
        <v>4</v>
      </c>
      <c r="Z76" s="58">
        <f>Z77+Z78+Z79</f>
        <v>13</v>
      </c>
      <c r="AA76" s="59">
        <f>AA77+AA78+AA79</f>
        <v>926</v>
      </c>
      <c r="AB76" s="385">
        <f>AA76/Z76</f>
        <v>71.23076923076923</v>
      </c>
      <c r="AC76" s="61" t="s">
        <v>4</v>
      </c>
      <c r="AD76" s="97">
        <f>AD77+AD78+AD79</f>
        <v>13</v>
      </c>
      <c r="AE76" s="113">
        <f>AE77+AE78+AE79</f>
        <v>918</v>
      </c>
      <c r="AF76" s="386">
        <f>AE76/AD76</f>
        <v>70.61538461538461</v>
      </c>
      <c r="AG76" s="705" t="s">
        <v>4</v>
      </c>
      <c r="AH76" s="66">
        <f>AH77+AH78+AH79</f>
        <v>13</v>
      </c>
      <c r="AI76" s="702">
        <f>AI77+AI78+AI79</f>
        <v>945.5</v>
      </c>
      <c r="AJ76" s="710">
        <f>AI76/AH76</f>
        <v>72.73076923076923</v>
      </c>
      <c r="AK76" s="68" t="s">
        <v>4</v>
      </c>
      <c r="AL76" s="69">
        <f>AL77+AL78+AL79</f>
        <v>13</v>
      </c>
      <c r="AM76" s="70">
        <f>AM77+AM78+AM79</f>
        <v>896</v>
      </c>
      <c r="AN76" s="387">
        <f>AM76/AL76</f>
        <v>68.92307692307692</v>
      </c>
      <c r="AO76" s="114">
        <v>71.5</v>
      </c>
      <c r="AP76" s="1">
        <v>930</v>
      </c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" customHeight="1">
      <c r="A77" s="194" t="s">
        <v>5</v>
      </c>
      <c r="B77" s="195">
        <v>6</v>
      </c>
      <c r="C77" s="196">
        <f>64.5+65.5+68+80.5+79+69.5</f>
        <v>427</v>
      </c>
      <c r="D77" s="388">
        <f>C77/B77</f>
        <v>71.16666666666667</v>
      </c>
      <c r="E77" s="695" t="s">
        <v>5</v>
      </c>
      <c r="F77" s="197">
        <v>6</v>
      </c>
      <c r="G77" s="696">
        <f>72+76.5+71+72.5+75+64.5</f>
        <v>431.5</v>
      </c>
      <c r="H77" s="389">
        <f>G77/F77</f>
        <v>71.91666666666667</v>
      </c>
      <c r="I77" s="729" t="s">
        <v>5</v>
      </c>
      <c r="J77" s="730">
        <v>6</v>
      </c>
      <c r="K77" s="731">
        <f>87+73+74.5+75.5+74+73.5</f>
        <v>457.5</v>
      </c>
      <c r="L77" s="732">
        <f>K77/J77</f>
        <v>76.25</v>
      </c>
      <c r="M77" s="733" t="s">
        <v>5</v>
      </c>
      <c r="N77" s="734">
        <v>6</v>
      </c>
      <c r="O77" s="735">
        <f>83.5+83+78.5+71+69.5+67.5</f>
        <v>453</v>
      </c>
      <c r="P77" s="736">
        <f>O77/N77</f>
        <v>75.5</v>
      </c>
      <c r="Q77" s="741" t="s">
        <v>509</v>
      </c>
      <c r="R77" s="742">
        <v>6</v>
      </c>
      <c r="S77" s="743">
        <f>63.5+81.5+72.5+93+68+90</f>
        <v>468.5</v>
      </c>
      <c r="T77" s="744">
        <f>S77/R77</f>
        <v>78.08333333333333</v>
      </c>
      <c r="U77" s="692" t="s">
        <v>5</v>
      </c>
      <c r="V77" s="212">
        <v>6</v>
      </c>
      <c r="W77" s="691">
        <f>78+71.5+70.5+74.5+72+85.5</f>
        <v>452</v>
      </c>
      <c r="X77" s="690">
        <f>W77/V77</f>
        <v>75.33333333333333</v>
      </c>
      <c r="Y77" s="93" t="s">
        <v>5</v>
      </c>
      <c r="Z77" s="215">
        <v>6</v>
      </c>
      <c r="AA77" s="216">
        <f>66+72+63+84.5+69.5+66</f>
        <v>421</v>
      </c>
      <c r="AB77" s="391">
        <f>AA77/Z77</f>
        <v>70.16666666666667</v>
      </c>
      <c r="AC77" s="689" t="s">
        <v>5</v>
      </c>
      <c r="AD77" s="218">
        <v>6</v>
      </c>
      <c r="AE77" s="688">
        <f>76+67.5+75.5+73.5+75.5+62.5</f>
        <v>430.5</v>
      </c>
      <c r="AF77" s="386">
        <f>AE77/AD77</f>
        <v>71.75</v>
      </c>
      <c r="AG77" s="687" t="s">
        <v>5</v>
      </c>
      <c r="AH77" s="220">
        <v>6</v>
      </c>
      <c r="AI77" s="686">
        <f>76+73+74.5+68.5+75.5+71</f>
        <v>438.5</v>
      </c>
      <c r="AJ77" s="685">
        <f>AI77/AH77</f>
        <v>73.08333333333333</v>
      </c>
      <c r="AK77" s="104" t="s">
        <v>5</v>
      </c>
      <c r="AL77" s="223">
        <v>6</v>
      </c>
      <c r="AM77" s="224">
        <f>63+78+68.5+62+69+68</f>
        <v>408.5</v>
      </c>
      <c r="AN77" s="392">
        <f>AM77/AL77</f>
        <v>68.08333333333333</v>
      </c>
      <c r="AO77" s="114">
        <v>72</v>
      </c>
      <c r="AP77" s="1">
        <v>430</v>
      </c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" customHeight="1">
      <c r="A78" s="694" t="s">
        <v>6</v>
      </c>
      <c r="B78" s="195">
        <v>6</v>
      </c>
      <c r="C78" s="693">
        <f>94.5+78+76+57+64+63.5</f>
        <v>433</v>
      </c>
      <c r="D78" s="701">
        <f>C78/B78</f>
        <v>72.16666666666667</v>
      </c>
      <c r="E78" s="695" t="s">
        <v>6</v>
      </c>
      <c r="F78" s="197">
        <v>6</v>
      </c>
      <c r="G78" s="696">
        <f>76.5+63+70.5+78+76.5+72</f>
        <v>436.5</v>
      </c>
      <c r="H78" s="697">
        <f>G78/F78</f>
        <v>72.75</v>
      </c>
      <c r="I78" s="729" t="s">
        <v>6</v>
      </c>
      <c r="J78" s="730">
        <v>6</v>
      </c>
      <c r="K78" s="731">
        <f>68.5+81+77.5+74.5+74.5+69.5</f>
        <v>445.5</v>
      </c>
      <c r="L78" s="732">
        <f>K78/J78</f>
        <v>74.25</v>
      </c>
      <c r="M78" s="733" t="s">
        <v>508</v>
      </c>
      <c r="N78" s="734">
        <v>6</v>
      </c>
      <c r="O78" s="735">
        <f>70+94.5+76+67+67+75</f>
        <v>449.5</v>
      </c>
      <c r="P78" s="736">
        <f>O78/N78</f>
        <v>74.91666666666667</v>
      </c>
      <c r="Q78" s="208" t="s">
        <v>6</v>
      </c>
      <c r="R78" s="209">
        <v>6</v>
      </c>
      <c r="S78" s="210">
        <f>68.5+63.5+76+74.5+72.5+69</f>
        <v>424</v>
      </c>
      <c r="T78" s="390">
        <f>S78/R78</f>
        <v>70.66666666666667</v>
      </c>
      <c r="U78" s="692" t="s">
        <v>6</v>
      </c>
      <c r="V78" s="212">
        <v>6</v>
      </c>
      <c r="W78" s="691">
        <f>66.5+69.5+78+76.5+77.5+63</f>
        <v>431</v>
      </c>
      <c r="X78" s="690">
        <f>W78/V78</f>
        <v>71.83333333333333</v>
      </c>
      <c r="Y78" s="699" t="s">
        <v>6</v>
      </c>
      <c r="Z78" s="215">
        <v>6</v>
      </c>
      <c r="AA78" s="698">
        <f>66.5+80+70.5+78+67+69.5</f>
        <v>431.5</v>
      </c>
      <c r="AB78" s="700">
        <f>AA78/Z78</f>
        <v>71.91666666666667</v>
      </c>
      <c r="AC78" s="96" t="s">
        <v>6</v>
      </c>
      <c r="AD78" s="218">
        <v>6</v>
      </c>
      <c r="AE78" s="219">
        <f>77+73.5+70+67.5+63.5+67.5</f>
        <v>419</v>
      </c>
      <c r="AF78" s="386">
        <f>AE78/AD78</f>
        <v>69.83333333333333</v>
      </c>
      <c r="AG78" s="737" t="s">
        <v>6</v>
      </c>
      <c r="AH78" s="738">
        <v>6</v>
      </c>
      <c r="AI78" s="739">
        <f>71+70.5+76+78.5+78+70</f>
        <v>444</v>
      </c>
      <c r="AJ78" s="740">
        <f>AI78/AH78</f>
        <v>74</v>
      </c>
      <c r="AK78" s="104" t="s">
        <v>6</v>
      </c>
      <c r="AL78" s="223">
        <v>6</v>
      </c>
      <c r="AM78" s="224">
        <f>65+65+72+59.5+70+86.5</f>
        <v>418</v>
      </c>
      <c r="AN78" s="392">
        <f>AM78/AL78</f>
        <v>69.66666666666667</v>
      </c>
      <c r="AO78" s="114">
        <v>71</v>
      </c>
      <c r="AP78" s="1">
        <v>425</v>
      </c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" customHeight="1" thickBot="1">
      <c r="A79" s="714" t="s">
        <v>13</v>
      </c>
      <c r="B79" s="393">
        <v>1</v>
      </c>
      <c r="C79" s="715">
        <v>71.5</v>
      </c>
      <c r="D79" s="716">
        <f>C79/B79</f>
        <v>71.5</v>
      </c>
      <c r="E79" s="717" t="s">
        <v>13</v>
      </c>
      <c r="F79" s="718">
        <v>1</v>
      </c>
      <c r="G79" s="719">
        <v>72.5</v>
      </c>
      <c r="H79" s="720">
        <f>G79/F79</f>
        <v>72.5</v>
      </c>
      <c r="I79" s="394" t="s">
        <v>13</v>
      </c>
      <c r="J79" s="395">
        <v>1</v>
      </c>
      <c r="K79" s="378">
        <v>69</v>
      </c>
      <c r="L79" s="396">
        <f>K79/J79</f>
        <v>69</v>
      </c>
      <c r="M79" s="318" t="s">
        <v>13</v>
      </c>
      <c r="N79" s="397">
        <v>1</v>
      </c>
      <c r="O79" s="269">
        <v>69.5</v>
      </c>
      <c r="P79" s="398">
        <f>O79/N79</f>
        <v>69.5</v>
      </c>
      <c r="Q79" s="721" t="s">
        <v>13</v>
      </c>
      <c r="R79" s="722">
        <v>1</v>
      </c>
      <c r="S79" s="723">
        <v>72.5</v>
      </c>
      <c r="T79" s="724">
        <f>S79/R79</f>
        <v>72.5</v>
      </c>
      <c r="U79" s="322" t="s">
        <v>13</v>
      </c>
      <c r="V79" s="399">
        <v>1</v>
      </c>
      <c r="W79" s="273">
        <v>67.5</v>
      </c>
      <c r="X79" s="400">
        <f>W79/V79</f>
        <v>67.5</v>
      </c>
      <c r="Y79" s="725" t="s">
        <v>507</v>
      </c>
      <c r="Z79" s="726">
        <v>1</v>
      </c>
      <c r="AA79" s="727">
        <v>73.5</v>
      </c>
      <c r="AB79" s="728">
        <f>AA79/Z79</f>
        <v>73.5</v>
      </c>
      <c r="AC79" s="325" t="s">
        <v>13</v>
      </c>
      <c r="AD79" s="326">
        <v>1</v>
      </c>
      <c r="AE79" s="278">
        <v>68.5</v>
      </c>
      <c r="AF79" s="401">
        <f>AE79/AD79</f>
        <v>68.5</v>
      </c>
      <c r="AG79" s="279" t="s">
        <v>13</v>
      </c>
      <c r="AH79" s="280">
        <v>1</v>
      </c>
      <c r="AI79" s="402">
        <v>63</v>
      </c>
      <c r="AJ79" s="403">
        <f>AI79/AH79</f>
        <v>63</v>
      </c>
      <c r="AK79" s="282" t="s">
        <v>13</v>
      </c>
      <c r="AL79" s="283">
        <v>1</v>
      </c>
      <c r="AM79" s="404">
        <v>69.5</v>
      </c>
      <c r="AN79" s="405">
        <f>AM79/AL79</f>
        <v>69.5</v>
      </c>
      <c r="AO79" s="114">
        <v>71</v>
      </c>
      <c r="AP79" s="1">
        <v>71</v>
      </c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 t="s">
        <v>22</v>
      </c>
      <c r="B81" s="1"/>
      <c r="C81" s="1"/>
      <c r="D81" s="1"/>
      <c r="E81" s="406" t="s">
        <v>23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 t="s">
        <v>24</v>
      </c>
      <c r="B82" s="1"/>
      <c r="C82" s="1"/>
      <c r="D82" s="1"/>
      <c r="E82" s="406" t="s">
        <v>25</v>
      </c>
      <c r="F82" s="1"/>
      <c r="G82" s="11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407" customFormat="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407" customFormat="1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407" customFormat="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407" customFormat="1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s="407" customFormat="1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s="407" customFormat="1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="407" customFormat="1" ht="12" customHeight="1"/>
    <row r="102" s="407" customFormat="1" ht="12" customHeight="1"/>
    <row r="103" s="407" customFormat="1" ht="12" customHeight="1"/>
    <row r="104" s="407" customFormat="1" ht="12" customHeight="1"/>
    <row r="105" s="407" customFormat="1" ht="12" customHeight="1"/>
    <row r="106" s="407" customFormat="1" ht="12" customHeight="1"/>
    <row r="107" s="407" customFormat="1" ht="12.75"/>
    <row r="108" s="407" customFormat="1" ht="12.75"/>
    <row r="109" s="407" customFormat="1" ht="12.75"/>
    <row r="110" s="407" customFormat="1" ht="12.75"/>
    <row r="111" s="407" customFormat="1" ht="12.75"/>
    <row r="112" s="407" customFormat="1" ht="12.75"/>
  </sheetData>
  <sheetProtection/>
  <mergeCells count="10">
    <mergeCell ref="AG2:AJ2"/>
    <mergeCell ref="AK2:AN2"/>
    <mergeCell ref="Q2:T2"/>
    <mergeCell ref="U2:X2"/>
    <mergeCell ref="AC2:AF2"/>
    <mergeCell ref="A2:D2"/>
    <mergeCell ref="E2:H2"/>
    <mergeCell ref="I2:L2"/>
    <mergeCell ref="M2:P2"/>
    <mergeCell ref="Y2:A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2010-02-24T13:53:58Z</cp:lastPrinted>
  <dcterms:created xsi:type="dcterms:W3CDTF">2003-09-26T20:31:02Z</dcterms:created>
  <dcterms:modified xsi:type="dcterms:W3CDTF">2019-05-31T13:16:08Z</dcterms:modified>
  <cp:category/>
  <cp:version/>
  <cp:contentType/>
  <cp:contentStatus/>
</cp:coreProperties>
</file>