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251" windowWidth="20730" windowHeight="11760" tabRatio="784" activeTab="0"/>
  </bookViews>
  <sheets>
    <sheet name="Calendario&amp;Classifica" sheetId="1" r:id="rId1"/>
    <sheet name="01A" sheetId="2" r:id="rId2"/>
    <sheet name="02A" sheetId="3" r:id="rId3"/>
    <sheet name="03A" sheetId="4" r:id="rId4"/>
    <sheet name="04A" sheetId="5" r:id="rId5"/>
    <sheet name="05A" sheetId="6" r:id="rId6"/>
    <sheet name="06R" sheetId="7" r:id="rId7"/>
    <sheet name="07R" sheetId="8" r:id="rId8"/>
    <sheet name="08R" sheetId="9" r:id="rId9"/>
    <sheet name="09R" sheetId="10" r:id="rId10"/>
    <sheet name="10R" sheetId="11" r:id="rId11"/>
    <sheet name="SemiA" sheetId="12" r:id="rId12"/>
    <sheet name="SemiR" sheetId="13" r:id="rId13"/>
    <sheet name="Finali" sheetId="14" r:id="rId14"/>
  </sheets>
  <definedNames/>
  <calcPr fullCalcOnLoad="1"/>
</workbook>
</file>

<file path=xl/sharedStrings.xml><?xml version="1.0" encoding="utf-8"?>
<sst xmlns="http://schemas.openxmlformats.org/spreadsheetml/2006/main" count="6186" uniqueCount="557">
  <si>
    <t xml:space="preserve"> - </t>
  </si>
  <si>
    <t>-</t>
  </si>
  <si>
    <t>SQUADRA</t>
  </si>
  <si>
    <t>Giocatori</t>
  </si>
  <si>
    <t>PT</t>
  </si>
  <si>
    <t>V</t>
  </si>
  <si>
    <t>N</t>
  </si>
  <si>
    <t>P</t>
  </si>
  <si>
    <t>GF</t>
  </si>
  <si>
    <t>GS</t>
  </si>
  <si>
    <t>DR</t>
  </si>
  <si>
    <t>Tot.</t>
  </si>
  <si>
    <t>Semifinale 1:</t>
  </si>
  <si>
    <t>Semifinale 2:</t>
  </si>
  <si>
    <t>Semifinale 3:</t>
  </si>
  <si>
    <t>Semifinale 4:</t>
  </si>
  <si>
    <t>Finale 5°-6° posto:</t>
  </si>
  <si>
    <t>Finale 7°-8° posto:</t>
  </si>
  <si>
    <t>Finalissima:</t>
  </si>
  <si>
    <t>Finale 3°-4° posto:</t>
  </si>
  <si>
    <t>FINALE:</t>
  </si>
  <si>
    <t>FINALE 3°-4°:</t>
  </si>
  <si>
    <t>FINALE 5°-6°:</t>
  </si>
  <si>
    <t>FINALE 7°-8°:</t>
  </si>
  <si>
    <t>VINCITORE:</t>
  </si>
  <si>
    <t>2° CLASSIFICATO:</t>
  </si>
  <si>
    <t>3° CLASSIFICATO:</t>
  </si>
  <si>
    <t>4° CLASSIFICATO:</t>
  </si>
  <si>
    <t>5° CLASSIFICATO:</t>
  </si>
  <si>
    <t>6° CLASSIFICATO:</t>
  </si>
  <si>
    <t>7° CLASSIFICATO:</t>
  </si>
  <si>
    <t>8° CLASSIFICATO:</t>
  </si>
  <si>
    <t>9° CLASSIFICATO:</t>
  </si>
  <si>
    <t>10° CLASSIFICATO:</t>
  </si>
  <si>
    <t>GIRONE DI ANDATA:</t>
  </si>
  <si>
    <t>GIRONE DI RITORNO:</t>
  </si>
  <si>
    <t>North Conference:</t>
  </si>
  <si>
    <t>South Conference:</t>
  </si>
  <si>
    <t>FINALE 9° - 10° POSTO (A/R):</t>
  </si>
  <si>
    <t>FINALE 7° - 8° POSTO:</t>
  </si>
  <si>
    <t>FINALE 5° - 6° POSTO:</t>
  </si>
  <si>
    <t>FINALE 3° - 4°  POSTO:</t>
  </si>
  <si>
    <t>FINALISSIMA:</t>
  </si>
  <si>
    <t>CLASSIFICA:</t>
  </si>
  <si>
    <t>Finale 1° - 2° posto:</t>
  </si>
  <si>
    <t>Finale 5° - 6° posto:</t>
  </si>
  <si>
    <t>Finale 3° - 4° posto:</t>
  </si>
  <si>
    <t>Finale 7° - 8° posto:</t>
  </si>
  <si>
    <t>In vantaggio:</t>
  </si>
  <si>
    <t>9° Posto:</t>
  </si>
  <si>
    <t>In svantaggio:</t>
  </si>
  <si>
    <t>10° Posto:</t>
  </si>
  <si>
    <t>7° Posto:</t>
  </si>
  <si>
    <t>8° Posto:</t>
  </si>
  <si>
    <t>5° Posto:</t>
  </si>
  <si>
    <t>6° Posto:</t>
  </si>
  <si>
    <t>3° Posto:</t>
  </si>
  <si>
    <t>4° Posto:</t>
  </si>
  <si>
    <t>Vincitore:</t>
  </si>
  <si>
    <t>2° Posto:</t>
  </si>
  <si>
    <t>SEMIFINALI (A/R):</t>
  </si>
  <si>
    <t>Match ad incrocio:</t>
  </si>
  <si>
    <t>IL GEKO (SA)</t>
  </si>
  <si>
    <t>IL GEKO (SA) (3-4-3)</t>
  </si>
  <si>
    <t>RISULTATI</t>
  </si>
  <si>
    <t>RISULTATO</t>
  </si>
  <si>
    <t>PONGWILLUSTY</t>
  </si>
  <si>
    <t>PONGWILLUSTY (3-4-3)</t>
  </si>
  <si>
    <t>Voti</t>
  </si>
  <si>
    <t>FC PIEVERLY HILLS</t>
  </si>
  <si>
    <t>BECCAGOL</t>
  </si>
  <si>
    <t>BECCAGOL (3-4-3)</t>
  </si>
  <si>
    <t>FC PIEVERLY HILLS (3-4-3)</t>
  </si>
  <si>
    <t>INCJET UNITED</t>
  </si>
  <si>
    <t>ATENEO TEAM</t>
  </si>
  <si>
    <t>INCJET UNITED (3-4-3)</t>
  </si>
  <si>
    <t>ATENEO TEAM (3-4-3)</t>
  </si>
  <si>
    <t>1^ GIORNATA:</t>
  </si>
  <si>
    <t>2^ GIORNATA:</t>
  </si>
  <si>
    <t>3^ GIORNATA:</t>
  </si>
  <si>
    <t>4^ GIORNATA:</t>
  </si>
  <si>
    <t>5^ GIORNATA:</t>
  </si>
  <si>
    <t>6^ GIORNATA:</t>
  </si>
  <si>
    <t>7^ GIORNATA:</t>
  </si>
  <si>
    <t>8^ GIORNATA:</t>
  </si>
  <si>
    <t>9^ GIORNATA:</t>
  </si>
  <si>
    <t>10^ GIORNATA:</t>
  </si>
  <si>
    <t>SEMIFINALI 1°-4° POSTO:</t>
  </si>
  <si>
    <t>SEMIFINALI 5°-8° POSTO:</t>
  </si>
  <si>
    <t>ANDATA FINALE 9° - 10° POSTO:</t>
  </si>
  <si>
    <t>RITORNO FINALE 9° - 10° POSTO:</t>
  </si>
  <si>
    <t>Andata Finale 9°-10° posto:</t>
  </si>
  <si>
    <t>Ritorno Finale 9°-10° posto:</t>
  </si>
  <si>
    <t>Modificatore</t>
  </si>
  <si>
    <t>FC ECEPORKOZIO</t>
  </si>
  <si>
    <t>FC ECEPORKOZIO (3-4-3)</t>
  </si>
  <si>
    <t>FC NIGUARDA</t>
  </si>
  <si>
    <t>FC NIGUARDA (3-4-3)</t>
  </si>
  <si>
    <t>THE ALL STARS</t>
  </si>
  <si>
    <t>THE ALL STARS (3-4-3)</t>
  </si>
  <si>
    <t>Coppa Italia PEG 2021/2022 - Semifinali andata 1° - 4° posto:</t>
  </si>
  <si>
    <t>Coppa Italia PEG 2021/2022 - Semifinali andata 5° - 8° posto:</t>
  </si>
  <si>
    <t>Coppa Italia PEG 2021/2022 - Semifinali ritorno 1° - 4° posto:</t>
  </si>
  <si>
    <t>Coppa Italia PEG 2021/2022 - Semifinali ritorno 5° - 8° posto:</t>
  </si>
  <si>
    <t>Coppa Italia PEG 2021/2022 - Finalissime:</t>
  </si>
  <si>
    <t>Coppa Italia PEG 2021/2022 - Finaline:</t>
  </si>
  <si>
    <t>1^ GIORNATA COPPA ITALIA PEG 2021/2022:</t>
  </si>
  <si>
    <t>10^ GIORNATA COPPA ITALIA PEG 2021/2022:</t>
  </si>
  <si>
    <t>9^ GIORNATA COPPA ITALIA PEG 2021/2022:</t>
  </si>
  <si>
    <t>8^ GIORNATA COPPA ITALIA PEG 2021/2022:</t>
  </si>
  <si>
    <t>7^ GIORNATA COPPA ITALIA PEG 2021/2022:</t>
  </si>
  <si>
    <t>6^ GIORNATA COPPA ITALIA PEG 2021/2022:</t>
  </si>
  <si>
    <t>5^ GIORNATA COPPA ITALIA PEG 2021/2022:</t>
  </si>
  <si>
    <t>4^ GIORNATA COPPA ITALIA PEG 2021/2022:</t>
  </si>
  <si>
    <t>3^ GIORNATA COPPA ITALIA PEG 2021/2022:</t>
  </si>
  <si>
    <t>2^ GIORNATA COPPA ITALIA PEG 2021/2022:</t>
  </si>
  <si>
    <t>FOGGHYALEXPDUSTY</t>
  </si>
  <si>
    <t>FOGGHYALEXPDUSTY (3-4-3)</t>
  </si>
  <si>
    <t>Silvestri</t>
  </si>
  <si>
    <t>Haps</t>
  </si>
  <si>
    <t>Vina</t>
  </si>
  <si>
    <t>Molina N.</t>
  </si>
  <si>
    <t>Bentancur</t>
  </si>
  <si>
    <t>Pellegrini Lo.</t>
  </si>
  <si>
    <t>Mckennie</t>
  </si>
  <si>
    <t>Pasalic</t>
  </si>
  <si>
    <t>Vlahovic</t>
  </si>
  <si>
    <t>Immobile</t>
  </si>
  <si>
    <t>Simy</t>
  </si>
  <si>
    <t>Padelli</t>
  </si>
  <si>
    <t>n.g.</t>
  </si>
  <si>
    <t>Vicario</t>
  </si>
  <si>
    <t>Zima</t>
  </si>
  <si>
    <t>Toljan</t>
  </si>
  <si>
    <t>Lykogiannis</t>
  </si>
  <si>
    <t>Linetty</t>
  </si>
  <si>
    <t>Bandinelli</t>
  </si>
  <si>
    <t>Ramsey</t>
  </si>
  <si>
    <t>Politano</t>
  </si>
  <si>
    <t>Destro</t>
  </si>
  <si>
    <t>no</t>
  </si>
  <si>
    <t>All. Sarri</t>
  </si>
  <si>
    <t>Belec</t>
  </si>
  <si>
    <t>Maehle</t>
  </si>
  <si>
    <t>Bonucci</t>
  </si>
  <si>
    <t>Biraghi</t>
  </si>
  <si>
    <t>Kastanos</t>
  </si>
  <si>
    <t>Veretout</t>
  </si>
  <si>
    <t>Ruiz</t>
  </si>
  <si>
    <t>Locatelli M.</t>
  </si>
  <si>
    <t>Bernardeschi</t>
  </si>
  <si>
    <t>Caprari</t>
  </si>
  <si>
    <t>Abraham</t>
  </si>
  <si>
    <t>Fiorillo</t>
  </si>
  <si>
    <t>Shomurodov</t>
  </si>
  <si>
    <t>Piccoli</t>
  </si>
  <si>
    <t>Orsolini</t>
  </si>
  <si>
    <t>Koopmeiners</t>
  </si>
  <si>
    <t>Tameze</t>
  </si>
  <si>
    <t>Zurkowski</t>
  </si>
  <si>
    <t>Singo</t>
  </si>
  <si>
    <t>Ferrari G. M.</t>
  </si>
  <si>
    <t>Gagliolo</t>
  </si>
  <si>
    <t>All. Italiano</t>
  </si>
  <si>
    <t>Milinkovic-Savic</t>
  </si>
  <si>
    <t>Stojanovic</t>
  </si>
  <si>
    <t>Dimarco</t>
  </si>
  <si>
    <t>Malinovskyi</t>
  </si>
  <si>
    <t>Djuricic</t>
  </si>
  <si>
    <t>Sottil</t>
  </si>
  <si>
    <t>Beto</t>
  </si>
  <si>
    <t>Arnautovic</t>
  </si>
  <si>
    <t>Ibrahimovic</t>
  </si>
  <si>
    <t>Meret</t>
  </si>
  <si>
    <t>Rebic</t>
  </si>
  <si>
    <t>Scamacca</t>
  </si>
  <si>
    <t>Ilicic</t>
  </si>
  <si>
    <t>Perisic</t>
  </si>
  <si>
    <t>Samardzic</t>
  </si>
  <si>
    <t>Brozovic</t>
  </si>
  <si>
    <t>Lazovic</t>
  </si>
  <si>
    <t>Marusic</t>
  </si>
  <si>
    <t>Dawidowicz</t>
  </si>
  <si>
    <t>Patric</t>
  </si>
  <si>
    <t>Audero</t>
  </si>
  <si>
    <t>Stryger Larsen</t>
  </si>
  <si>
    <t>Skriniar</t>
  </si>
  <si>
    <t>Demiral</t>
  </si>
  <si>
    <t>Saelemaekers</t>
  </si>
  <si>
    <t>Luis Alberto</t>
  </si>
  <si>
    <t>Barak</t>
  </si>
  <si>
    <t>De Roon</t>
  </si>
  <si>
    <t>Gonzalez N.</t>
  </si>
  <si>
    <t>Brekalo</t>
  </si>
  <si>
    <t>Insigne L.</t>
  </si>
  <si>
    <t>Dragowski</t>
  </si>
  <si>
    <t>Sanabria</t>
  </si>
  <si>
    <t>Boga</t>
  </si>
  <si>
    <t>Gyasi</t>
  </si>
  <si>
    <t>Arslan</t>
  </si>
  <si>
    <t>Thorsby</t>
  </si>
  <si>
    <t>Gunter</t>
  </si>
  <si>
    <t>Ibanez</t>
  </si>
  <si>
    <t>Badelj</t>
  </si>
  <si>
    <t>Dominguez N.</t>
  </si>
  <si>
    <t>Biraschi</t>
  </si>
  <si>
    <t>Walace</t>
  </si>
  <si>
    <t>All. Gotti</t>
  </si>
  <si>
    <t>Cragno</t>
  </si>
  <si>
    <t>Criscito</t>
  </si>
  <si>
    <t>Rrahmani</t>
  </si>
  <si>
    <t>Darmian</t>
  </si>
  <si>
    <t>Strootman</t>
  </si>
  <si>
    <t>Callejon</t>
  </si>
  <si>
    <t>Candreva</t>
  </si>
  <si>
    <t>Chiesa</t>
  </si>
  <si>
    <t>Osimhen</t>
  </si>
  <si>
    <t>Dzeko</t>
  </si>
  <si>
    <t>Simeone</t>
  </si>
  <si>
    <t>Skorupski</t>
  </si>
  <si>
    <t>Pavoletti</t>
  </si>
  <si>
    <t>Mertens</t>
  </si>
  <si>
    <t>Pellegri</t>
  </si>
  <si>
    <t>Veloso</t>
  </si>
  <si>
    <t>Maggiore</t>
  </si>
  <si>
    <t>Busio</t>
  </si>
  <si>
    <t>Mandragora</t>
  </si>
  <si>
    <t>s.v.</t>
  </si>
  <si>
    <t>Lazzari M.</t>
  </si>
  <si>
    <t>Bereszynski</t>
  </si>
  <si>
    <t>Zappa</t>
  </si>
  <si>
    <t>Dumfries</t>
  </si>
  <si>
    <t>All. Spalletti</t>
  </si>
  <si>
    <t>Ospina</t>
  </si>
  <si>
    <t>Koulibaly</t>
  </si>
  <si>
    <t>Odriozola</t>
  </si>
  <si>
    <t>Rogerio</t>
  </si>
  <si>
    <t>Barella</t>
  </si>
  <si>
    <t>Zambo Anguissa</t>
  </si>
  <si>
    <t>Bajrami</t>
  </si>
  <si>
    <t>Nandez</t>
  </si>
  <si>
    <t>Martinez L.</t>
  </si>
  <si>
    <t>Quagliarella</t>
  </si>
  <si>
    <t>Raspadori</t>
  </si>
  <si>
    <t>Musso</t>
  </si>
  <si>
    <t>Mancuso</t>
  </si>
  <si>
    <t>Okereke</t>
  </si>
  <si>
    <t>Defrel</t>
  </si>
  <si>
    <t>Miranchuk</t>
  </si>
  <si>
    <t>Zaniolo</t>
  </si>
  <si>
    <t>Kulusevski</t>
  </si>
  <si>
    <t>Vecino</t>
  </si>
  <si>
    <t>Augello</t>
  </si>
  <si>
    <t>Danilo</t>
  </si>
  <si>
    <t>Bremer</t>
  </si>
  <si>
    <t>Manolas</t>
  </si>
  <si>
    <t>Szczesny</t>
  </si>
  <si>
    <t>Cuadrado</t>
  </si>
  <si>
    <t>De Silvestri</t>
  </si>
  <si>
    <t>Di Lorenzo</t>
  </si>
  <si>
    <t>Mkhitaryan</t>
  </si>
  <si>
    <t>Pereyra</t>
  </si>
  <si>
    <t>Aramu</t>
  </si>
  <si>
    <t>Lopez M.</t>
  </si>
  <si>
    <t>Zapata D.</t>
  </si>
  <si>
    <t>Kean</t>
  </si>
  <si>
    <t>Caicedo</t>
  </si>
  <si>
    <t>Perin</t>
  </si>
  <si>
    <t>Morata</t>
  </si>
  <si>
    <t>Muriqi</t>
  </si>
  <si>
    <t>Svanberg</t>
  </si>
  <si>
    <t>Bennacer</t>
  </si>
  <si>
    <t>Pereiro</t>
  </si>
  <si>
    <t>Mario Rui</t>
  </si>
  <si>
    <t>Faraoni</t>
  </si>
  <si>
    <t>Theate</t>
  </si>
  <si>
    <t>All. Allegri</t>
  </si>
  <si>
    <t>Handanovic</t>
  </si>
  <si>
    <t>De Vrij</t>
  </si>
  <si>
    <t>Karsdorp</t>
  </si>
  <si>
    <t>Toloi</t>
  </si>
  <si>
    <t>Gagliardini</t>
  </si>
  <si>
    <t>Soriano</t>
  </si>
  <si>
    <t>Zielinski</t>
  </si>
  <si>
    <t>Rovella</t>
  </si>
  <si>
    <t>Marin</t>
  </si>
  <si>
    <t>Joao Pedro</t>
  </si>
  <si>
    <t>Berardi D.</t>
  </si>
  <si>
    <t>Rui Patricio</t>
  </si>
  <si>
    <t>El Shaarawy</t>
  </si>
  <si>
    <t>Pandev</t>
  </si>
  <si>
    <t>Freuler</t>
  </si>
  <si>
    <t>Bonaventura</t>
  </si>
  <si>
    <t>Calhanoglu</t>
  </si>
  <si>
    <t>Lucas Leiva</t>
  </si>
  <si>
    <t>D'Ambrosio</t>
  </si>
  <si>
    <t>Rodriguez R.</t>
  </si>
  <si>
    <t>Kolarov</t>
  </si>
  <si>
    <t>Ranocchia</t>
  </si>
  <si>
    <t>Godin</t>
  </si>
  <si>
    <t>All. Zanetti P.</t>
  </si>
  <si>
    <t>Consigli</t>
  </si>
  <si>
    <t>Chiellini</t>
  </si>
  <si>
    <t>Bastoni A.</t>
  </si>
  <si>
    <t>Kjaer</t>
  </si>
  <si>
    <t>N.G.</t>
  </si>
  <si>
    <t>Kessiè</t>
  </si>
  <si>
    <t>Cristante</t>
  </si>
  <si>
    <t>Stulac</t>
  </si>
  <si>
    <t>Traoerè H. J.</t>
  </si>
  <si>
    <t>Lozano</t>
  </si>
  <si>
    <t>Muriel</t>
  </si>
  <si>
    <t>Belotti</t>
  </si>
  <si>
    <t>Sirigu</t>
  </si>
  <si>
    <t>Pinamonti</t>
  </si>
  <si>
    <t>Gabbiadini</t>
  </si>
  <si>
    <t>Johnsen</t>
  </si>
  <si>
    <t>Di Francesco F.</t>
  </si>
  <si>
    <t>Ricci S.</t>
  </si>
  <si>
    <t>Saponara</t>
  </si>
  <si>
    <t>Crnigoj</t>
  </si>
  <si>
    <t>Fiordilino</t>
  </si>
  <si>
    <t>Peretz</t>
  </si>
  <si>
    <t>De Ligt</t>
  </si>
  <si>
    <t>Yoshida</t>
  </si>
  <si>
    <t>All. Gasperini</t>
  </si>
  <si>
    <t>Tatarusanu</t>
  </si>
  <si>
    <t>Tomori</t>
  </si>
  <si>
    <t>Calabria</t>
  </si>
  <si>
    <t>Zappacosta</t>
  </si>
  <si>
    <t>Mancini G.</t>
  </si>
  <si>
    <t>Anderson F.</t>
  </si>
  <si>
    <t>Tonali</t>
  </si>
  <si>
    <t>S.V.</t>
  </si>
  <si>
    <t>Maldini D.</t>
  </si>
  <si>
    <t>Leao</t>
  </si>
  <si>
    <t>Barrow</t>
  </si>
  <si>
    <t>Keità B.</t>
  </si>
  <si>
    <t>Mirante</t>
  </si>
  <si>
    <t>Caputo</t>
  </si>
  <si>
    <t>Deulofeu</t>
  </si>
  <si>
    <t>Henry</t>
  </si>
  <si>
    <t>Kovalenko</t>
  </si>
  <si>
    <t>Hernani</t>
  </si>
  <si>
    <t>Torreira</t>
  </si>
  <si>
    <t>Di Tacchio</t>
  </si>
  <si>
    <t>Romagnoli A.</t>
  </si>
  <si>
    <t>Nuytinck</t>
  </si>
  <si>
    <t>Ansaldi</t>
  </si>
  <si>
    <t>De Sciglio</t>
  </si>
  <si>
    <t>All. Pioli</t>
  </si>
  <si>
    <t>FC NIGUARDA (4-3-3)</t>
  </si>
  <si>
    <t>Nastasic</t>
  </si>
  <si>
    <t>Milenkovic</t>
  </si>
  <si>
    <t>All. Mihajlovic</t>
  </si>
  <si>
    <t>All. Thiago Motta</t>
  </si>
  <si>
    <t>THE ALL STARS (3-5-2)</t>
  </si>
  <si>
    <t>FOGGHYALEXPDUSTY (4-3-3)</t>
  </si>
  <si>
    <t>IL GEKO (SA) (3-5-2)</t>
  </si>
  <si>
    <t>Acerbi</t>
  </si>
  <si>
    <t>Krunic</t>
  </si>
  <si>
    <t>Milinkovic Savic</t>
  </si>
  <si>
    <t>Success</t>
  </si>
  <si>
    <t>Basic</t>
  </si>
  <si>
    <t>Traorè H. J.</t>
  </si>
  <si>
    <t>Rabiot</t>
  </si>
  <si>
    <t>Benassi</t>
  </si>
  <si>
    <t>Muldur</t>
  </si>
  <si>
    <t>Sanchez A.</t>
  </si>
  <si>
    <t>Luiz Felipe</t>
  </si>
  <si>
    <t>Colley O.</t>
  </si>
  <si>
    <t>Hristov</t>
  </si>
  <si>
    <t>Montipò</t>
  </si>
  <si>
    <t>Sensi</t>
  </si>
  <si>
    <t>Palomino</t>
  </si>
  <si>
    <t>All. Inzaghi S.</t>
  </si>
  <si>
    <t>Alex Sandro</t>
  </si>
  <si>
    <t>Salcedo E.</t>
  </si>
  <si>
    <t>Akpa Akpro</t>
  </si>
  <si>
    <t>Sturaro</t>
  </si>
  <si>
    <t>Kallon</t>
  </si>
  <si>
    <t>Pedro</t>
  </si>
  <si>
    <t>Bakayoko</t>
  </si>
  <si>
    <t>Becao</t>
  </si>
  <si>
    <t>Bastoni S.</t>
  </si>
  <si>
    <t>Terracciano</t>
  </si>
  <si>
    <t>Giroud</t>
  </si>
  <si>
    <t>Dybala</t>
  </si>
  <si>
    <t>Ribery</t>
  </si>
  <si>
    <t>Bonazzoli</t>
  </si>
  <si>
    <t>Praet</t>
  </si>
  <si>
    <t>Hysaj</t>
  </si>
  <si>
    <t>Nzola</t>
  </si>
  <si>
    <t>Haas</t>
  </si>
  <si>
    <t>Samir</t>
  </si>
  <si>
    <t>Hernandez T.</t>
  </si>
  <si>
    <t>Verre</t>
  </si>
  <si>
    <t>Kalinic</t>
  </si>
  <si>
    <t>ATENEO TEAM (4-3-3)</t>
  </si>
  <si>
    <t>Rugani</t>
  </si>
  <si>
    <t>All. Juric</t>
  </si>
  <si>
    <t>Pellegrini Lu.</t>
  </si>
  <si>
    <t>Correa</t>
  </si>
  <si>
    <t>Romero L.</t>
  </si>
  <si>
    <t>Pessina</t>
  </si>
  <si>
    <t>Soumaoro</t>
  </si>
  <si>
    <t>Djimsiti</t>
  </si>
  <si>
    <t>Frattesi</t>
  </si>
  <si>
    <t>Aina</t>
  </si>
  <si>
    <t>Verdi</t>
  </si>
  <si>
    <t>Pezzella Giu.</t>
  </si>
  <si>
    <t>Vidal</t>
  </si>
  <si>
    <t>All. Mourinho</t>
  </si>
  <si>
    <t>Cutrone</t>
  </si>
  <si>
    <t>Castrovilli</t>
  </si>
  <si>
    <t>Reina</t>
  </si>
  <si>
    <t>Strakosha</t>
  </si>
  <si>
    <t>Marchizza</t>
  </si>
  <si>
    <t>Petagna</t>
  </si>
  <si>
    <t>Caldara</t>
  </si>
  <si>
    <t>Obi</t>
  </si>
  <si>
    <t>Berisha E.</t>
  </si>
  <si>
    <t>Lukic</t>
  </si>
  <si>
    <t>Diaz B.</t>
  </si>
  <si>
    <t>Elmas</t>
  </si>
  <si>
    <t>Amrabat</t>
  </si>
  <si>
    <t>Izzo</t>
  </si>
  <si>
    <t>FC NIGUARDA (5-2-3)</t>
  </si>
  <si>
    <t>Reca</t>
  </si>
  <si>
    <t>Colley E.</t>
  </si>
  <si>
    <t>Manaj</t>
  </si>
  <si>
    <t>Gosens</t>
  </si>
  <si>
    <t>Ekdal</t>
  </si>
  <si>
    <t>Colley A.</t>
  </si>
  <si>
    <t>Gondo</t>
  </si>
  <si>
    <t>Erlic</t>
  </si>
  <si>
    <t>Carles Perez</t>
  </si>
  <si>
    <t>Rahmani</t>
  </si>
  <si>
    <t>Luperto</t>
  </si>
  <si>
    <t>Amian</t>
  </si>
  <si>
    <t>Maignan</t>
  </si>
  <si>
    <t>Florenzi</t>
  </si>
  <si>
    <t>Pobega</t>
  </si>
  <si>
    <t>Messias</t>
  </si>
  <si>
    <t>Bellanova</t>
  </si>
  <si>
    <t>Dalbert</t>
  </si>
  <si>
    <t>Martinez Quarta</t>
  </si>
  <si>
    <t>BECCAGOL (3-5-2)</t>
  </si>
  <si>
    <t>Pjaca</t>
  </si>
  <si>
    <t>Zaccagni</t>
  </si>
  <si>
    <t>Smalling</t>
  </si>
  <si>
    <t>Bourabia</t>
  </si>
  <si>
    <t>Sabelli</t>
  </si>
  <si>
    <t>Kiyine</t>
  </si>
  <si>
    <t>Henrique M.</t>
  </si>
  <si>
    <t>Kaio Jorge</t>
  </si>
  <si>
    <t>Makengo</t>
  </si>
  <si>
    <t>Kumbulla</t>
  </si>
  <si>
    <t>Vacca Jr.</t>
  </si>
  <si>
    <t>Lobotka</t>
  </si>
  <si>
    <t>Demme</t>
  </si>
  <si>
    <t>Tonelli</t>
  </si>
  <si>
    <t>Parisi</t>
  </si>
  <si>
    <t>La Mantia</t>
  </si>
  <si>
    <t>Radu A.</t>
  </si>
  <si>
    <t>Hateboer</t>
  </si>
  <si>
    <t>Castillejo</t>
  </si>
  <si>
    <t>Mayoral</t>
  </si>
  <si>
    <t>Ceccherini</t>
  </si>
  <si>
    <t>Magnani</t>
  </si>
  <si>
    <t>All. Cioffi</t>
  </si>
  <si>
    <t>All. Andreazzoli</t>
  </si>
  <si>
    <t>FC NIGUARDA (3-5-2)</t>
  </si>
  <si>
    <t>Agudelo</t>
  </si>
  <si>
    <t>Forte</t>
  </si>
  <si>
    <t>Zurkovski</t>
  </si>
  <si>
    <t>Sutalo</t>
  </si>
  <si>
    <t>Ilic</t>
  </si>
  <si>
    <t>Terzic</t>
  </si>
  <si>
    <t>Ghiglione</t>
  </si>
  <si>
    <t>Sansone N.</t>
  </si>
  <si>
    <t>Coulibaly M.</t>
  </si>
  <si>
    <t>Romagnoli</t>
  </si>
  <si>
    <t>BECCAGOL (4-3-3)</t>
  </si>
  <si>
    <t>Pandur</t>
  </si>
  <si>
    <t>Vacca</t>
  </si>
  <si>
    <t>Kyriakopoulos</t>
  </si>
  <si>
    <t>Dijks</t>
  </si>
  <si>
    <t>Udogie</t>
  </si>
  <si>
    <t>Ferrari A.</t>
  </si>
  <si>
    <t>Lovato</t>
  </si>
  <si>
    <t>Ikonè</t>
  </si>
  <si>
    <t>Goldaniga</t>
  </si>
  <si>
    <t>Vojvoda</t>
  </si>
  <si>
    <t>Zakaria</t>
  </si>
  <si>
    <t>Piatek</t>
  </si>
  <si>
    <t>Cabral A.</t>
  </si>
  <si>
    <t>Cabral J.</t>
  </si>
  <si>
    <t>Lasagna</t>
  </si>
  <si>
    <t>Kalulu</t>
  </si>
  <si>
    <t>Sepe</t>
  </si>
  <si>
    <t>Mousset</t>
  </si>
  <si>
    <t>Supryaga</t>
  </si>
  <si>
    <t>Arthur</t>
  </si>
  <si>
    <t>Dragusin</t>
  </si>
  <si>
    <t>Yeboah</t>
  </si>
  <si>
    <t>Gudmundsson</t>
  </si>
  <si>
    <t>Asllani</t>
  </si>
  <si>
    <t>Hefti</t>
  </si>
  <si>
    <t>Fazio</t>
  </si>
  <si>
    <t>Baselli</t>
  </si>
  <si>
    <t>Nani</t>
  </si>
  <si>
    <t>Henderson</t>
  </si>
  <si>
    <t>Malcuit</t>
  </si>
  <si>
    <t>Mihaila</t>
  </si>
  <si>
    <t>Ceide</t>
  </si>
  <si>
    <t>Ullmann</t>
  </si>
  <si>
    <t>Radovanovic</t>
  </si>
  <si>
    <t>Fuzato</t>
  </si>
  <si>
    <t>Afena-Gyan</t>
  </si>
  <si>
    <t>Oliveira S.</t>
  </si>
  <si>
    <t>Sabiri</t>
  </si>
  <si>
    <t>Conti</t>
  </si>
  <si>
    <t>Hickey</t>
  </si>
  <si>
    <t>Djuric</t>
  </si>
  <si>
    <t>Amiri</t>
  </si>
  <si>
    <t>N.G</t>
  </si>
  <si>
    <t>Vasquez</t>
  </si>
  <si>
    <t>Maleh</t>
  </si>
  <si>
    <t>Cambiaso</t>
  </si>
  <si>
    <t>Cuisance</t>
  </si>
  <si>
    <t>Aebischer</t>
  </si>
  <si>
    <t>Bessa</t>
  </si>
  <si>
    <t>Verde</t>
  </si>
  <si>
    <t>FC NIGUARDA (4-4-2)</t>
  </si>
  <si>
    <t>Gemello</t>
  </si>
  <si>
    <t>PONGWILLUSTY (4-4-2)</t>
  </si>
  <si>
    <t>ATENEO TEAM (3-6-1)</t>
  </si>
  <si>
    <t>N..G</t>
  </si>
  <si>
    <t>3 - 1</t>
  </si>
  <si>
    <t>1 - 2</t>
  </si>
  <si>
    <t xml:space="preserve">Costanza: </t>
  </si>
  <si>
    <t>Portanova</t>
  </si>
  <si>
    <t>Ujkani</t>
  </si>
  <si>
    <t>1 - 1</t>
  </si>
  <si>
    <t>3 - 2</t>
  </si>
  <si>
    <t>Milinkovic-Savic V.</t>
  </si>
  <si>
    <t>Vignato</t>
  </si>
  <si>
    <t>PONGWILLUSTY (4-3-3)</t>
  </si>
  <si>
    <t>Maksimovic</t>
  </si>
  <si>
    <t>Ruggeri</t>
  </si>
  <si>
    <t>Casale</t>
  </si>
  <si>
    <t>3 - 3</t>
  </si>
  <si>
    <t>FC NIGUARDA (5-3-2)</t>
  </si>
  <si>
    <t>Deiola</t>
  </si>
  <si>
    <t>INCJET UNITED (5-2-3)</t>
  </si>
  <si>
    <t>Mikael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</si>
</sst>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"/>
    <numFmt numFmtId="190" formatCode="00000"/>
    <numFmt numFmtId="191" formatCode="0.0%"/>
    <numFmt numFmtId="192" formatCode="_-* #,##0.0_-;\-* #,##0.0_-;_-* &quot;-&quot;_-;_-@_-"/>
    <numFmt numFmtId="193" formatCode="_-* #,##0.00_-;\-* #,##0.00_-;_-* &quot;-&quot;_-;_-@_-"/>
    <numFmt numFmtId="194" formatCode="_-[$€-2]\ * #,##0.00_-;\-[$€-2]\ * #,##0.00_-;_-[$€-2]\ * &quot;-&quot;??_-"/>
    <numFmt numFmtId="195" formatCode="[$-410]dddd\ d\ mmmm\ yyyy"/>
    <numFmt numFmtId="196" formatCode="0.000"/>
    <numFmt numFmtId="197" formatCode="[$€-2]\ #.##000_);[Red]\([$€-2]\ #.##000\)"/>
    <numFmt numFmtId="198" formatCode="&quot;Attivo&quot;;&quot;Attivo&quot;;&quot;Inattivo&quot;"/>
  </numFmts>
  <fonts count="115">
    <font>
      <sz val="10"/>
      <name val="Arial"/>
      <family val="0"/>
    </font>
    <font>
      <u val="single"/>
      <sz val="10"/>
      <color indexed="8"/>
      <name val="Arial"/>
      <family val="2"/>
    </font>
    <font>
      <b/>
      <i/>
      <sz val="10"/>
      <name val="Georgia"/>
      <family val="1"/>
    </font>
    <font>
      <b/>
      <sz val="9"/>
      <name val="Georgia"/>
      <family val="1"/>
    </font>
    <font>
      <b/>
      <sz val="8"/>
      <name val="Georgia"/>
      <family val="1"/>
    </font>
    <font>
      <sz val="10"/>
      <name val="Georgia"/>
      <family val="1"/>
    </font>
    <font>
      <b/>
      <sz val="9"/>
      <color indexed="9"/>
      <name val="Georgia"/>
      <family val="1"/>
    </font>
    <font>
      <b/>
      <sz val="9"/>
      <color indexed="8"/>
      <name val="Georgia"/>
      <family val="1"/>
    </font>
    <font>
      <sz val="10"/>
      <color indexed="9"/>
      <name val="Georgia"/>
      <family val="1"/>
    </font>
    <font>
      <b/>
      <sz val="9"/>
      <color indexed="10"/>
      <name val="Georgia"/>
      <family val="1"/>
    </font>
    <font>
      <b/>
      <sz val="10"/>
      <name val="Georgia"/>
      <family val="1"/>
    </font>
    <font>
      <b/>
      <i/>
      <u val="single"/>
      <sz val="11"/>
      <name val="Georgia"/>
      <family val="1"/>
    </font>
    <font>
      <sz val="8"/>
      <name val="Georgia"/>
      <family val="1"/>
    </font>
    <font>
      <b/>
      <sz val="8"/>
      <color indexed="9"/>
      <name val="Georgia"/>
      <family val="1"/>
    </font>
    <font>
      <b/>
      <sz val="10"/>
      <color indexed="9"/>
      <name val="Georgia"/>
      <family val="1"/>
    </font>
    <font>
      <sz val="9"/>
      <name val="Georgia"/>
      <family val="1"/>
    </font>
    <font>
      <sz val="10"/>
      <color indexed="8"/>
      <name val="Georgia"/>
      <family val="1"/>
    </font>
    <font>
      <sz val="8"/>
      <color indexed="9"/>
      <name val="Georgia"/>
      <family val="1"/>
    </font>
    <font>
      <b/>
      <i/>
      <sz val="11"/>
      <name val="Georgia"/>
      <family val="1"/>
    </font>
    <font>
      <b/>
      <i/>
      <sz val="9"/>
      <color indexed="9"/>
      <name val="Georgia"/>
      <family val="1"/>
    </font>
    <font>
      <b/>
      <i/>
      <sz val="12"/>
      <name val="Georgia"/>
      <family val="1"/>
    </font>
    <font>
      <b/>
      <sz val="12"/>
      <name val="Georgia"/>
      <family val="1"/>
    </font>
    <font>
      <b/>
      <i/>
      <sz val="10"/>
      <color indexed="9"/>
      <name val="Georgia"/>
      <family val="1"/>
    </font>
    <font>
      <b/>
      <sz val="10"/>
      <color indexed="8"/>
      <name val="Georgia"/>
      <family val="1"/>
    </font>
    <font>
      <b/>
      <sz val="14"/>
      <color indexed="9"/>
      <name val="Georgia"/>
      <family val="1"/>
    </font>
    <font>
      <b/>
      <sz val="14"/>
      <color indexed="8"/>
      <name val="Georgia"/>
      <family val="1"/>
    </font>
    <font>
      <sz val="14"/>
      <name val="Georgia"/>
      <family val="1"/>
    </font>
    <font>
      <sz val="14"/>
      <color indexed="9"/>
      <name val="Georgia"/>
      <family val="1"/>
    </font>
    <font>
      <b/>
      <sz val="7"/>
      <name val="Georgia"/>
      <family val="1"/>
    </font>
    <font>
      <b/>
      <sz val="7"/>
      <color indexed="9"/>
      <name val="Georgia"/>
      <family val="1"/>
    </font>
    <font>
      <b/>
      <i/>
      <sz val="9"/>
      <name val="Georgia"/>
      <family val="1"/>
    </font>
    <font>
      <b/>
      <i/>
      <sz val="9"/>
      <color indexed="8"/>
      <name val="Georgia"/>
      <family val="1"/>
    </font>
    <font>
      <b/>
      <i/>
      <sz val="11"/>
      <color indexed="8"/>
      <name val="Georgia"/>
      <family val="1"/>
    </font>
    <font>
      <b/>
      <sz val="8"/>
      <color indexed="8"/>
      <name val="Georgia"/>
      <family val="1"/>
    </font>
    <font>
      <b/>
      <i/>
      <u val="single"/>
      <sz val="12"/>
      <name val="Georgia"/>
      <family val="1"/>
    </font>
    <font>
      <sz val="11"/>
      <name val="Georgia"/>
      <family val="1"/>
    </font>
    <font>
      <b/>
      <sz val="12"/>
      <color indexed="9"/>
      <name val="Georgia"/>
      <family val="1"/>
    </font>
    <font>
      <b/>
      <sz val="12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color indexed="8"/>
      <name val="Georgia"/>
      <family val="1"/>
    </font>
    <font>
      <sz val="9"/>
      <color indexed="8"/>
      <name val="Georgia"/>
      <family val="1"/>
    </font>
    <font>
      <sz val="9"/>
      <color indexed="9"/>
      <name val="Georgia"/>
      <family val="1"/>
    </font>
    <font>
      <b/>
      <sz val="10"/>
      <color indexed="10"/>
      <name val="Georgia"/>
      <family val="1"/>
    </font>
    <font>
      <b/>
      <i/>
      <sz val="10"/>
      <color indexed="8"/>
      <name val="Georgia"/>
      <family val="1"/>
    </font>
    <font>
      <b/>
      <i/>
      <sz val="8"/>
      <color indexed="9"/>
      <name val="Georgia"/>
      <family val="1"/>
    </font>
    <font>
      <b/>
      <i/>
      <sz val="13"/>
      <color indexed="8"/>
      <name val="Georgia"/>
      <family val="1"/>
    </font>
    <font>
      <b/>
      <i/>
      <sz val="12"/>
      <color indexed="9"/>
      <name val="Georgia"/>
      <family val="1"/>
    </font>
    <font>
      <b/>
      <i/>
      <sz val="14"/>
      <color indexed="8"/>
      <name val="Georgia"/>
      <family val="1"/>
    </font>
    <font>
      <b/>
      <i/>
      <sz val="15"/>
      <color indexed="9"/>
      <name val="Georgia"/>
      <family val="1"/>
    </font>
    <font>
      <b/>
      <i/>
      <sz val="16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Georgia"/>
      <family val="1"/>
    </font>
    <font>
      <b/>
      <sz val="9"/>
      <color rgb="FFFF0000"/>
      <name val="Georgia"/>
      <family val="1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sz val="14"/>
      <color theme="1"/>
      <name val="Georgia"/>
      <family val="1"/>
    </font>
    <font>
      <b/>
      <sz val="8"/>
      <color theme="1"/>
      <name val="Georgia"/>
      <family val="1"/>
    </font>
    <font>
      <sz val="10"/>
      <color rgb="FFFFFFFF"/>
      <name val="Georgia"/>
      <family val="1"/>
    </font>
    <font>
      <b/>
      <i/>
      <sz val="9"/>
      <color theme="1"/>
      <name val="Georgia"/>
      <family val="1"/>
    </font>
    <font>
      <b/>
      <sz val="9"/>
      <color theme="0"/>
      <name val="Georgia"/>
      <family val="1"/>
    </font>
    <font>
      <b/>
      <sz val="14"/>
      <color theme="0"/>
      <name val="Georgia"/>
      <family val="1"/>
    </font>
    <font>
      <b/>
      <i/>
      <sz val="11"/>
      <color theme="1"/>
      <name val="Georgia"/>
      <family val="1"/>
    </font>
    <font>
      <b/>
      <sz val="7"/>
      <color theme="1"/>
      <name val="Georgia"/>
      <family val="1"/>
    </font>
    <font>
      <sz val="9"/>
      <color theme="1"/>
      <name val="Georgia"/>
      <family val="1"/>
    </font>
    <font>
      <sz val="9"/>
      <color theme="0"/>
      <name val="Georgia"/>
      <family val="1"/>
    </font>
    <font>
      <sz val="10"/>
      <color theme="0"/>
      <name val="Georgia"/>
      <family val="1"/>
    </font>
    <font>
      <b/>
      <sz val="10"/>
      <color rgb="FFFF0000"/>
      <name val="Georgia"/>
      <family val="1"/>
    </font>
    <font>
      <b/>
      <sz val="10"/>
      <color theme="0"/>
      <name val="Georgia"/>
      <family val="1"/>
    </font>
    <font>
      <b/>
      <sz val="12"/>
      <color theme="0"/>
      <name val="Georgia"/>
      <family val="1"/>
    </font>
    <font>
      <b/>
      <sz val="12"/>
      <color theme="1"/>
      <name val="Georgia"/>
      <family val="1"/>
    </font>
    <font>
      <b/>
      <sz val="14"/>
      <color rgb="FFFFFFFF"/>
      <name val="Georgia"/>
      <family val="1"/>
    </font>
    <font>
      <b/>
      <sz val="10"/>
      <color rgb="FFFFFFFF"/>
      <name val="Georgia"/>
      <family val="1"/>
    </font>
    <font>
      <b/>
      <i/>
      <sz val="9"/>
      <color rgb="FFFFFFFF"/>
      <name val="Georgia"/>
      <family val="1"/>
    </font>
    <font>
      <b/>
      <i/>
      <sz val="10"/>
      <color theme="0"/>
      <name val="Georgia"/>
      <family val="1"/>
    </font>
    <font>
      <b/>
      <i/>
      <sz val="10"/>
      <color theme="1"/>
      <name val="Georgia"/>
      <family val="1"/>
    </font>
    <font>
      <b/>
      <i/>
      <sz val="9"/>
      <color theme="0"/>
      <name val="Georgia"/>
      <family val="1"/>
    </font>
    <font>
      <b/>
      <i/>
      <sz val="16"/>
      <color theme="1"/>
      <name val="Georgia"/>
      <family val="1"/>
    </font>
    <font>
      <b/>
      <i/>
      <sz val="14"/>
      <color theme="1"/>
      <name val="Georgia"/>
      <family val="1"/>
    </font>
    <font>
      <b/>
      <i/>
      <sz val="15"/>
      <color theme="0"/>
      <name val="Georgia"/>
      <family val="1"/>
    </font>
    <font>
      <b/>
      <i/>
      <sz val="13"/>
      <color theme="1"/>
      <name val="Georgia"/>
      <family val="1"/>
    </font>
    <font>
      <b/>
      <i/>
      <sz val="12"/>
      <color theme="0"/>
      <name val="Georgia"/>
      <family val="1"/>
    </font>
    <font>
      <b/>
      <i/>
      <sz val="8"/>
      <color rgb="FFFFFFFF"/>
      <name val="Georgia"/>
      <family val="1"/>
    </font>
    <font>
      <b/>
      <i/>
      <sz val="9"/>
      <color rgb="FF000000"/>
      <name val="Georgia"/>
      <family val="1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2" applyNumberFormat="0" applyFill="0" applyAlignment="0" applyProtection="0"/>
    <xf numFmtId="0" fontId="70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194" fontId="0" fillId="0" borderId="0" applyFont="0" applyFill="0" applyBorder="0" applyAlignment="0" applyProtection="0"/>
    <xf numFmtId="0" fontId="7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0" fontId="73" fillId="20" borderId="5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right"/>
    </xf>
    <xf numFmtId="49" fontId="3" fillId="34" borderId="12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83" fillId="34" borderId="12" xfId="0" applyNumberFormat="1" applyFont="1" applyFill="1" applyBorder="1" applyAlignment="1">
      <alignment horizontal="center"/>
    </xf>
    <xf numFmtId="0" fontId="83" fillId="34" borderId="13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83" fillId="34" borderId="0" xfId="0" applyNumberFormat="1" applyFont="1" applyFill="1" applyBorder="1" applyAlignment="1">
      <alignment horizontal="center"/>
    </xf>
    <xf numFmtId="0" fontId="83" fillId="34" borderId="15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right"/>
    </xf>
    <xf numFmtId="49" fontId="3" fillId="34" borderId="18" xfId="0" applyNumberFormat="1" applyFont="1" applyFill="1" applyBorder="1" applyAlignment="1">
      <alignment horizontal="center"/>
    </xf>
    <xf numFmtId="0" fontId="9" fillId="34" borderId="19" xfId="0" applyFont="1" applyFill="1" applyBorder="1" applyAlignment="1">
      <alignment/>
    </xf>
    <xf numFmtId="0" fontId="83" fillId="34" borderId="18" xfId="0" applyNumberFormat="1" applyFont="1" applyFill="1" applyBorder="1" applyAlignment="1">
      <alignment horizontal="center"/>
    </xf>
    <xf numFmtId="0" fontId="84" fillId="34" borderId="19" xfId="0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9" fillId="34" borderId="17" xfId="0" applyFont="1" applyFill="1" applyBorder="1" applyAlignment="1">
      <alignment horizontal="right"/>
    </xf>
    <xf numFmtId="0" fontId="3" fillId="34" borderId="19" xfId="0" applyFont="1" applyFill="1" applyBorder="1" applyAlignment="1">
      <alignment/>
    </xf>
    <xf numFmtId="0" fontId="84" fillId="34" borderId="18" xfId="0" applyNumberFormat="1" applyFont="1" applyFill="1" applyBorder="1" applyAlignment="1">
      <alignment horizontal="center"/>
    </xf>
    <xf numFmtId="0" fontId="83" fillId="34" borderId="19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12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49" fontId="3" fillId="34" borderId="23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49" fontId="3" fillId="34" borderId="24" xfId="0" applyNumberFormat="1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7" xfId="0" applyNumberFormat="1" applyFont="1" applyFill="1" applyBorder="1" applyAlignment="1">
      <alignment horizontal="center"/>
    </xf>
    <xf numFmtId="0" fontId="3" fillId="34" borderId="19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right"/>
    </xf>
    <xf numFmtId="49" fontId="3" fillId="34" borderId="25" xfId="0" applyNumberFormat="1" applyFont="1" applyFill="1" applyBorder="1" applyAlignment="1">
      <alignment horizontal="center"/>
    </xf>
    <xf numFmtId="0" fontId="3" fillId="34" borderId="26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1" xfId="0" applyNumberFormat="1" applyFont="1" applyFill="1" applyBorder="1" applyAlignment="1">
      <alignment horizontal="center"/>
    </xf>
    <xf numFmtId="0" fontId="3" fillId="34" borderId="26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/>
    </xf>
    <xf numFmtId="0" fontId="10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49" fontId="21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9" fontId="5" fillId="34" borderId="0" xfId="0" applyNumberFormat="1" applyFont="1" applyFill="1" applyBorder="1" applyAlignment="1">
      <alignment horizontal="center"/>
    </xf>
    <xf numFmtId="0" fontId="10" fillId="34" borderId="21" xfId="0" applyFont="1" applyFill="1" applyBorder="1" applyAlignment="1">
      <alignment horizontal="right"/>
    </xf>
    <xf numFmtId="49" fontId="10" fillId="34" borderId="25" xfId="0" applyNumberFormat="1" applyFont="1" applyFill="1" applyBorder="1" applyAlignment="1">
      <alignment horizontal="center"/>
    </xf>
    <xf numFmtId="0" fontId="10" fillId="34" borderId="26" xfId="0" applyFont="1" applyFill="1" applyBorder="1" applyAlignment="1">
      <alignment/>
    </xf>
    <xf numFmtId="0" fontId="10" fillId="34" borderId="17" xfId="0" applyNumberFormat="1" applyFont="1" applyFill="1" applyBorder="1" applyAlignment="1">
      <alignment horizontal="center"/>
    </xf>
    <xf numFmtId="0" fontId="10" fillId="34" borderId="19" xfId="0" applyNumberFormat="1" applyFont="1" applyFill="1" applyBorder="1" applyAlignment="1">
      <alignment horizontal="center"/>
    </xf>
    <xf numFmtId="0" fontId="5" fillId="36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6" fillId="37" borderId="22" xfId="0" applyNumberFormat="1" applyFont="1" applyFill="1" applyBorder="1" applyAlignment="1">
      <alignment horizontal="center"/>
    </xf>
    <xf numFmtId="0" fontId="6" fillId="35" borderId="21" xfId="0" applyNumberFormat="1" applyFont="1" applyFill="1" applyBorder="1" applyAlignment="1">
      <alignment horizontal="center"/>
    </xf>
    <xf numFmtId="0" fontId="6" fillId="35" borderId="22" xfId="0" applyNumberFormat="1" applyFont="1" applyFill="1" applyBorder="1" applyAlignment="1">
      <alignment horizontal="center"/>
    </xf>
    <xf numFmtId="0" fontId="6" fillId="35" borderId="26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0" fontId="7" fillId="38" borderId="21" xfId="0" applyNumberFormat="1" applyFont="1" applyFill="1" applyBorder="1" applyAlignment="1">
      <alignment horizontal="center"/>
    </xf>
    <xf numFmtId="0" fontId="7" fillId="38" borderId="22" xfId="0" applyNumberFormat="1" applyFont="1" applyFill="1" applyBorder="1" applyAlignment="1">
      <alignment horizontal="center"/>
    </xf>
    <xf numFmtId="0" fontId="7" fillId="38" borderId="26" xfId="0" applyNumberFormat="1" applyFont="1" applyFill="1" applyBorder="1" applyAlignment="1">
      <alignment horizontal="center"/>
    </xf>
    <xf numFmtId="0" fontId="10" fillId="39" borderId="27" xfId="0" applyNumberFormat="1" applyFont="1" applyFill="1" applyBorder="1" applyAlignment="1">
      <alignment horizontal="left"/>
    </xf>
    <xf numFmtId="0" fontId="10" fillId="39" borderId="14" xfId="0" applyNumberFormat="1" applyFont="1" applyFill="1" applyBorder="1" applyAlignment="1">
      <alignment horizontal="left"/>
    </xf>
    <xf numFmtId="0" fontId="85" fillId="39" borderId="14" xfId="0" applyNumberFormat="1" applyFont="1" applyFill="1" applyBorder="1" applyAlignment="1">
      <alignment horizontal="left"/>
    </xf>
    <xf numFmtId="0" fontId="10" fillId="39" borderId="28" xfId="0" applyNumberFormat="1" applyFont="1" applyFill="1" applyBorder="1" applyAlignment="1">
      <alignment horizontal="left"/>
    </xf>
    <xf numFmtId="0" fontId="5" fillId="39" borderId="28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center"/>
    </xf>
    <xf numFmtId="0" fontId="5" fillId="39" borderId="27" xfId="0" applyNumberFormat="1" applyFont="1" applyFill="1" applyBorder="1" applyAlignment="1">
      <alignment horizontal="left"/>
    </xf>
    <xf numFmtId="0" fontId="5" fillId="39" borderId="14" xfId="0" applyNumberFormat="1" applyFont="1" applyFill="1" applyBorder="1" applyAlignment="1">
      <alignment horizontal="left"/>
    </xf>
    <xf numFmtId="0" fontId="86" fillId="39" borderId="14" xfId="0" applyNumberFormat="1" applyFont="1" applyFill="1" applyBorder="1" applyAlignment="1">
      <alignment horizontal="left"/>
    </xf>
    <xf numFmtId="0" fontId="85" fillId="39" borderId="28" xfId="0" applyNumberFormat="1" applyFont="1" applyFill="1" applyBorder="1" applyAlignment="1">
      <alignment horizontal="left"/>
    </xf>
    <xf numFmtId="189" fontId="10" fillId="34" borderId="22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189" fontId="12" fillId="34" borderId="15" xfId="0" applyNumberFormat="1" applyFont="1" applyFill="1" applyBorder="1" applyAlignment="1">
      <alignment horizontal="center"/>
    </xf>
    <xf numFmtId="0" fontId="12" fillId="33" borderId="0" xfId="0" applyNumberFormat="1" applyFont="1" applyFill="1" applyBorder="1" applyAlignment="1">
      <alignment horizontal="center"/>
    </xf>
    <xf numFmtId="0" fontId="4" fillId="34" borderId="14" xfId="0" applyNumberFormat="1" applyFont="1" applyFill="1" applyBorder="1" applyAlignment="1">
      <alignment/>
    </xf>
    <xf numFmtId="189" fontId="6" fillId="37" borderId="29" xfId="0" applyNumberFormat="1" applyFont="1" applyFill="1" applyBorder="1" applyAlignment="1" quotePrefix="1">
      <alignment horizontal="center" vertical="center"/>
    </xf>
    <xf numFmtId="189" fontId="6" fillId="37" borderId="30" xfId="0" applyNumberFormat="1" applyFont="1" applyFill="1" applyBorder="1" applyAlignment="1" quotePrefix="1">
      <alignment horizontal="center" vertical="center"/>
    </xf>
    <xf numFmtId="189" fontId="6" fillId="35" borderId="29" xfId="0" applyNumberFormat="1" applyFont="1" applyFill="1" applyBorder="1" applyAlignment="1" quotePrefix="1">
      <alignment horizontal="center" vertical="center"/>
    </xf>
    <xf numFmtId="189" fontId="6" fillId="35" borderId="30" xfId="0" applyNumberFormat="1" applyFont="1" applyFill="1" applyBorder="1" applyAlignment="1" quotePrefix="1">
      <alignment horizontal="center" vertical="center"/>
    </xf>
    <xf numFmtId="0" fontId="4" fillId="33" borderId="0" xfId="0" applyNumberFormat="1" applyFont="1" applyFill="1" applyBorder="1" applyAlignment="1" quotePrefix="1">
      <alignment horizontal="center" vertical="center"/>
    </xf>
    <xf numFmtId="189" fontId="7" fillId="38" borderId="29" xfId="0" applyNumberFormat="1" applyFont="1" applyFill="1" applyBorder="1" applyAlignment="1" quotePrefix="1">
      <alignment horizontal="center" vertical="center"/>
    </xf>
    <xf numFmtId="189" fontId="7" fillId="38" borderId="30" xfId="0" applyNumberFormat="1" applyFont="1" applyFill="1" applyBorder="1" applyAlignment="1" quotePrefix="1">
      <alignment horizontal="center" vertical="center"/>
    </xf>
    <xf numFmtId="0" fontId="4" fillId="34" borderId="17" xfId="0" applyNumberFormat="1" applyFont="1" applyFill="1" applyBorder="1" applyAlignment="1">
      <alignment/>
    </xf>
    <xf numFmtId="0" fontId="4" fillId="34" borderId="18" xfId="0" applyNumberFormat="1" applyFont="1" applyFill="1" applyBorder="1" applyAlignment="1">
      <alignment/>
    </xf>
    <xf numFmtId="0" fontId="4" fillId="34" borderId="19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24" fillId="37" borderId="21" xfId="0" applyNumberFormat="1" applyFont="1" applyFill="1" applyBorder="1" applyAlignment="1">
      <alignment horizontal="center"/>
    </xf>
    <xf numFmtId="0" fontId="24" fillId="37" borderId="25" xfId="0" applyNumberFormat="1" applyFont="1" applyFill="1" applyBorder="1" applyAlignment="1">
      <alignment horizontal="center"/>
    </xf>
    <xf numFmtId="0" fontId="24" fillId="37" borderId="22" xfId="0" applyNumberFormat="1" applyFont="1" applyFill="1" applyBorder="1" applyAlignment="1" quotePrefix="1">
      <alignment horizontal="center"/>
    </xf>
    <xf numFmtId="0" fontId="24" fillId="35" borderId="21" xfId="0" applyNumberFormat="1" applyFont="1" applyFill="1" applyBorder="1" applyAlignment="1">
      <alignment horizontal="center"/>
    </xf>
    <xf numFmtId="0" fontId="24" fillId="35" borderId="25" xfId="0" applyNumberFormat="1" applyFont="1" applyFill="1" applyBorder="1" applyAlignment="1">
      <alignment horizontal="center"/>
    </xf>
    <xf numFmtId="0" fontId="24" fillId="35" borderId="22" xfId="0" applyNumberFormat="1" applyFont="1" applyFill="1" applyBorder="1" applyAlignment="1" quotePrefix="1">
      <alignment horizontal="center"/>
    </xf>
    <xf numFmtId="0" fontId="25" fillId="33" borderId="0" xfId="0" applyNumberFormat="1" applyFont="1" applyFill="1" applyBorder="1" applyAlignment="1" quotePrefix="1">
      <alignment horizontal="center"/>
    </xf>
    <xf numFmtId="0" fontId="25" fillId="38" borderId="21" xfId="0" applyNumberFormat="1" applyFont="1" applyFill="1" applyBorder="1" applyAlignment="1">
      <alignment horizontal="center"/>
    </xf>
    <xf numFmtId="0" fontId="25" fillId="38" borderId="25" xfId="0" applyNumberFormat="1" applyFont="1" applyFill="1" applyBorder="1" applyAlignment="1">
      <alignment horizontal="center"/>
    </xf>
    <xf numFmtId="0" fontId="25" fillId="38" borderId="22" xfId="0" applyNumberFormat="1" applyFont="1" applyFill="1" applyBorder="1" applyAlignment="1" quotePrefix="1">
      <alignment horizontal="center"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26" fillId="34" borderId="0" xfId="0" applyNumberFormat="1" applyFont="1" applyFill="1" applyBorder="1" applyAlignment="1" quotePrefix="1">
      <alignment horizontal="center"/>
    </xf>
    <xf numFmtId="0" fontId="17" fillId="34" borderId="0" xfId="0" applyFont="1" applyFill="1" applyBorder="1" applyAlignment="1">
      <alignment/>
    </xf>
    <xf numFmtId="0" fontId="3" fillId="40" borderId="22" xfId="0" applyNumberFormat="1" applyFont="1" applyFill="1" applyBorder="1" applyAlignment="1">
      <alignment horizontal="center"/>
    </xf>
    <xf numFmtId="0" fontId="3" fillId="41" borderId="22" xfId="0" applyNumberFormat="1" applyFont="1" applyFill="1" applyBorder="1" applyAlignment="1">
      <alignment horizontal="center"/>
    </xf>
    <xf numFmtId="0" fontId="3" fillId="42" borderId="21" xfId="0" applyNumberFormat="1" applyFont="1" applyFill="1" applyBorder="1" applyAlignment="1">
      <alignment horizontal="center"/>
    </xf>
    <xf numFmtId="0" fontId="3" fillId="42" borderId="22" xfId="0" applyNumberFormat="1" applyFont="1" applyFill="1" applyBorder="1" applyAlignment="1">
      <alignment horizontal="center"/>
    </xf>
    <xf numFmtId="0" fontId="3" fillId="42" borderId="26" xfId="0" applyNumberFormat="1" applyFont="1" applyFill="1" applyBorder="1" applyAlignment="1">
      <alignment horizontal="center"/>
    </xf>
    <xf numFmtId="0" fontId="6" fillId="43" borderId="21" xfId="0" applyNumberFormat="1" applyFont="1" applyFill="1" applyBorder="1" applyAlignment="1">
      <alignment horizontal="center"/>
    </xf>
    <xf numFmtId="0" fontId="6" fillId="43" borderId="22" xfId="0" applyNumberFormat="1" applyFont="1" applyFill="1" applyBorder="1" applyAlignment="1">
      <alignment horizontal="center"/>
    </xf>
    <xf numFmtId="0" fontId="6" fillId="43" borderId="26" xfId="0" applyNumberFormat="1" applyFont="1" applyFill="1" applyBorder="1" applyAlignment="1">
      <alignment horizontal="center"/>
    </xf>
    <xf numFmtId="0" fontId="17" fillId="34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9" borderId="10" xfId="0" applyNumberFormat="1" applyFont="1" applyFill="1" applyBorder="1" applyAlignment="1">
      <alignment horizontal="left"/>
    </xf>
    <xf numFmtId="0" fontId="5" fillId="39" borderId="16" xfId="0" applyNumberFormat="1" applyFont="1" applyFill="1" applyBorder="1" applyAlignment="1">
      <alignment horizontal="left"/>
    </xf>
    <xf numFmtId="0" fontId="16" fillId="39" borderId="14" xfId="0" applyNumberFormat="1" applyFont="1" applyFill="1" applyBorder="1" applyAlignment="1">
      <alignment horizontal="left"/>
    </xf>
    <xf numFmtId="0" fontId="5" fillId="39" borderId="20" xfId="0" applyNumberFormat="1" applyFont="1" applyFill="1" applyBorder="1" applyAlignment="1">
      <alignment horizontal="left"/>
    </xf>
    <xf numFmtId="0" fontId="12" fillId="34" borderId="0" xfId="0" applyNumberFormat="1" applyFont="1" applyFill="1" applyBorder="1" applyAlignment="1">
      <alignment/>
    </xf>
    <xf numFmtId="189" fontId="3" fillId="40" borderId="29" xfId="0" applyNumberFormat="1" applyFont="1" applyFill="1" applyBorder="1" applyAlignment="1" quotePrefix="1">
      <alignment horizontal="center" vertical="center"/>
    </xf>
    <xf numFmtId="189" fontId="3" fillId="40" borderId="30" xfId="0" applyNumberFormat="1" applyFont="1" applyFill="1" applyBorder="1" applyAlignment="1" quotePrefix="1">
      <alignment horizontal="center" vertical="center"/>
    </xf>
    <xf numFmtId="189" fontId="3" fillId="41" borderId="29" xfId="0" applyNumberFormat="1" applyFont="1" applyFill="1" applyBorder="1" applyAlignment="1" quotePrefix="1">
      <alignment horizontal="center" vertical="center"/>
    </xf>
    <xf numFmtId="189" fontId="3" fillId="41" borderId="30" xfId="0" applyNumberFormat="1" applyFont="1" applyFill="1" applyBorder="1" applyAlignment="1" quotePrefix="1">
      <alignment horizontal="center" vertical="center"/>
    </xf>
    <xf numFmtId="189" fontId="3" fillId="42" borderId="29" xfId="0" applyNumberFormat="1" applyFont="1" applyFill="1" applyBorder="1" applyAlignment="1" quotePrefix="1">
      <alignment horizontal="center" vertical="center"/>
    </xf>
    <xf numFmtId="189" fontId="3" fillId="42" borderId="31" xfId="0" applyNumberFormat="1" applyFont="1" applyFill="1" applyBorder="1" applyAlignment="1" quotePrefix="1">
      <alignment horizontal="center" vertical="center"/>
    </xf>
    <xf numFmtId="189" fontId="6" fillId="43" borderId="29" xfId="0" applyNumberFormat="1" applyFont="1" applyFill="1" applyBorder="1" applyAlignment="1" quotePrefix="1">
      <alignment horizontal="center" vertical="center"/>
    </xf>
    <xf numFmtId="189" fontId="6" fillId="43" borderId="30" xfId="0" applyNumberFormat="1" applyFont="1" applyFill="1" applyBorder="1" applyAlignment="1" quotePrefix="1">
      <alignment horizontal="center" vertical="center"/>
    </xf>
    <xf numFmtId="189" fontId="17" fillId="34" borderId="0" xfId="0" applyNumberFormat="1" applyFont="1" applyFill="1" applyBorder="1" applyAlignment="1" quotePrefix="1">
      <alignment vertical="center"/>
    </xf>
    <xf numFmtId="0" fontId="25" fillId="40" borderId="21" xfId="0" applyNumberFormat="1" applyFont="1" applyFill="1" applyBorder="1" applyAlignment="1">
      <alignment horizontal="center"/>
    </xf>
    <xf numFmtId="0" fontId="25" fillId="40" borderId="25" xfId="0" applyNumberFormat="1" applyFont="1" applyFill="1" applyBorder="1" applyAlignment="1">
      <alignment horizontal="center"/>
    </xf>
    <xf numFmtId="0" fontId="25" fillId="40" borderId="22" xfId="0" applyNumberFormat="1" applyFont="1" applyFill="1" applyBorder="1" applyAlignment="1">
      <alignment horizontal="center"/>
    </xf>
    <xf numFmtId="0" fontId="25" fillId="41" borderId="21" xfId="0" applyNumberFormat="1" applyFont="1" applyFill="1" applyBorder="1" applyAlignment="1">
      <alignment horizontal="center"/>
    </xf>
    <xf numFmtId="0" fontId="25" fillId="41" borderId="25" xfId="0" applyNumberFormat="1" applyFont="1" applyFill="1" applyBorder="1" applyAlignment="1">
      <alignment horizontal="center"/>
    </xf>
    <xf numFmtId="0" fontId="25" fillId="41" borderId="22" xfId="0" applyNumberFormat="1" applyFont="1" applyFill="1" applyBorder="1" applyAlignment="1" quotePrefix="1">
      <alignment horizontal="center"/>
    </xf>
    <xf numFmtId="0" fontId="10" fillId="33" borderId="0" xfId="0" applyFont="1" applyFill="1" applyBorder="1" applyAlignment="1">
      <alignment horizontal="center"/>
    </xf>
    <xf numFmtId="0" fontId="25" fillId="42" borderId="21" xfId="0" applyNumberFormat="1" applyFont="1" applyFill="1" applyBorder="1" applyAlignment="1">
      <alignment horizontal="center"/>
    </xf>
    <xf numFmtId="0" fontId="25" fillId="42" borderId="25" xfId="0" applyNumberFormat="1" applyFont="1" applyFill="1" applyBorder="1" applyAlignment="1">
      <alignment horizontal="center"/>
    </xf>
    <xf numFmtId="0" fontId="25" fillId="42" borderId="22" xfId="0" applyNumberFormat="1" applyFont="1" applyFill="1" applyBorder="1" applyAlignment="1" quotePrefix="1">
      <alignment horizontal="center"/>
    </xf>
    <xf numFmtId="0" fontId="24" fillId="43" borderId="21" xfId="0" applyNumberFormat="1" applyFont="1" applyFill="1" applyBorder="1" applyAlignment="1">
      <alignment horizontal="center"/>
    </xf>
    <xf numFmtId="0" fontId="24" fillId="43" borderId="25" xfId="0" applyNumberFormat="1" applyFont="1" applyFill="1" applyBorder="1" applyAlignment="1">
      <alignment horizontal="center"/>
    </xf>
    <xf numFmtId="0" fontId="24" fillId="43" borderId="22" xfId="0" applyNumberFormat="1" applyFont="1" applyFill="1" applyBorder="1" applyAlignment="1" quotePrefix="1">
      <alignment horizontal="center"/>
    </xf>
    <xf numFmtId="0" fontId="27" fillId="34" borderId="0" xfId="0" applyNumberFormat="1" applyFont="1" applyFill="1" applyBorder="1" applyAlignment="1">
      <alignment/>
    </xf>
    <xf numFmtId="0" fontId="27" fillId="34" borderId="0" xfId="0" applyNumberFormat="1" applyFont="1" applyFill="1" applyBorder="1" applyAlignment="1" quotePrefix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83" fillId="44" borderId="21" xfId="0" applyNumberFormat="1" applyFont="1" applyFill="1" applyBorder="1" applyAlignment="1">
      <alignment horizontal="center"/>
    </xf>
    <xf numFmtId="0" fontId="83" fillId="44" borderId="22" xfId="0" applyNumberFormat="1" applyFont="1" applyFill="1" applyBorder="1" applyAlignment="1">
      <alignment horizontal="center"/>
    </xf>
    <xf numFmtId="0" fontId="83" fillId="44" borderId="26" xfId="0" applyNumberFormat="1" applyFont="1" applyFill="1" applyBorder="1" applyAlignment="1">
      <alignment horizontal="center"/>
    </xf>
    <xf numFmtId="0" fontId="7" fillId="45" borderId="21" xfId="0" applyNumberFormat="1" applyFont="1" applyFill="1" applyBorder="1" applyAlignment="1">
      <alignment horizontal="center"/>
    </xf>
    <xf numFmtId="0" fontId="7" fillId="45" borderId="22" xfId="0" applyNumberFormat="1" applyFont="1" applyFill="1" applyBorder="1" applyAlignment="1">
      <alignment horizontal="center"/>
    </xf>
    <xf numFmtId="0" fontId="7" fillId="45" borderId="26" xfId="0" applyNumberFormat="1" applyFont="1" applyFill="1" applyBorder="1" applyAlignment="1">
      <alignment horizontal="center"/>
    </xf>
    <xf numFmtId="0" fontId="85" fillId="39" borderId="27" xfId="0" applyNumberFormat="1" applyFont="1" applyFill="1" applyBorder="1" applyAlignment="1">
      <alignment horizontal="left"/>
    </xf>
    <xf numFmtId="0" fontId="23" fillId="39" borderId="14" xfId="0" applyNumberFormat="1" applyFont="1" applyFill="1" applyBorder="1" applyAlignment="1">
      <alignment horizontal="left"/>
    </xf>
    <xf numFmtId="0" fontId="18" fillId="34" borderId="0" xfId="0" applyFont="1" applyFill="1" applyBorder="1" applyAlignment="1">
      <alignment/>
    </xf>
    <xf numFmtId="0" fontId="28" fillId="34" borderId="0" xfId="0" applyFont="1" applyFill="1" applyBorder="1" applyAlignment="1">
      <alignment/>
    </xf>
    <xf numFmtId="0" fontId="29" fillId="34" borderId="0" xfId="0" applyFont="1" applyFill="1" applyBorder="1" applyAlignment="1">
      <alignment horizontal="center"/>
    </xf>
    <xf numFmtId="49" fontId="28" fillId="34" borderId="0" xfId="0" applyNumberFormat="1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/>
    </xf>
    <xf numFmtId="0" fontId="12" fillId="34" borderId="15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/>
    </xf>
    <xf numFmtId="189" fontId="83" fillId="44" borderId="29" xfId="0" applyNumberFormat="1" applyFont="1" applyFill="1" applyBorder="1" applyAlignment="1" quotePrefix="1">
      <alignment horizontal="center" vertical="center"/>
    </xf>
    <xf numFmtId="189" fontId="83" fillId="44" borderId="30" xfId="0" applyNumberFormat="1" applyFont="1" applyFill="1" applyBorder="1" applyAlignment="1" quotePrefix="1">
      <alignment horizontal="center" vertical="center"/>
    </xf>
    <xf numFmtId="0" fontId="13" fillId="34" borderId="0" xfId="0" applyFont="1" applyFill="1" applyBorder="1" applyAlignment="1">
      <alignment horizontal="center"/>
    </xf>
    <xf numFmtId="189" fontId="7" fillId="45" borderId="29" xfId="0" applyNumberFormat="1" applyFont="1" applyFill="1" applyBorder="1" applyAlignment="1" quotePrefix="1">
      <alignment horizontal="center" vertical="center"/>
    </xf>
    <xf numFmtId="189" fontId="7" fillId="45" borderId="30" xfId="0" applyNumberFormat="1" applyFont="1" applyFill="1" applyBorder="1" applyAlignment="1" quotePrefix="1">
      <alignment horizontal="center" vertical="center"/>
    </xf>
    <xf numFmtId="0" fontId="1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87" fillId="44" borderId="21" xfId="0" applyNumberFormat="1" applyFont="1" applyFill="1" applyBorder="1" applyAlignment="1">
      <alignment horizontal="center"/>
    </xf>
    <xf numFmtId="0" fontId="87" fillId="44" borderId="25" xfId="0" applyNumberFormat="1" applyFont="1" applyFill="1" applyBorder="1" applyAlignment="1">
      <alignment horizontal="center"/>
    </xf>
    <xf numFmtId="0" fontId="87" fillId="44" borderId="22" xfId="0" applyNumberFormat="1" applyFont="1" applyFill="1" applyBorder="1" applyAlignment="1" quotePrefix="1">
      <alignment horizontal="center"/>
    </xf>
    <xf numFmtId="0" fontId="10" fillId="34" borderId="18" xfId="0" applyNumberFormat="1" applyFont="1" applyFill="1" applyBorder="1" applyAlignment="1">
      <alignment horizontal="center"/>
    </xf>
    <xf numFmtId="0" fontId="25" fillId="45" borderId="21" xfId="0" applyNumberFormat="1" applyFont="1" applyFill="1" applyBorder="1" applyAlignment="1">
      <alignment horizontal="center"/>
    </xf>
    <xf numFmtId="0" fontId="25" fillId="45" borderId="25" xfId="0" applyNumberFormat="1" applyFont="1" applyFill="1" applyBorder="1" applyAlignment="1">
      <alignment horizontal="center"/>
    </xf>
    <xf numFmtId="0" fontId="25" fillId="45" borderId="22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88" fillId="33" borderId="0" xfId="0" applyFont="1" applyFill="1" applyBorder="1" applyAlignment="1">
      <alignment horizontal="center"/>
    </xf>
    <xf numFmtId="0" fontId="86" fillId="34" borderId="0" xfId="0" applyFont="1" applyFill="1" applyAlignment="1">
      <alignment/>
    </xf>
    <xf numFmtId="0" fontId="86" fillId="0" borderId="0" xfId="0" applyFont="1" applyFill="1" applyAlignment="1">
      <alignment/>
    </xf>
    <xf numFmtId="0" fontId="88" fillId="0" borderId="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86" fillId="0" borderId="0" xfId="0" applyFont="1" applyAlignment="1">
      <alignment/>
    </xf>
    <xf numFmtId="0" fontId="85" fillId="33" borderId="0" xfId="0" applyFont="1" applyFill="1" applyBorder="1" applyAlignment="1">
      <alignment horizontal="center"/>
    </xf>
    <xf numFmtId="0" fontId="88" fillId="0" borderId="0" xfId="0" applyNumberFormat="1" applyFont="1" applyFill="1" applyBorder="1" applyAlignment="1">
      <alignment horizontal="center"/>
    </xf>
    <xf numFmtId="189" fontId="10" fillId="39" borderId="32" xfId="0" applyNumberFormat="1" applyFont="1" applyFill="1" applyBorder="1" applyAlignment="1">
      <alignment horizontal="center"/>
    </xf>
    <xf numFmtId="189" fontId="10" fillId="39" borderId="33" xfId="0" applyNumberFormat="1" applyFont="1" applyFill="1" applyBorder="1" applyAlignment="1">
      <alignment horizontal="center"/>
    </xf>
    <xf numFmtId="189" fontId="10" fillId="39" borderId="34" xfId="0" applyNumberFormat="1" applyFont="1" applyFill="1" applyBorder="1" applyAlignment="1">
      <alignment horizontal="center"/>
    </xf>
    <xf numFmtId="189" fontId="10" fillId="39" borderId="35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189" fontId="10" fillId="39" borderId="36" xfId="0" applyNumberFormat="1" applyFont="1" applyFill="1" applyBorder="1" applyAlignment="1">
      <alignment horizontal="center"/>
    </xf>
    <xf numFmtId="189" fontId="10" fillId="39" borderId="37" xfId="0" applyNumberFormat="1" applyFont="1" applyFill="1" applyBorder="1" applyAlignment="1">
      <alignment horizontal="center"/>
    </xf>
    <xf numFmtId="0" fontId="10" fillId="39" borderId="0" xfId="0" applyNumberFormat="1" applyFont="1" applyFill="1" applyBorder="1" applyAlignment="1">
      <alignment horizontal="center"/>
    </xf>
    <xf numFmtId="189" fontId="10" fillId="39" borderId="16" xfId="0" applyNumberFormat="1" applyFont="1" applyFill="1" applyBorder="1" applyAlignment="1">
      <alignment horizontal="center"/>
    </xf>
    <xf numFmtId="0" fontId="10" fillId="39" borderId="36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quotePrefix="1">
      <alignment horizontal="center"/>
    </xf>
    <xf numFmtId="2" fontId="10" fillId="33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89" fontId="10" fillId="39" borderId="38" xfId="0" applyNumberFormat="1" applyFont="1" applyFill="1" applyBorder="1" applyAlignment="1">
      <alignment horizontal="center"/>
    </xf>
    <xf numFmtId="189" fontId="10" fillId="39" borderId="39" xfId="0" applyNumberFormat="1" applyFont="1" applyFill="1" applyBorder="1" applyAlignment="1">
      <alignment horizontal="center"/>
    </xf>
    <xf numFmtId="189" fontId="10" fillId="39" borderId="20" xfId="0" applyNumberFormat="1" applyFont="1" applyFill="1" applyBorder="1" applyAlignment="1">
      <alignment horizontal="center"/>
    </xf>
    <xf numFmtId="0" fontId="10" fillId="39" borderId="38" xfId="0" applyNumberFormat="1" applyFont="1" applyFill="1" applyBorder="1" applyAlignment="1">
      <alignment horizontal="center"/>
    </xf>
    <xf numFmtId="0" fontId="5" fillId="39" borderId="0" xfId="0" applyNumberFormat="1" applyFont="1" applyFill="1" applyBorder="1" applyAlignment="1">
      <alignment horizontal="left"/>
    </xf>
    <xf numFmtId="0" fontId="5" fillId="39" borderId="40" xfId="0" applyNumberFormat="1" applyFont="1" applyFill="1" applyBorder="1" applyAlignment="1">
      <alignment horizontal="left"/>
    </xf>
    <xf numFmtId="189" fontId="5" fillId="39" borderId="15" xfId="0" applyNumberFormat="1" applyFont="1" applyFill="1" applyBorder="1" applyAlignment="1">
      <alignment horizontal="center"/>
    </xf>
    <xf numFmtId="189" fontId="5" fillId="39" borderId="4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9" borderId="34" xfId="0" applyNumberFormat="1" applyFont="1" applyFill="1" applyBorder="1" applyAlignment="1">
      <alignment horizontal="center"/>
    </xf>
    <xf numFmtId="0" fontId="5" fillId="39" borderId="42" xfId="0" applyNumberFormat="1" applyFont="1" applyFill="1" applyBorder="1" applyAlignment="1">
      <alignment horizontal="center"/>
    </xf>
    <xf numFmtId="189" fontId="5" fillId="39" borderId="33" xfId="0" applyNumberFormat="1" applyFont="1" applyFill="1" applyBorder="1" applyAlignment="1">
      <alignment horizontal="center"/>
    </xf>
    <xf numFmtId="189" fontId="5" fillId="39" borderId="34" xfId="0" applyNumberFormat="1" applyFont="1" applyFill="1" applyBorder="1" applyAlignment="1">
      <alignment horizontal="center"/>
    </xf>
    <xf numFmtId="189" fontId="5" fillId="39" borderId="35" xfId="0" applyNumberFormat="1" applyFont="1" applyFill="1" applyBorder="1" applyAlignment="1">
      <alignment horizontal="center"/>
    </xf>
    <xf numFmtId="0" fontId="5" fillId="39" borderId="36" xfId="0" applyNumberFormat="1" applyFont="1" applyFill="1" applyBorder="1" applyAlignment="1">
      <alignment horizontal="center"/>
    </xf>
    <xf numFmtId="0" fontId="5" fillId="39" borderId="41" xfId="0" applyNumberFormat="1" applyFont="1" applyFill="1" applyBorder="1" applyAlignment="1">
      <alignment horizontal="center"/>
    </xf>
    <xf numFmtId="189" fontId="5" fillId="39" borderId="37" xfId="0" applyNumberFormat="1" applyFont="1" applyFill="1" applyBorder="1" applyAlignment="1">
      <alignment horizontal="center"/>
    </xf>
    <xf numFmtId="189" fontId="5" fillId="39" borderId="36" xfId="0" applyNumberFormat="1" applyFont="1" applyFill="1" applyBorder="1" applyAlignment="1">
      <alignment horizontal="center"/>
    </xf>
    <xf numFmtId="189" fontId="5" fillId="39" borderId="43" xfId="0" applyNumberFormat="1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39" borderId="44" xfId="0" applyNumberFormat="1" applyFont="1" applyFill="1" applyBorder="1" applyAlignment="1">
      <alignment horizontal="center"/>
    </xf>
    <xf numFmtId="0" fontId="5" fillId="39" borderId="45" xfId="0" applyNumberFormat="1" applyFont="1" applyFill="1" applyBorder="1" applyAlignment="1">
      <alignment horizontal="center"/>
    </xf>
    <xf numFmtId="189" fontId="5" fillId="39" borderId="44" xfId="0" applyNumberFormat="1" applyFont="1" applyFill="1" applyBorder="1" applyAlignment="1">
      <alignment horizontal="center"/>
    </xf>
    <xf numFmtId="189" fontId="10" fillId="39" borderId="2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39" borderId="14" xfId="0" applyNumberFormat="1" applyFont="1" applyFill="1" applyBorder="1" applyAlignment="1">
      <alignment/>
    </xf>
    <xf numFmtId="0" fontId="5" fillId="39" borderId="0" xfId="0" applyNumberFormat="1" applyFont="1" applyFill="1" applyBorder="1" applyAlignment="1">
      <alignment/>
    </xf>
    <xf numFmtId="189" fontId="12" fillId="39" borderId="15" xfId="0" applyNumberFormat="1" applyFont="1" applyFill="1" applyBorder="1" applyAlignment="1">
      <alignment horizontal="center"/>
    </xf>
    <xf numFmtId="189" fontId="12" fillId="39" borderId="41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88" fillId="46" borderId="14" xfId="0" applyNumberFormat="1" applyFont="1" applyFill="1" applyBorder="1" applyAlignment="1">
      <alignment/>
    </xf>
    <xf numFmtId="0" fontId="88" fillId="46" borderId="0" xfId="0" applyNumberFormat="1" applyFont="1" applyFill="1" applyBorder="1" applyAlignment="1">
      <alignment/>
    </xf>
    <xf numFmtId="1" fontId="88" fillId="33" borderId="0" xfId="0" applyNumberFormat="1" applyFont="1" applyFill="1" applyBorder="1" applyAlignment="1">
      <alignment horizontal="center" vertical="center"/>
    </xf>
    <xf numFmtId="1" fontId="88" fillId="0" borderId="0" xfId="0" applyNumberFormat="1" applyFont="1" applyFill="1" applyBorder="1" applyAlignment="1" quotePrefix="1">
      <alignment horizontal="center" vertical="center"/>
    </xf>
    <xf numFmtId="0" fontId="88" fillId="36" borderId="17" xfId="0" applyNumberFormat="1" applyFont="1" applyFill="1" applyBorder="1" applyAlignment="1">
      <alignment/>
    </xf>
    <xf numFmtId="0" fontId="88" fillId="36" borderId="18" xfId="0" applyNumberFormat="1" applyFont="1" applyFill="1" applyBorder="1" applyAlignment="1">
      <alignment/>
    </xf>
    <xf numFmtId="189" fontId="88" fillId="36" borderId="19" xfId="0" applyNumberFormat="1" applyFont="1" applyFill="1" applyBorder="1" applyAlignment="1">
      <alignment horizontal="center"/>
    </xf>
    <xf numFmtId="0" fontId="85" fillId="33" borderId="0" xfId="0" applyNumberFormat="1" applyFont="1" applyFill="1" applyBorder="1" applyAlignment="1">
      <alignment horizontal="center"/>
    </xf>
    <xf numFmtId="0" fontId="87" fillId="0" borderId="0" xfId="0" applyNumberFormat="1" applyFont="1" applyFill="1" applyBorder="1" applyAlignment="1" quotePrefix="1">
      <alignment horizontal="center"/>
    </xf>
    <xf numFmtId="0" fontId="87" fillId="33" borderId="0" xfId="0" applyNumberFormat="1" applyFont="1" applyFill="1" applyBorder="1" applyAlignment="1">
      <alignment horizontal="center"/>
    </xf>
    <xf numFmtId="0" fontId="86" fillId="34" borderId="0" xfId="0" applyFont="1" applyFill="1" applyBorder="1" applyAlignment="1">
      <alignment/>
    </xf>
    <xf numFmtId="0" fontId="87" fillId="33" borderId="18" xfId="0" applyNumberFormat="1" applyFont="1" applyFill="1" applyBorder="1" applyAlignment="1">
      <alignment horizontal="center"/>
    </xf>
    <xf numFmtId="0" fontId="89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8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 quotePrefix="1">
      <alignment horizontal="center" vertical="center"/>
    </xf>
    <xf numFmtId="0" fontId="88" fillId="39" borderId="14" xfId="0" applyNumberFormat="1" applyFont="1" applyFill="1" applyBorder="1" applyAlignment="1">
      <alignment/>
    </xf>
    <xf numFmtId="0" fontId="88" fillId="39" borderId="0" xfId="0" applyNumberFormat="1" applyFont="1" applyFill="1" applyBorder="1" applyAlignment="1">
      <alignment/>
    </xf>
    <xf numFmtId="0" fontId="88" fillId="34" borderId="17" xfId="0" applyNumberFormat="1" applyFont="1" applyFill="1" applyBorder="1" applyAlignment="1">
      <alignment/>
    </xf>
    <xf numFmtId="0" fontId="88" fillId="34" borderId="18" xfId="0" applyNumberFormat="1" applyFont="1" applyFill="1" applyBorder="1" applyAlignment="1">
      <alignment/>
    </xf>
    <xf numFmtId="189" fontId="88" fillId="34" borderId="19" xfId="0" applyNumberFormat="1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189" fontId="85" fillId="39" borderId="36" xfId="0" applyNumberFormat="1" applyFont="1" applyFill="1" applyBorder="1" applyAlignment="1">
      <alignment horizontal="center"/>
    </xf>
    <xf numFmtId="189" fontId="85" fillId="39" borderId="37" xfId="0" applyNumberFormat="1" applyFont="1" applyFill="1" applyBorder="1" applyAlignment="1">
      <alignment horizontal="center"/>
    </xf>
    <xf numFmtId="0" fontId="88" fillId="34" borderId="19" xfId="0" applyNumberFormat="1" applyFont="1" applyFill="1" applyBorder="1" applyAlignment="1">
      <alignment horizontal="center"/>
    </xf>
    <xf numFmtId="0" fontId="90" fillId="33" borderId="18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3" fillId="33" borderId="0" xfId="44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9" borderId="14" xfId="0" applyNumberFormat="1" applyFont="1" applyFill="1" applyBorder="1" applyAlignment="1">
      <alignment/>
    </xf>
    <xf numFmtId="0" fontId="4" fillId="39" borderId="0" xfId="0" applyNumberFormat="1" applyFont="1" applyFill="1" applyBorder="1" applyAlignment="1">
      <alignment/>
    </xf>
    <xf numFmtId="0" fontId="33" fillId="34" borderId="17" xfId="0" applyNumberFormat="1" applyFont="1" applyFill="1" applyBorder="1" applyAlignment="1">
      <alignment/>
    </xf>
    <xf numFmtId="0" fontId="33" fillId="34" borderId="18" xfId="0" applyNumberFormat="1" applyFont="1" applyFill="1" applyBorder="1" applyAlignment="1">
      <alignment/>
    </xf>
    <xf numFmtId="0" fontId="33" fillId="34" borderId="19" xfId="0" applyNumberFormat="1" applyFont="1" applyFill="1" applyBorder="1" applyAlignment="1">
      <alignment horizontal="center"/>
    </xf>
    <xf numFmtId="1" fontId="13" fillId="33" borderId="0" xfId="0" applyNumberFormat="1" applyFont="1" applyFill="1" applyBorder="1" applyAlignment="1">
      <alignment horizontal="center" vertical="center"/>
    </xf>
    <xf numFmtId="189" fontId="33" fillId="34" borderId="19" xfId="0" applyNumberFormat="1" applyFont="1" applyFill="1" applyBorder="1" applyAlignment="1">
      <alignment horizontal="center"/>
    </xf>
    <xf numFmtId="0" fontId="24" fillId="33" borderId="0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86" fillId="33" borderId="0" xfId="0" applyNumberFormat="1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0" xfId="0" applyNumberFormat="1" applyFont="1" applyFill="1" applyBorder="1" applyAlignment="1">
      <alignment horizontal="center"/>
    </xf>
    <xf numFmtId="1" fontId="33" fillId="33" borderId="0" xfId="0" applyNumberFormat="1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91" fillId="47" borderId="22" xfId="0" applyNumberFormat="1" applyFont="1" applyFill="1" applyBorder="1" applyAlignment="1">
      <alignment horizontal="center"/>
    </xf>
    <xf numFmtId="189" fontId="91" fillId="47" borderId="30" xfId="0" applyNumberFormat="1" applyFont="1" applyFill="1" applyBorder="1" applyAlignment="1" quotePrefix="1">
      <alignment horizontal="center" vertical="center"/>
    </xf>
    <xf numFmtId="189" fontId="91" fillId="47" borderId="29" xfId="0" applyNumberFormat="1" applyFont="1" applyFill="1" applyBorder="1" applyAlignment="1" quotePrefix="1">
      <alignment horizontal="center" vertical="center"/>
    </xf>
    <xf numFmtId="0" fontId="92" fillId="47" borderId="22" xfId="0" applyNumberFormat="1" applyFont="1" applyFill="1" applyBorder="1" applyAlignment="1" quotePrefix="1">
      <alignment horizontal="center"/>
    </xf>
    <xf numFmtId="0" fontId="92" fillId="47" borderId="25" xfId="0" applyNumberFormat="1" applyFont="1" applyFill="1" applyBorder="1" applyAlignment="1">
      <alignment horizontal="center"/>
    </xf>
    <xf numFmtId="0" fontId="92" fillId="47" borderId="21" xfId="0" applyNumberFormat="1" applyFont="1" applyFill="1" applyBorder="1" applyAlignment="1">
      <alignment horizontal="center"/>
    </xf>
    <xf numFmtId="189" fontId="10" fillId="39" borderId="42" xfId="0" applyNumberFormat="1" applyFont="1" applyFill="1" applyBorder="1" applyAlignment="1">
      <alignment horizontal="center"/>
    </xf>
    <xf numFmtId="189" fontId="10" fillId="39" borderId="41" xfId="0" applyNumberFormat="1" applyFont="1" applyFill="1" applyBorder="1" applyAlignment="1">
      <alignment horizontal="center"/>
    </xf>
    <xf numFmtId="189" fontId="10" fillId="39" borderId="45" xfId="0" applyNumberFormat="1" applyFont="1" applyFill="1" applyBorder="1" applyAlignment="1">
      <alignment horizontal="center"/>
    </xf>
    <xf numFmtId="189" fontId="5" fillId="39" borderId="0" xfId="0" applyNumberFormat="1" applyFont="1" applyFill="1" applyBorder="1" applyAlignment="1">
      <alignment horizontal="left"/>
    </xf>
    <xf numFmtId="189" fontId="5" fillId="39" borderId="40" xfId="0" applyNumberFormat="1" applyFont="1" applyFill="1" applyBorder="1" applyAlignment="1">
      <alignment horizontal="left"/>
    </xf>
    <xf numFmtId="189" fontId="5" fillId="39" borderId="42" xfId="0" applyNumberFormat="1" applyFont="1" applyFill="1" applyBorder="1" applyAlignment="1">
      <alignment horizontal="center"/>
    </xf>
    <xf numFmtId="189" fontId="5" fillId="39" borderId="45" xfId="0" applyNumberFormat="1" applyFont="1" applyFill="1" applyBorder="1" applyAlignment="1">
      <alignment horizontal="center"/>
    </xf>
    <xf numFmtId="189" fontId="10" fillId="39" borderId="40" xfId="0" applyNumberFormat="1" applyFont="1" applyFill="1" applyBorder="1" applyAlignment="1">
      <alignment horizontal="center"/>
    </xf>
    <xf numFmtId="0" fontId="10" fillId="39" borderId="22" xfId="0" applyNumberFormat="1" applyFont="1" applyFill="1" applyBorder="1" applyAlignment="1">
      <alignment horizontal="left"/>
    </xf>
    <xf numFmtId="2" fontId="10" fillId="39" borderId="46" xfId="0" applyNumberFormat="1" applyFont="1" applyFill="1" applyBorder="1" applyAlignment="1">
      <alignment horizontal="center"/>
    </xf>
    <xf numFmtId="189" fontId="10" fillId="39" borderId="26" xfId="0" applyNumberFormat="1" applyFont="1" applyFill="1" applyBorder="1" applyAlignment="1">
      <alignment horizontal="center"/>
    </xf>
    <xf numFmtId="189" fontId="10" fillId="39" borderId="47" xfId="0" applyNumberFormat="1" applyFont="1" applyFill="1" applyBorder="1" applyAlignment="1">
      <alignment horizontal="center"/>
    </xf>
    <xf numFmtId="189" fontId="10" fillId="39" borderId="15" xfId="0" applyNumberFormat="1" applyFont="1" applyFill="1" applyBorder="1" applyAlignment="1">
      <alignment horizontal="center"/>
    </xf>
    <xf numFmtId="189" fontId="10" fillId="39" borderId="48" xfId="0" applyNumberFormat="1" applyFont="1" applyFill="1" applyBorder="1" applyAlignment="1">
      <alignment horizontal="center"/>
    </xf>
    <xf numFmtId="189" fontId="5" fillId="39" borderId="47" xfId="0" applyNumberFormat="1" applyFont="1" applyFill="1" applyBorder="1" applyAlignment="1">
      <alignment horizontal="center"/>
    </xf>
    <xf numFmtId="189" fontId="16" fillId="39" borderId="36" xfId="0" applyNumberFormat="1" applyFont="1" applyFill="1" applyBorder="1" applyAlignment="1">
      <alignment horizontal="center"/>
    </xf>
    <xf numFmtId="189" fontId="5" fillId="39" borderId="38" xfId="0" applyNumberFormat="1" applyFont="1" applyFill="1" applyBorder="1" applyAlignment="1">
      <alignment horizontal="center"/>
    </xf>
    <xf numFmtId="189" fontId="10" fillId="39" borderId="17" xfId="0" applyNumberFormat="1" applyFont="1" applyFill="1" applyBorder="1" applyAlignment="1">
      <alignment horizontal="center"/>
    </xf>
    <xf numFmtId="189" fontId="10" fillId="39" borderId="49" xfId="0" applyNumberFormat="1" applyFont="1" applyFill="1" applyBorder="1" applyAlignment="1">
      <alignment horizontal="center"/>
    </xf>
    <xf numFmtId="189" fontId="10" fillId="39" borderId="11" xfId="0" applyNumberFormat="1" applyFont="1" applyFill="1" applyBorder="1" applyAlignment="1">
      <alignment horizontal="center"/>
    </xf>
    <xf numFmtId="189" fontId="10" fillId="39" borderId="50" xfId="0" applyNumberFormat="1" applyFont="1" applyFill="1" applyBorder="1" applyAlignment="1">
      <alignment horizontal="center"/>
    </xf>
    <xf numFmtId="189" fontId="10" fillId="39" borderId="14" xfId="0" applyNumberFormat="1" applyFont="1" applyFill="1" applyBorder="1" applyAlignment="1">
      <alignment horizontal="center"/>
    </xf>
    <xf numFmtId="189" fontId="10" fillId="39" borderId="51" xfId="0" applyNumberFormat="1" applyFont="1" applyFill="1" applyBorder="1" applyAlignment="1">
      <alignment horizontal="center"/>
    </xf>
    <xf numFmtId="189" fontId="10" fillId="39" borderId="52" xfId="0" applyNumberFormat="1" applyFont="1" applyFill="1" applyBorder="1" applyAlignment="1">
      <alignment horizontal="center"/>
    </xf>
    <xf numFmtId="189" fontId="10" fillId="39" borderId="19" xfId="0" applyNumberFormat="1" applyFont="1" applyFill="1" applyBorder="1" applyAlignment="1">
      <alignment horizontal="center"/>
    </xf>
    <xf numFmtId="189" fontId="5" fillId="39" borderId="11" xfId="0" applyNumberFormat="1" applyFont="1" applyFill="1" applyBorder="1" applyAlignment="1">
      <alignment horizontal="center"/>
    </xf>
    <xf numFmtId="189" fontId="5" fillId="39" borderId="50" xfId="0" applyNumberFormat="1" applyFont="1" applyFill="1" applyBorder="1" applyAlignment="1">
      <alignment horizontal="center"/>
    </xf>
    <xf numFmtId="189" fontId="5" fillId="39" borderId="14" xfId="0" applyNumberFormat="1" applyFont="1" applyFill="1" applyBorder="1" applyAlignment="1">
      <alignment horizontal="center"/>
    </xf>
    <xf numFmtId="189" fontId="5" fillId="39" borderId="51" xfId="0" applyNumberFormat="1" applyFont="1" applyFill="1" applyBorder="1" applyAlignment="1">
      <alignment horizontal="center"/>
    </xf>
    <xf numFmtId="189" fontId="5" fillId="39" borderId="28" xfId="0" applyNumberFormat="1" applyFont="1" applyFill="1" applyBorder="1" applyAlignment="1">
      <alignment horizontal="center"/>
    </xf>
    <xf numFmtId="189" fontId="5" fillId="39" borderId="52" xfId="0" applyNumberFormat="1" applyFont="1" applyFill="1" applyBorder="1" applyAlignment="1">
      <alignment horizontal="center"/>
    </xf>
    <xf numFmtId="189" fontId="10" fillId="39" borderId="53" xfId="0" applyNumberFormat="1" applyFont="1" applyFill="1" applyBorder="1" applyAlignment="1">
      <alignment horizontal="center"/>
    </xf>
    <xf numFmtId="189" fontId="10" fillId="39" borderId="54" xfId="0" applyNumberFormat="1" applyFont="1" applyFill="1" applyBorder="1" applyAlignment="1">
      <alignment horizontal="center"/>
    </xf>
    <xf numFmtId="189" fontId="23" fillId="39" borderId="36" xfId="0" applyNumberFormat="1" applyFont="1" applyFill="1" applyBorder="1" applyAlignment="1">
      <alignment horizontal="center"/>
    </xf>
    <xf numFmtId="189" fontId="23" fillId="39" borderId="37" xfId="0" applyNumberFormat="1" applyFont="1" applyFill="1" applyBorder="1" applyAlignment="1">
      <alignment horizontal="center"/>
    </xf>
    <xf numFmtId="189" fontId="10" fillId="39" borderId="28" xfId="0" applyNumberFormat="1" applyFont="1" applyFill="1" applyBorder="1" applyAlignment="1">
      <alignment horizontal="center"/>
    </xf>
    <xf numFmtId="0" fontId="83" fillId="48" borderId="10" xfId="0" applyFont="1" applyFill="1" applyBorder="1" applyAlignment="1">
      <alignment/>
    </xf>
    <xf numFmtId="0" fontId="83" fillId="41" borderId="22" xfId="0" applyFont="1" applyFill="1" applyBorder="1" applyAlignment="1">
      <alignment/>
    </xf>
    <xf numFmtId="0" fontId="83" fillId="49" borderId="22" xfId="0" applyFont="1" applyFill="1" applyBorder="1" applyAlignment="1">
      <alignment/>
    </xf>
    <xf numFmtId="0" fontId="91" fillId="50" borderId="22" xfId="0" applyFont="1" applyFill="1" applyBorder="1" applyAlignment="1">
      <alignment/>
    </xf>
    <xf numFmtId="0" fontId="91" fillId="47" borderId="22" xfId="0" applyFont="1" applyFill="1" applyBorder="1" applyAlignment="1">
      <alignment/>
    </xf>
    <xf numFmtId="0" fontId="91" fillId="51" borderId="22" xfId="0" applyFont="1" applyFill="1" applyBorder="1" applyAlignment="1">
      <alignment/>
    </xf>
    <xf numFmtId="0" fontId="91" fillId="37" borderId="22" xfId="0" applyFont="1" applyFill="1" applyBorder="1" applyAlignment="1">
      <alignment/>
    </xf>
    <xf numFmtId="0" fontId="83" fillId="44" borderId="10" xfId="0" applyFont="1" applyFill="1" applyBorder="1" applyAlignment="1">
      <alignment/>
    </xf>
    <xf numFmtId="0" fontId="83" fillId="38" borderId="22" xfId="0" applyFont="1" applyFill="1" applyBorder="1" applyAlignment="1">
      <alignment/>
    </xf>
    <xf numFmtId="0" fontId="7" fillId="52" borderId="22" xfId="0" applyFont="1" applyFill="1" applyBorder="1" applyAlignment="1">
      <alignment/>
    </xf>
    <xf numFmtId="189" fontId="85" fillId="39" borderId="34" xfId="0" applyNumberFormat="1" applyFont="1" applyFill="1" applyBorder="1" applyAlignment="1">
      <alignment horizontal="center"/>
    </xf>
    <xf numFmtId="189" fontId="85" fillId="39" borderId="42" xfId="0" applyNumberFormat="1" applyFont="1" applyFill="1" applyBorder="1" applyAlignment="1">
      <alignment horizontal="center"/>
    </xf>
    <xf numFmtId="189" fontId="85" fillId="39" borderId="33" xfId="0" applyNumberFormat="1" applyFont="1" applyFill="1" applyBorder="1" applyAlignment="1">
      <alignment horizontal="center"/>
    </xf>
    <xf numFmtId="189" fontId="85" fillId="39" borderId="11" xfId="0" applyNumberFormat="1" applyFont="1" applyFill="1" applyBorder="1" applyAlignment="1">
      <alignment horizontal="center"/>
    </xf>
    <xf numFmtId="189" fontId="85" fillId="39" borderId="50" xfId="0" applyNumberFormat="1" applyFont="1" applyFill="1" applyBorder="1" applyAlignment="1">
      <alignment horizontal="center"/>
    </xf>
    <xf numFmtId="189" fontId="85" fillId="39" borderId="47" xfId="0" applyNumberFormat="1" applyFont="1" applyFill="1" applyBorder="1" applyAlignment="1">
      <alignment horizontal="center"/>
    </xf>
    <xf numFmtId="189" fontId="85" fillId="39" borderId="32" xfId="0" applyNumberFormat="1" applyFont="1" applyFill="1" applyBorder="1" applyAlignment="1">
      <alignment horizontal="center"/>
    </xf>
    <xf numFmtId="189" fontId="85" fillId="39" borderId="41" xfId="0" applyNumberFormat="1" applyFont="1" applyFill="1" applyBorder="1" applyAlignment="1">
      <alignment horizontal="center"/>
    </xf>
    <xf numFmtId="189" fontId="85" fillId="39" borderId="14" xfId="0" applyNumberFormat="1" applyFont="1" applyFill="1" applyBorder="1" applyAlignment="1">
      <alignment horizontal="center"/>
    </xf>
    <xf numFmtId="189" fontId="85" fillId="39" borderId="51" xfId="0" applyNumberFormat="1" applyFont="1" applyFill="1" applyBorder="1" applyAlignment="1">
      <alignment horizontal="center"/>
    </xf>
    <xf numFmtId="189" fontId="85" fillId="39" borderId="15" xfId="0" applyNumberFormat="1" applyFont="1" applyFill="1" applyBorder="1" applyAlignment="1">
      <alignment horizontal="center"/>
    </xf>
    <xf numFmtId="189" fontId="85" fillId="39" borderId="38" xfId="0" applyNumberFormat="1" applyFont="1" applyFill="1" applyBorder="1" applyAlignment="1">
      <alignment horizontal="center"/>
    </xf>
    <xf numFmtId="189" fontId="85" fillId="39" borderId="45" xfId="0" applyNumberFormat="1" applyFont="1" applyFill="1" applyBorder="1" applyAlignment="1">
      <alignment horizontal="center"/>
    </xf>
    <xf numFmtId="189" fontId="85" fillId="39" borderId="39" xfId="0" applyNumberFormat="1" applyFont="1" applyFill="1" applyBorder="1" applyAlignment="1">
      <alignment horizontal="center"/>
    </xf>
    <xf numFmtId="189" fontId="85" fillId="39" borderId="17" xfId="0" applyNumberFormat="1" applyFont="1" applyFill="1" applyBorder="1" applyAlignment="1">
      <alignment horizontal="center"/>
    </xf>
    <xf numFmtId="189" fontId="85" fillId="39" borderId="52" xfId="0" applyNumberFormat="1" applyFont="1" applyFill="1" applyBorder="1" applyAlignment="1">
      <alignment horizontal="center"/>
    </xf>
    <xf numFmtId="189" fontId="85" fillId="39" borderId="19" xfId="0" applyNumberFormat="1" applyFont="1" applyFill="1" applyBorder="1" applyAlignment="1">
      <alignment horizontal="center"/>
    </xf>
    <xf numFmtId="189" fontId="85" fillId="39" borderId="48" xfId="0" applyNumberFormat="1" applyFont="1" applyFill="1" applyBorder="1" applyAlignment="1">
      <alignment horizontal="center"/>
    </xf>
    <xf numFmtId="0" fontId="86" fillId="39" borderId="28" xfId="0" applyNumberFormat="1" applyFont="1" applyFill="1" applyBorder="1" applyAlignment="1">
      <alignment horizontal="left"/>
    </xf>
    <xf numFmtId="189" fontId="86" fillId="39" borderId="0" xfId="0" applyNumberFormat="1" applyFont="1" applyFill="1" applyBorder="1" applyAlignment="1">
      <alignment horizontal="left"/>
    </xf>
    <xf numFmtId="189" fontId="86" fillId="39" borderId="40" xfId="0" applyNumberFormat="1" applyFont="1" applyFill="1" applyBorder="1" applyAlignment="1">
      <alignment horizontal="left"/>
    </xf>
    <xf numFmtId="189" fontId="86" fillId="39" borderId="15" xfId="0" applyNumberFormat="1" applyFont="1" applyFill="1" applyBorder="1" applyAlignment="1">
      <alignment horizontal="center"/>
    </xf>
    <xf numFmtId="0" fontId="86" fillId="39" borderId="27" xfId="0" applyNumberFormat="1" applyFont="1" applyFill="1" applyBorder="1" applyAlignment="1">
      <alignment horizontal="left"/>
    </xf>
    <xf numFmtId="189" fontId="86" fillId="39" borderId="34" xfId="0" applyNumberFormat="1" applyFont="1" applyFill="1" applyBorder="1" applyAlignment="1">
      <alignment horizontal="center"/>
    </xf>
    <xf numFmtId="189" fontId="86" fillId="39" borderId="42" xfId="0" applyNumberFormat="1" applyFont="1" applyFill="1" applyBorder="1" applyAlignment="1">
      <alignment horizontal="center"/>
    </xf>
    <xf numFmtId="189" fontId="86" fillId="39" borderId="33" xfId="0" applyNumberFormat="1" applyFont="1" applyFill="1" applyBorder="1" applyAlignment="1">
      <alignment horizontal="center"/>
    </xf>
    <xf numFmtId="189" fontId="86" fillId="39" borderId="11" xfId="0" applyNumberFormat="1" applyFont="1" applyFill="1" applyBorder="1" applyAlignment="1">
      <alignment horizontal="center"/>
    </xf>
    <xf numFmtId="189" fontId="86" fillId="39" borderId="50" xfId="0" applyNumberFormat="1" applyFont="1" applyFill="1" applyBorder="1" applyAlignment="1">
      <alignment horizontal="center"/>
    </xf>
    <xf numFmtId="189" fontId="86" fillId="39" borderId="47" xfId="0" applyNumberFormat="1" applyFont="1" applyFill="1" applyBorder="1" applyAlignment="1">
      <alignment horizontal="center"/>
    </xf>
    <xf numFmtId="189" fontId="86" fillId="39" borderId="36" xfId="0" applyNumberFormat="1" applyFont="1" applyFill="1" applyBorder="1" applyAlignment="1">
      <alignment horizontal="center"/>
    </xf>
    <xf numFmtId="189" fontId="86" fillId="39" borderId="41" xfId="0" applyNumberFormat="1" applyFont="1" applyFill="1" applyBorder="1" applyAlignment="1">
      <alignment horizontal="center"/>
    </xf>
    <xf numFmtId="189" fontId="86" fillId="39" borderId="37" xfId="0" applyNumberFormat="1" applyFont="1" applyFill="1" applyBorder="1" applyAlignment="1">
      <alignment horizontal="center"/>
    </xf>
    <xf numFmtId="189" fontId="86" fillId="39" borderId="14" xfId="0" applyNumberFormat="1" applyFont="1" applyFill="1" applyBorder="1" applyAlignment="1">
      <alignment horizontal="center"/>
    </xf>
    <xf numFmtId="189" fontId="86" fillId="39" borderId="51" xfId="0" applyNumberFormat="1" applyFont="1" applyFill="1" applyBorder="1" applyAlignment="1">
      <alignment horizontal="center"/>
    </xf>
    <xf numFmtId="189" fontId="86" fillId="39" borderId="44" xfId="0" applyNumberFormat="1" applyFont="1" applyFill="1" applyBorder="1" applyAlignment="1">
      <alignment horizontal="center"/>
    </xf>
    <xf numFmtId="189" fontId="86" fillId="39" borderId="45" xfId="0" applyNumberFormat="1" applyFont="1" applyFill="1" applyBorder="1" applyAlignment="1">
      <alignment horizontal="center"/>
    </xf>
    <xf numFmtId="189" fontId="86" fillId="39" borderId="28" xfId="0" applyNumberFormat="1" applyFont="1" applyFill="1" applyBorder="1" applyAlignment="1">
      <alignment horizontal="center"/>
    </xf>
    <xf numFmtId="189" fontId="86" fillId="39" borderId="52" xfId="0" applyNumberFormat="1" applyFont="1" applyFill="1" applyBorder="1" applyAlignment="1">
      <alignment horizontal="center"/>
    </xf>
    <xf numFmtId="189" fontId="86" fillId="39" borderId="38" xfId="0" applyNumberFormat="1" applyFont="1" applyFill="1" applyBorder="1" applyAlignment="1">
      <alignment horizontal="center"/>
    </xf>
    <xf numFmtId="0" fontId="86" fillId="33" borderId="0" xfId="0" applyFont="1" applyFill="1" applyBorder="1" applyAlignment="1">
      <alignment/>
    </xf>
    <xf numFmtId="189" fontId="85" fillId="39" borderId="40" xfId="0" applyNumberFormat="1" applyFont="1" applyFill="1" applyBorder="1" applyAlignment="1">
      <alignment horizontal="center"/>
    </xf>
    <xf numFmtId="189" fontId="85" fillId="39" borderId="22" xfId="0" applyNumberFormat="1" applyFont="1" applyFill="1" applyBorder="1" applyAlignment="1">
      <alignment horizontal="center"/>
    </xf>
    <xf numFmtId="189" fontId="85" fillId="39" borderId="53" xfId="0" applyNumberFormat="1" applyFont="1" applyFill="1" applyBorder="1" applyAlignment="1">
      <alignment horizontal="center"/>
    </xf>
    <xf numFmtId="0" fontId="93" fillId="34" borderId="0" xfId="0" applyFont="1" applyFill="1" applyBorder="1" applyAlignment="1">
      <alignment/>
    </xf>
    <xf numFmtId="189" fontId="85" fillId="39" borderId="54" xfId="0" applyNumberFormat="1" applyFont="1" applyFill="1" applyBorder="1" applyAlignment="1">
      <alignment horizontal="center"/>
    </xf>
    <xf numFmtId="0" fontId="94" fillId="34" borderId="0" xfId="0" applyFont="1" applyFill="1" applyBorder="1" applyAlignment="1">
      <alignment horizontal="center"/>
    </xf>
    <xf numFmtId="0" fontId="95" fillId="48" borderId="55" xfId="0" applyFont="1" applyFill="1" applyBorder="1" applyAlignment="1">
      <alignment/>
    </xf>
    <xf numFmtId="0" fontId="86" fillId="48" borderId="55" xfId="0" applyFont="1" applyFill="1" applyBorder="1" applyAlignment="1">
      <alignment horizontal="center"/>
    </xf>
    <xf numFmtId="0" fontId="96" fillId="37" borderId="56" xfId="0" applyFont="1" applyFill="1" applyBorder="1" applyAlignment="1">
      <alignment/>
    </xf>
    <xf numFmtId="0" fontId="97" fillId="37" borderId="56" xfId="0" applyFont="1" applyFill="1" applyBorder="1" applyAlignment="1">
      <alignment horizontal="center"/>
    </xf>
    <xf numFmtId="0" fontId="3" fillId="53" borderId="57" xfId="0" applyNumberFormat="1" applyFont="1" applyFill="1" applyBorder="1" applyAlignment="1">
      <alignment horizontal="center"/>
    </xf>
    <xf numFmtId="0" fontId="3" fillId="53" borderId="58" xfId="0" applyNumberFormat="1" applyFont="1" applyFill="1" applyBorder="1" applyAlignment="1">
      <alignment horizontal="center"/>
    </xf>
    <xf numFmtId="0" fontId="3" fillId="53" borderId="59" xfId="0" applyNumberFormat="1" applyFont="1" applyFill="1" applyBorder="1" applyAlignment="1">
      <alignment horizontal="center"/>
    </xf>
    <xf numFmtId="0" fontId="3" fillId="53" borderId="54" xfId="0" applyNumberFormat="1" applyFont="1" applyFill="1" applyBorder="1" applyAlignment="1">
      <alignment horizontal="center"/>
    </xf>
    <xf numFmtId="189" fontId="10" fillId="39" borderId="60" xfId="0" applyNumberFormat="1" applyFont="1" applyFill="1" applyBorder="1" applyAlignment="1">
      <alignment horizontal="center"/>
    </xf>
    <xf numFmtId="2" fontId="10" fillId="39" borderId="21" xfId="0" applyNumberFormat="1" applyFont="1" applyFill="1" applyBorder="1" applyAlignment="1">
      <alignment horizontal="center"/>
    </xf>
    <xf numFmtId="189" fontId="10" fillId="39" borderId="61" xfId="0" applyNumberFormat="1" applyFont="1" applyFill="1" applyBorder="1" applyAlignment="1">
      <alignment horizontal="center"/>
    </xf>
    <xf numFmtId="189" fontId="10" fillId="39" borderId="62" xfId="0" applyNumberFormat="1" applyFont="1" applyFill="1" applyBorder="1" applyAlignment="1">
      <alignment horizontal="center"/>
    </xf>
    <xf numFmtId="189" fontId="10" fillId="39" borderId="10" xfId="0" applyNumberFormat="1" applyFont="1" applyFill="1" applyBorder="1" applyAlignment="1">
      <alignment horizontal="center"/>
    </xf>
    <xf numFmtId="189" fontId="10" fillId="39" borderId="0" xfId="0" applyNumberFormat="1" applyFont="1" applyFill="1" applyBorder="1" applyAlignment="1">
      <alignment horizontal="center"/>
    </xf>
    <xf numFmtId="189" fontId="3" fillId="53" borderId="63" xfId="0" applyNumberFormat="1" applyFont="1" applyFill="1" applyBorder="1" applyAlignment="1">
      <alignment horizontal="center" vertical="center"/>
    </xf>
    <xf numFmtId="189" fontId="3" fillId="53" borderId="64" xfId="0" applyNumberFormat="1" applyFont="1" applyFill="1" applyBorder="1" applyAlignment="1">
      <alignment horizontal="center" vertical="center"/>
    </xf>
    <xf numFmtId="0" fontId="91" fillId="54" borderId="57" xfId="0" applyNumberFormat="1" applyFont="1" applyFill="1" applyBorder="1" applyAlignment="1">
      <alignment horizontal="center"/>
    </xf>
    <xf numFmtId="0" fontId="91" fillId="54" borderId="58" xfId="0" applyNumberFormat="1" applyFont="1" applyFill="1" applyBorder="1" applyAlignment="1">
      <alignment horizontal="center"/>
    </xf>
    <xf numFmtId="0" fontId="91" fillId="54" borderId="59" xfId="0" applyNumberFormat="1" applyFont="1" applyFill="1" applyBorder="1" applyAlignment="1">
      <alignment horizontal="center"/>
    </xf>
    <xf numFmtId="0" fontId="91" fillId="54" borderId="54" xfId="0" applyNumberFormat="1" applyFont="1" applyFill="1" applyBorder="1" applyAlignment="1">
      <alignment horizontal="center"/>
    </xf>
    <xf numFmtId="189" fontId="91" fillId="54" borderId="63" xfId="0" applyNumberFormat="1" applyFont="1" applyFill="1" applyBorder="1" applyAlignment="1">
      <alignment horizontal="center" vertical="center"/>
    </xf>
    <xf numFmtId="189" fontId="91" fillId="54" borderId="64" xfId="0" applyNumberFormat="1" applyFont="1" applyFill="1" applyBorder="1" applyAlignment="1">
      <alignment horizontal="center" vertical="center"/>
    </xf>
    <xf numFmtId="0" fontId="3" fillId="55" borderId="65" xfId="0" applyNumberFormat="1" applyFont="1" applyFill="1" applyBorder="1" applyAlignment="1">
      <alignment horizontal="center"/>
    </xf>
    <xf numFmtId="0" fontId="3" fillId="55" borderId="35" xfId="0" applyNumberFormat="1" applyFont="1" applyFill="1" applyBorder="1" applyAlignment="1">
      <alignment horizontal="center"/>
    </xf>
    <xf numFmtId="0" fontId="3" fillId="55" borderId="66" xfId="0" applyNumberFormat="1" applyFont="1" applyFill="1" applyBorder="1" applyAlignment="1">
      <alignment horizontal="center"/>
    </xf>
    <xf numFmtId="0" fontId="3" fillId="55" borderId="54" xfId="0" applyNumberFormat="1" applyFont="1" applyFill="1" applyBorder="1" applyAlignment="1">
      <alignment horizontal="center"/>
    </xf>
    <xf numFmtId="189" fontId="3" fillId="55" borderId="63" xfId="0" applyNumberFormat="1" applyFont="1" applyFill="1" applyBorder="1" applyAlignment="1">
      <alignment horizontal="center" vertical="center"/>
    </xf>
    <xf numFmtId="189" fontId="3" fillId="55" borderId="64" xfId="0" applyNumberFormat="1" applyFont="1" applyFill="1" applyBorder="1" applyAlignment="1">
      <alignment horizontal="center" vertical="center"/>
    </xf>
    <xf numFmtId="0" fontId="7" fillId="56" borderId="65" xfId="0" applyNumberFormat="1" applyFont="1" applyFill="1" applyBorder="1" applyAlignment="1">
      <alignment horizontal="center"/>
    </xf>
    <xf numFmtId="0" fontId="7" fillId="56" borderId="35" xfId="0" applyNumberFormat="1" applyFont="1" applyFill="1" applyBorder="1" applyAlignment="1">
      <alignment horizontal="center"/>
    </xf>
    <xf numFmtId="0" fontId="7" fillId="56" borderId="66" xfId="0" applyNumberFormat="1" applyFont="1" applyFill="1" applyBorder="1" applyAlignment="1">
      <alignment horizontal="center"/>
    </xf>
    <xf numFmtId="0" fontId="7" fillId="56" borderId="54" xfId="0" applyNumberFormat="1" applyFont="1" applyFill="1" applyBorder="1" applyAlignment="1">
      <alignment horizontal="center"/>
    </xf>
    <xf numFmtId="189" fontId="7" fillId="56" borderId="63" xfId="0" applyNumberFormat="1" applyFont="1" applyFill="1" applyBorder="1" applyAlignment="1">
      <alignment horizontal="center" vertical="center"/>
    </xf>
    <xf numFmtId="189" fontId="7" fillId="56" borderId="64" xfId="0" applyNumberFormat="1" applyFont="1" applyFill="1" applyBorder="1" applyAlignment="1">
      <alignment horizontal="center" vertical="center"/>
    </xf>
    <xf numFmtId="0" fontId="83" fillId="57" borderId="65" xfId="0" applyNumberFormat="1" applyFont="1" applyFill="1" applyBorder="1" applyAlignment="1">
      <alignment horizontal="center"/>
    </xf>
    <xf numFmtId="0" fontId="83" fillId="57" borderId="35" xfId="0" applyNumberFormat="1" applyFont="1" applyFill="1" applyBorder="1" applyAlignment="1">
      <alignment horizontal="center"/>
    </xf>
    <xf numFmtId="0" fontId="83" fillId="57" borderId="66" xfId="0" applyNumberFormat="1" applyFont="1" applyFill="1" applyBorder="1" applyAlignment="1">
      <alignment horizontal="center"/>
    </xf>
    <xf numFmtId="0" fontId="83" fillId="57" borderId="54" xfId="0" applyNumberFormat="1" applyFont="1" applyFill="1" applyBorder="1" applyAlignment="1">
      <alignment horizontal="center"/>
    </xf>
    <xf numFmtId="189" fontId="83" fillId="57" borderId="63" xfId="0" applyNumberFormat="1" applyFont="1" applyFill="1" applyBorder="1" applyAlignment="1">
      <alignment horizontal="center" vertical="center"/>
    </xf>
    <xf numFmtId="189" fontId="83" fillId="57" borderId="64" xfId="0" applyNumberFormat="1" applyFont="1" applyFill="1" applyBorder="1" applyAlignment="1">
      <alignment horizontal="center" vertical="center"/>
    </xf>
    <xf numFmtId="0" fontId="6" fillId="58" borderId="65" xfId="0" applyNumberFormat="1" applyFont="1" applyFill="1" applyBorder="1" applyAlignment="1">
      <alignment horizontal="center"/>
    </xf>
    <xf numFmtId="0" fontId="6" fillId="58" borderId="35" xfId="0" applyNumberFormat="1" applyFont="1" applyFill="1" applyBorder="1" applyAlignment="1">
      <alignment horizontal="center"/>
    </xf>
    <xf numFmtId="0" fontId="6" fillId="58" borderId="54" xfId="0" applyNumberFormat="1" applyFont="1" applyFill="1" applyBorder="1" applyAlignment="1">
      <alignment horizontal="center"/>
    </xf>
    <xf numFmtId="189" fontId="6" fillId="58" borderId="63" xfId="0" applyNumberFormat="1" applyFont="1" applyFill="1" applyBorder="1" applyAlignment="1">
      <alignment horizontal="center" vertical="center"/>
    </xf>
    <xf numFmtId="189" fontId="6" fillId="58" borderId="64" xfId="0" applyNumberFormat="1" applyFont="1" applyFill="1" applyBorder="1" applyAlignment="1">
      <alignment horizontal="center" vertical="center"/>
    </xf>
    <xf numFmtId="0" fontId="6" fillId="59" borderId="28" xfId="0" applyNumberFormat="1" applyFont="1" applyFill="1" applyBorder="1" applyAlignment="1">
      <alignment horizontal="center"/>
    </xf>
    <xf numFmtId="0" fontId="6" fillId="59" borderId="67" xfId="0" applyNumberFormat="1" applyFont="1" applyFill="1" applyBorder="1" applyAlignment="1">
      <alignment horizontal="center"/>
    </xf>
    <xf numFmtId="0" fontId="6" fillId="59" borderId="0" xfId="0" applyNumberFormat="1" applyFont="1" applyFill="1" applyBorder="1" applyAlignment="1">
      <alignment horizontal="center"/>
    </xf>
    <xf numFmtId="0" fontId="6" fillId="59" borderId="39" xfId="0" applyNumberFormat="1" applyFont="1" applyFill="1" applyBorder="1" applyAlignment="1">
      <alignment horizontal="center"/>
    </xf>
    <xf numFmtId="189" fontId="6" fillId="59" borderId="63" xfId="0" applyNumberFormat="1" applyFont="1" applyFill="1" applyBorder="1" applyAlignment="1">
      <alignment horizontal="center" vertical="center"/>
    </xf>
    <xf numFmtId="189" fontId="6" fillId="59" borderId="68" xfId="0" applyNumberFormat="1" applyFont="1" applyFill="1" applyBorder="1" applyAlignment="1">
      <alignment horizontal="center" vertical="center"/>
    </xf>
    <xf numFmtId="189" fontId="6" fillId="59" borderId="69" xfId="0" applyNumberFormat="1" applyFont="1" applyFill="1" applyBorder="1" applyAlignment="1">
      <alignment horizontal="center" vertical="center"/>
    </xf>
    <xf numFmtId="0" fontId="3" fillId="60" borderId="65" xfId="0" applyNumberFormat="1" applyFont="1" applyFill="1" applyBorder="1" applyAlignment="1">
      <alignment horizontal="center"/>
    </xf>
    <xf numFmtId="0" fontId="3" fillId="60" borderId="35" xfId="0" applyNumberFormat="1" applyFont="1" applyFill="1" applyBorder="1" applyAlignment="1">
      <alignment horizontal="center"/>
    </xf>
    <xf numFmtId="0" fontId="3" fillId="60" borderId="54" xfId="0" applyNumberFormat="1" applyFont="1" applyFill="1" applyBorder="1" applyAlignment="1">
      <alignment horizontal="center"/>
    </xf>
    <xf numFmtId="189" fontId="3" fillId="60" borderId="63" xfId="0" applyNumberFormat="1" applyFont="1" applyFill="1" applyBorder="1" applyAlignment="1">
      <alignment horizontal="center" vertical="center"/>
    </xf>
    <xf numFmtId="189" fontId="3" fillId="60" borderId="68" xfId="0" applyNumberFormat="1" applyFont="1" applyFill="1" applyBorder="1" applyAlignment="1">
      <alignment horizontal="center" vertical="center"/>
    </xf>
    <xf numFmtId="189" fontId="3" fillId="60" borderId="69" xfId="0" applyNumberFormat="1" applyFont="1" applyFill="1" applyBorder="1" applyAlignment="1">
      <alignment horizontal="center" vertical="center"/>
    </xf>
    <xf numFmtId="0" fontId="7" fillId="61" borderId="57" xfId="0" applyNumberFormat="1" applyFont="1" applyFill="1" applyBorder="1" applyAlignment="1">
      <alignment horizontal="center"/>
    </xf>
    <xf numFmtId="0" fontId="7" fillId="61" borderId="58" xfId="0" applyNumberFormat="1" applyFont="1" applyFill="1" applyBorder="1" applyAlignment="1">
      <alignment horizontal="center"/>
    </xf>
    <xf numFmtId="0" fontId="7" fillId="61" borderId="59" xfId="0" applyNumberFormat="1" applyFont="1" applyFill="1" applyBorder="1" applyAlignment="1">
      <alignment horizontal="center"/>
    </xf>
    <xf numFmtId="0" fontId="7" fillId="61" borderId="54" xfId="0" applyNumberFormat="1" applyFont="1" applyFill="1" applyBorder="1" applyAlignment="1">
      <alignment horizontal="center"/>
    </xf>
    <xf numFmtId="189" fontId="7" fillId="61" borderId="63" xfId="0" applyNumberFormat="1" applyFont="1" applyFill="1" applyBorder="1" applyAlignment="1">
      <alignment horizontal="center" vertical="center"/>
    </xf>
    <xf numFmtId="189" fontId="7" fillId="61" borderId="64" xfId="0" applyNumberFormat="1" applyFont="1" applyFill="1" applyBorder="1" applyAlignment="1">
      <alignment horizontal="center" vertical="center"/>
    </xf>
    <xf numFmtId="0" fontId="6" fillId="62" borderId="65" xfId="0" applyNumberFormat="1" applyFont="1" applyFill="1" applyBorder="1" applyAlignment="1">
      <alignment horizontal="center"/>
    </xf>
    <xf numFmtId="0" fontId="6" fillId="62" borderId="35" xfId="0" applyNumberFormat="1" applyFont="1" applyFill="1" applyBorder="1" applyAlignment="1">
      <alignment horizontal="center"/>
    </xf>
    <xf numFmtId="0" fontId="6" fillId="62" borderId="33" xfId="0" applyNumberFormat="1" applyFont="1" applyFill="1" applyBorder="1" applyAlignment="1">
      <alignment horizontal="center"/>
    </xf>
    <xf numFmtId="189" fontId="6" fillId="62" borderId="29" xfId="0" applyNumberFormat="1" applyFont="1" applyFill="1" applyBorder="1" applyAlignment="1">
      <alignment horizontal="center" vertical="center"/>
    </xf>
    <xf numFmtId="189" fontId="6" fillId="62" borderId="64" xfId="0" applyNumberFormat="1" applyFont="1" applyFill="1" applyBorder="1" applyAlignment="1">
      <alignment horizontal="center" vertical="center"/>
    </xf>
    <xf numFmtId="0" fontId="83" fillId="49" borderId="70" xfId="0" applyFont="1" applyFill="1" applyBorder="1" applyAlignment="1">
      <alignment/>
    </xf>
    <xf numFmtId="0" fontId="85" fillId="49" borderId="71" xfId="0" applyFont="1" applyFill="1" applyBorder="1" applyAlignment="1">
      <alignment horizontal="center"/>
    </xf>
    <xf numFmtId="0" fontId="98" fillId="39" borderId="14" xfId="0" applyNumberFormat="1" applyFont="1" applyFill="1" applyBorder="1" applyAlignment="1">
      <alignment horizontal="left"/>
    </xf>
    <xf numFmtId="189" fontId="98" fillId="39" borderId="36" xfId="0" applyNumberFormat="1" applyFont="1" applyFill="1" applyBorder="1" applyAlignment="1">
      <alignment horizontal="center"/>
    </xf>
    <xf numFmtId="189" fontId="98" fillId="39" borderId="41" xfId="0" applyNumberFormat="1" applyFont="1" applyFill="1" applyBorder="1" applyAlignment="1">
      <alignment horizontal="center"/>
    </xf>
    <xf numFmtId="189" fontId="98" fillId="39" borderId="37" xfId="0" applyNumberFormat="1" applyFont="1" applyFill="1" applyBorder="1" applyAlignment="1">
      <alignment horizontal="center"/>
    </xf>
    <xf numFmtId="0" fontId="96" fillId="51" borderId="72" xfId="0" applyFont="1" applyFill="1" applyBorder="1" applyAlignment="1">
      <alignment/>
    </xf>
    <xf numFmtId="0" fontId="97" fillId="51" borderId="72" xfId="0" applyFont="1" applyFill="1" applyBorder="1" applyAlignment="1">
      <alignment horizontal="center"/>
    </xf>
    <xf numFmtId="0" fontId="83" fillId="52" borderId="71" xfId="0" applyFont="1" applyFill="1" applyBorder="1" applyAlignment="1">
      <alignment/>
    </xf>
    <xf numFmtId="0" fontId="7" fillId="41" borderId="20" xfId="0" applyFont="1" applyFill="1" applyBorder="1" applyAlignment="1">
      <alignment/>
    </xf>
    <xf numFmtId="0" fontId="85" fillId="52" borderId="71" xfId="0" applyFont="1" applyFill="1" applyBorder="1" applyAlignment="1">
      <alignment horizontal="center"/>
    </xf>
    <xf numFmtId="0" fontId="23" fillId="41" borderId="20" xfId="0" applyFont="1" applyFill="1" applyBorder="1" applyAlignment="1">
      <alignment horizontal="center"/>
    </xf>
    <xf numFmtId="0" fontId="91" fillId="50" borderId="17" xfId="0" applyFont="1" applyFill="1" applyBorder="1" applyAlignment="1">
      <alignment/>
    </xf>
    <xf numFmtId="0" fontId="99" fillId="50" borderId="20" xfId="0" applyFont="1" applyFill="1" applyBorder="1" applyAlignment="1">
      <alignment horizontal="center"/>
    </xf>
    <xf numFmtId="0" fontId="96" fillId="47" borderId="56" xfId="0" applyFont="1" applyFill="1" applyBorder="1" applyAlignment="1">
      <alignment/>
    </xf>
    <xf numFmtId="0" fontId="97" fillId="47" borderId="56" xfId="0" applyFont="1" applyFill="1" applyBorder="1" applyAlignment="1">
      <alignment horizontal="center"/>
    </xf>
    <xf numFmtId="0" fontId="83" fillId="49" borderId="25" xfId="0" applyNumberFormat="1" applyFont="1" applyFill="1" applyBorder="1" applyAlignment="1">
      <alignment horizontal="center"/>
    </xf>
    <xf numFmtId="0" fontId="83" fillId="49" borderId="22" xfId="0" applyNumberFormat="1" applyFont="1" applyFill="1" applyBorder="1" applyAlignment="1">
      <alignment horizontal="center"/>
    </xf>
    <xf numFmtId="0" fontId="83" fillId="49" borderId="26" xfId="0" applyNumberFormat="1" applyFont="1" applyFill="1" applyBorder="1" applyAlignment="1">
      <alignment horizontal="center"/>
    </xf>
    <xf numFmtId="0" fontId="87" fillId="49" borderId="22" xfId="0" applyNumberFormat="1" applyFont="1" applyFill="1" applyBorder="1" applyAlignment="1" quotePrefix="1">
      <alignment horizontal="center"/>
    </xf>
    <xf numFmtId="0" fontId="87" fillId="49" borderId="25" xfId="0" applyNumberFormat="1" applyFont="1" applyFill="1" applyBorder="1" applyAlignment="1">
      <alignment horizontal="center"/>
    </xf>
    <xf numFmtId="0" fontId="85" fillId="49" borderId="25" xfId="0" applyNumberFormat="1" applyFont="1" applyFill="1" applyBorder="1" applyAlignment="1">
      <alignment horizontal="center"/>
    </xf>
    <xf numFmtId="0" fontId="83" fillId="41" borderId="21" xfId="0" applyNumberFormat="1" applyFont="1" applyFill="1" applyBorder="1" applyAlignment="1">
      <alignment horizontal="center"/>
    </xf>
    <xf numFmtId="0" fontId="83" fillId="41" borderId="22" xfId="0" applyNumberFormat="1" applyFont="1" applyFill="1" applyBorder="1" applyAlignment="1">
      <alignment horizontal="center"/>
    </xf>
    <xf numFmtId="0" fontId="83" fillId="41" borderId="26" xfId="0" applyNumberFormat="1" applyFont="1" applyFill="1" applyBorder="1" applyAlignment="1">
      <alignment horizontal="center"/>
    </xf>
    <xf numFmtId="0" fontId="87" fillId="41" borderId="22" xfId="0" applyNumberFormat="1" applyFont="1" applyFill="1" applyBorder="1" applyAlignment="1" quotePrefix="1">
      <alignment horizontal="center"/>
    </xf>
    <xf numFmtId="0" fontId="87" fillId="41" borderId="25" xfId="0" applyNumberFormat="1" applyFont="1" applyFill="1" applyBorder="1" applyAlignment="1">
      <alignment horizontal="center"/>
    </xf>
    <xf numFmtId="0" fontId="85" fillId="41" borderId="25" xfId="0" applyNumberFormat="1" applyFont="1" applyFill="1" applyBorder="1" applyAlignment="1">
      <alignment horizontal="center"/>
    </xf>
    <xf numFmtId="0" fontId="87" fillId="41" borderId="21" xfId="0" applyNumberFormat="1" applyFont="1" applyFill="1" applyBorder="1" applyAlignment="1">
      <alignment horizontal="center"/>
    </xf>
    <xf numFmtId="0" fontId="91" fillId="50" borderId="21" xfId="0" applyNumberFormat="1" applyFont="1" applyFill="1" applyBorder="1" applyAlignment="1">
      <alignment horizontal="center"/>
    </xf>
    <xf numFmtId="0" fontId="91" fillId="50" borderId="22" xfId="0" applyNumberFormat="1" applyFont="1" applyFill="1" applyBorder="1" applyAlignment="1">
      <alignment horizontal="center"/>
    </xf>
    <xf numFmtId="0" fontId="91" fillId="50" borderId="26" xfId="0" applyNumberFormat="1" applyFont="1" applyFill="1" applyBorder="1" applyAlignment="1">
      <alignment horizontal="center"/>
    </xf>
    <xf numFmtId="189" fontId="91" fillId="63" borderId="63" xfId="0" applyNumberFormat="1" applyFont="1" applyFill="1" applyBorder="1" applyAlignment="1">
      <alignment horizontal="center" vertical="center"/>
    </xf>
    <xf numFmtId="189" fontId="91" fillId="63" borderId="64" xfId="0" applyNumberFormat="1" applyFont="1" applyFill="1" applyBorder="1" applyAlignment="1">
      <alignment horizontal="center" vertical="center"/>
    </xf>
    <xf numFmtId="0" fontId="92" fillId="50" borderId="22" xfId="0" applyNumberFormat="1" applyFont="1" applyFill="1" applyBorder="1" applyAlignment="1" quotePrefix="1">
      <alignment horizontal="center"/>
    </xf>
    <xf numFmtId="0" fontId="92" fillId="50" borderId="25" xfId="0" applyNumberFormat="1" applyFont="1" applyFill="1" applyBorder="1" applyAlignment="1">
      <alignment horizontal="center"/>
    </xf>
    <xf numFmtId="0" fontId="99" fillId="50" borderId="25" xfId="0" applyNumberFormat="1" applyFont="1" applyFill="1" applyBorder="1" applyAlignment="1">
      <alignment horizontal="center"/>
    </xf>
    <xf numFmtId="0" fontId="92" fillId="50" borderId="21" xfId="0" applyNumberFormat="1" applyFont="1" applyFill="1" applyBorder="1" applyAlignment="1">
      <alignment horizontal="center"/>
    </xf>
    <xf numFmtId="0" fontId="3" fillId="52" borderId="21" xfId="0" applyNumberFormat="1" applyFont="1" applyFill="1" applyBorder="1" applyAlignment="1">
      <alignment horizontal="center"/>
    </xf>
    <xf numFmtId="0" fontId="83" fillId="52" borderId="25" xfId="0" applyNumberFormat="1" applyFont="1" applyFill="1" applyBorder="1" applyAlignment="1">
      <alignment horizontal="center"/>
    </xf>
    <xf numFmtId="0" fontId="83" fillId="52" borderId="22" xfId="0" applyNumberFormat="1" applyFont="1" applyFill="1" applyBorder="1" applyAlignment="1">
      <alignment horizontal="center"/>
    </xf>
    <xf numFmtId="0" fontId="83" fillId="52" borderId="26" xfId="0" applyNumberFormat="1" applyFont="1" applyFill="1" applyBorder="1" applyAlignment="1">
      <alignment horizontal="center"/>
    </xf>
    <xf numFmtId="0" fontId="87" fillId="52" borderId="25" xfId="0" applyNumberFormat="1" applyFont="1" applyFill="1" applyBorder="1" applyAlignment="1">
      <alignment horizontal="center"/>
    </xf>
    <xf numFmtId="0" fontId="85" fillId="52" borderId="25" xfId="0" applyNumberFormat="1" applyFont="1" applyFill="1" applyBorder="1" applyAlignment="1">
      <alignment horizontal="center"/>
    </xf>
    <xf numFmtId="0" fontId="87" fillId="52" borderId="22" xfId="0" applyNumberFormat="1" applyFont="1" applyFill="1" applyBorder="1" applyAlignment="1" quotePrefix="1">
      <alignment horizontal="center"/>
    </xf>
    <xf numFmtId="189" fontId="83" fillId="64" borderId="73" xfId="0" applyNumberFormat="1" applyFont="1" applyFill="1" applyBorder="1" applyAlignment="1">
      <alignment horizontal="center" vertical="center"/>
    </xf>
    <xf numFmtId="189" fontId="83" fillId="64" borderId="63" xfId="0" applyNumberFormat="1" applyFont="1" applyFill="1" applyBorder="1" applyAlignment="1">
      <alignment horizontal="center" vertical="center"/>
    </xf>
    <xf numFmtId="0" fontId="83" fillId="52" borderId="21" xfId="0" applyNumberFormat="1" applyFont="1" applyFill="1" applyBorder="1" applyAlignment="1">
      <alignment horizontal="center"/>
    </xf>
    <xf numFmtId="0" fontId="87" fillId="52" borderId="21" xfId="0" applyNumberFormat="1" applyFont="1" applyFill="1" applyBorder="1" applyAlignment="1">
      <alignment horizontal="center"/>
    </xf>
    <xf numFmtId="1" fontId="87" fillId="52" borderId="22" xfId="0" applyNumberFormat="1" applyFont="1" applyFill="1" applyBorder="1" applyAlignment="1" quotePrefix="1">
      <alignment horizontal="center"/>
    </xf>
    <xf numFmtId="189" fontId="83" fillId="65" borderId="64" xfId="0" applyNumberFormat="1" applyFont="1" applyFill="1" applyBorder="1" applyAlignment="1">
      <alignment horizontal="center" vertical="center"/>
    </xf>
    <xf numFmtId="189" fontId="83" fillId="65" borderId="63" xfId="0" applyNumberFormat="1" applyFont="1" applyFill="1" applyBorder="1" applyAlignment="1">
      <alignment horizontal="center" vertical="center"/>
    </xf>
    <xf numFmtId="0" fontId="91" fillId="50" borderId="25" xfId="0" applyNumberFormat="1" applyFont="1" applyFill="1" applyBorder="1" applyAlignment="1">
      <alignment horizontal="center"/>
    </xf>
    <xf numFmtId="189" fontId="91" fillId="66" borderId="73" xfId="0" applyNumberFormat="1" applyFont="1" applyFill="1" applyBorder="1" applyAlignment="1">
      <alignment horizontal="center" vertical="center"/>
    </xf>
    <xf numFmtId="189" fontId="91" fillId="66" borderId="63" xfId="0" applyNumberFormat="1" applyFont="1" applyFill="1" applyBorder="1" applyAlignment="1">
      <alignment horizontal="center" vertical="center"/>
    </xf>
    <xf numFmtId="0" fontId="87" fillId="49" borderId="21" xfId="0" applyNumberFormat="1" applyFont="1" applyFill="1" applyBorder="1" applyAlignment="1">
      <alignment horizontal="center"/>
    </xf>
    <xf numFmtId="189" fontId="83" fillId="67" borderId="64" xfId="0" applyNumberFormat="1" applyFont="1" applyFill="1" applyBorder="1" applyAlignment="1">
      <alignment horizontal="center" vertical="center"/>
    </xf>
    <xf numFmtId="189" fontId="83" fillId="67" borderId="63" xfId="0" applyNumberFormat="1" applyFont="1" applyFill="1" applyBorder="1" applyAlignment="1">
      <alignment horizontal="center" vertical="center"/>
    </xf>
    <xf numFmtId="0" fontId="83" fillId="49" borderId="21" xfId="0" applyNumberFormat="1" applyFont="1" applyFill="1" applyBorder="1" applyAlignment="1">
      <alignment horizontal="center"/>
    </xf>
    <xf numFmtId="0" fontId="83" fillId="41" borderId="25" xfId="0" applyNumberFormat="1" applyFont="1" applyFill="1" applyBorder="1" applyAlignment="1">
      <alignment horizontal="center"/>
    </xf>
    <xf numFmtId="189" fontId="83" fillId="68" borderId="73" xfId="0" applyNumberFormat="1" applyFont="1" applyFill="1" applyBorder="1" applyAlignment="1">
      <alignment horizontal="center" vertical="center"/>
    </xf>
    <xf numFmtId="189" fontId="83" fillId="68" borderId="63" xfId="0" applyNumberFormat="1" applyFont="1" applyFill="1" applyBorder="1" applyAlignment="1">
      <alignment horizontal="center" vertical="center"/>
    </xf>
    <xf numFmtId="189" fontId="10" fillId="34" borderId="19" xfId="0" applyNumberFormat="1" applyFont="1" applyFill="1" applyBorder="1" applyAlignment="1">
      <alignment horizontal="center"/>
    </xf>
    <xf numFmtId="189" fontId="10" fillId="39" borderId="43" xfId="0" applyNumberFormat="1" applyFont="1" applyFill="1" applyBorder="1" applyAlignment="1">
      <alignment horizontal="center"/>
    </xf>
    <xf numFmtId="2" fontId="10" fillId="34" borderId="24" xfId="0" applyNumberFormat="1" applyFont="1" applyFill="1" applyBorder="1" applyAlignment="1">
      <alignment horizontal="center"/>
    </xf>
    <xf numFmtId="0" fontId="10" fillId="39" borderId="16" xfId="0" applyNumberFormat="1" applyFont="1" applyFill="1" applyBorder="1" applyAlignment="1">
      <alignment horizontal="left"/>
    </xf>
    <xf numFmtId="0" fontId="4" fillId="39" borderId="28" xfId="0" applyNumberFormat="1" applyFont="1" applyFill="1" applyBorder="1" applyAlignment="1">
      <alignment/>
    </xf>
    <xf numFmtId="0" fontId="4" fillId="39" borderId="40" xfId="0" applyNumberFormat="1" applyFont="1" applyFill="1" applyBorder="1" applyAlignment="1">
      <alignment/>
    </xf>
    <xf numFmtId="189" fontId="4" fillId="39" borderId="15" xfId="0" applyNumberFormat="1" applyFont="1" applyFill="1" applyBorder="1" applyAlignment="1">
      <alignment horizontal="center"/>
    </xf>
    <xf numFmtId="0" fontId="100" fillId="54" borderId="74" xfId="0" applyNumberFormat="1" applyFont="1" applyFill="1" applyBorder="1" applyAlignment="1">
      <alignment horizontal="left"/>
    </xf>
    <xf numFmtId="0" fontId="23" fillId="54" borderId="75" xfId="0" applyNumberFormat="1" applyFont="1" applyFill="1" applyBorder="1" applyAlignment="1">
      <alignment horizontal="center"/>
    </xf>
    <xf numFmtId="0" fontId="92" fillId="54" borderId="75" xfId="0" applyNumberFormat="1" applyFont="1" applyFill="1" applyBorder="1" applyAlignment="1">
      <alignment horizontal="center"/>
    </xf>
    <xf numFmtId="0" fontId="92" fillId="54" borderId="22" xfId="0" applyNumberFormat="1" applyFont="1" applyFill="1" applyBorder="1" applyAlignment="1">
      <alignment horizontal="center"/>
    </xf>
    <xf numFmtId="0" fontId="36" fillId="58" borderId="74" xfId="0" applyNumberFormat="1" applyFont="1" applyFill="1" applyBorder="1" applyAlignment="1">
      <alignment horizontal="left"/>
    </xf>
    <xf numFmtId="0" fontId="14" fillId="58" borderId="75" xfId="0" applyNumberFormat="1" applyFont="1" applyFill="1" applyBorder="1" applyAlignment="1">
      <alignment horizontal="center"/>
    </xf>
    <xf numFmtId="0" fontId="24" fillId="58" borderId="75" xfId="0" applyNumberFormat="1" applyFont="1" applyFill="1" applyBorder="1" applyAlignment="1">
      <alignment horizontal="center"/>
    </xf>
    <xf numFmtId="0" fontId="24" fillId="58" borderId="22" xfId="0" applyNumberFormat="1" applyFont="1" applyFill="1" applyBorder="1" applyAlignment="1">
      <alignment horizontal="center"/>
    </xf>
    <xf numFmtId="0" fontId="36" fillId="62" borderId="74" xfId="0" applyNumberFormat="1" applyFont="1" applyFill="1" applyBorder="1" applyAlignment="1">
      <alignment horizontal="left"/>
    </xf>
    <xf numFmtId="0" fontId="14" fillId="62" borderId="75" xfId="0" applyNumberFormat="1" applyFont="1" applyFill="1" applyBorder="1" applyAlignment="1">
      <alignment horizontal="center"/>
    </xf>
    <xf numFmtId="0" fontId="24" fillId="62" borderId="75" xfId="0" applyNumberFormat="1" applyFont="1" applyFill="1" applyBorder="1" applyAlignment="1">
      <alignment horizontal="center"/>
    </xf>
    <xf numFmtId="0" fontId="24" fillId="62" borderId="22" xfId="0" applyNumberFormat="1" applyFont="1" applyFill="1" applyBorder="1" applyAlignment="1">
      <alignment horizontal="center"/>
    </xf>
    <xf numFmtId="0" fontId="37" fillId="53" borderId="74" xfId="0" applyNumberFormat="1" applyFont="1" applyFill="1" applyBorder="1" applyAlignment="1">
      <alignment horizontal="left"/>
    </xf>
    <xf numFmtId="0" fontId="23" fillId="53" borderId="75" xfId="0" applyNumberFormat="1" applyFont="1" applyFill="1" applyBorder="1" applyAlignment="1">
      <alignment horizontal="center"/>
    </xf>
    <xf numFmtId="0" fontId="25" fillId="53" borderId="75" xfId="0" applyNumberFormat="1" applyFont="1" applyFill="1" applyBorder="1" applyAlignment="1">
      <alignment horizontal="center"/>
    </xf>
    <xf numFmtId="0" fontId="25" fillId="53" borderId="22" xfId="0" applyNumberFormat="1" applyFont="1" applyFill="1" applyBorder="1" applyAlignment="1">
      <alignment horizontal="center"/>
    </xf>
    <xf numFmtId="189" fontId="91" fillId="69" borderId="63" xfId="0" applyNumberFormat="1" applyFont="1" applyFill="1" applyBorder="1" applyAlignment="1">
      <alignment horizontal="center" vertical="center"/>
    </xf>
    <xf numFmtId="189" fontId="91" fillId="69" borderId="64" xfId="0" applyNumberFormat="1" applyFont="1" applyFill="1" applyBorder="1" applyAlignment="1">
      <alignment horizontal="center" vertical="center"/>
    </xf>
    <xf numFmtId="0" fontId="99" fillId="47" borderId="25" xfId="0" applyNumberFormat="1" applyFont="1" applyFill="1" applyBorder="1" applyAlignment="1">
      <alignment horizontal="center"/>
    </xf>
    <xf numFmtId="0" fontId="92" fillId="51" borderId="22" xfId="0" applyNumberFormat="1" applyFont="1" applyFill="1" applyBorder="1" applyAlignment="1" quotePrefix="1">
      <alignment horizontal="center"/>
    </xf>
    <xf numFmtId="0" fontId="92" fillId="51" borderId="25" xfId="0" applyNumberFormat="1" applyFont="1" applyFill="1" applyBorder="1" applyAlignment="1">
      <alignment horizontal="center"/>
    </xf>
    <xf numFmtId="0" fontId="99" fillId="51" borderId="25" xfId="0" applyNumberFormat="1" applyFont="1" applyFill="1" applyBorder="1" applyAlignment="1">
      <alignment horizontal="center"/>
    </xf>
    <xf numFmtId="0" fontId="92" fillId="37" borderId="25" xfId="0" applyNumberFormat="1" applyFont="1" applyFill="1" applyBorder="1" applyAlignment="1">
      <alignment horizontal="center"/>
    </xf>
    <xf numFmtId="0" fontId="99" fillId="37" borderId="25" xfId="0" applyNumberFormat="1" applyFont="1" applyFill="1" applyBorder="1" applyAlignment="1">
      <alignment horizontal="center"/>
    </xf>
    <xf numFmtId="0" fontId="92" fillId="37" borderId="22" xfId="0" applyNumberFormat="1" applyFont="1" applyFill="1" applyBorder="1" applyAlignment="1" quotePrefix="1">
      <alignment horizontal="center"/>
    </xf>
    <xf numFmtId="0" fontId="85" fillId="38" borderId="25" xfId="0" applyNumberFormat="1" applyFont="1" applyFill="1" applyBorder="1" applyAlignment="1">
      <alignment horizontal="center"/>
    </xf>
    <xf numFmtId="0" fontId="87" fillId="38" borderId="25" xfId="0" applyNumberFormat="1" applyFont="1" applyFill="1" applyBorder="1" applyAlignment="1">
      <alignment horizontal="center"/>
    </xf>
    <xf numFmtId="0" fontId="87" fillId="38" borderId="22" xfId="0" applyNumberFormat="1" applyFont="1" applyFill="1" applyBorder="1" applyAlignment="1" quotePrefix="1">
      <alignment horizontal="center"/>
    </xf>
    <xf numFmtId="0" fontId="37" fillId="56" borderId="21" xfId="0" applyNumberFormat="1" applyFont="1" applyFill="1" applyBorder="1" applyAlignment="1">
      <alignment horizontal="left"/>
    </xf>
    <xf numFmtId="0" fontId="23" fillId="56" borderId="25" xfId="0" applyNumberFormat="1" applyFont="1" applyFill="1" applyBorder="1" applyAlignment="1">
      <alignment horizontal="center"/>
    </xf>
    <xf numFmtId="0" fontId="25" fillId="56" borderId="22" xfId="0" applyNumberFormat="1" applyFont="1" applyFill="1" applyBorder="1" applyAlignment="1">
      <alignment horizontal="center"/>
    </xf>
    <xf numFmtId="0" fontId="101" fillId="57" borderId="21" xfId="0" applyNumberFormat="1" applyFont="1" applyFill="1" applyBorder="1" applyAlignment="1">
      <alignment horizontal="left"/>
    </xf>
    <xf numFmtId="0" fontId="85" fillId="57" borderId="25" xfId="0" applyNumberFormat="1" applyFont="1" applyFill="1" applyBorder="1" applyAlignment="1">
      <alignment horizontal="center"/>
    </xf>
    <xf numFmtId="0" fontId="87" fillId="57" borderId="25" xfId="0" applyNumberFormat="1" applyFont="1" applyFill="1" applyBorder="1" applyAlignment="1">
      <alignment horizontal="center"/>
    </xf>
    <xf numFmtId="0" fontId="87" fillId="57" borderId="22" xfId="0" applyNumberFormat="1" applyFont="1" applyFill="1" applyBorder="1" applyAlignment="1">
      <alignment horizontal="center"/>
    </xf>
    <xf numFmtId="0" fontId="85" fillId="44" borderId="25" xfId="0" applyNumberFormat="1" applyFont="1" applyFill="1" applyBorder="1" applyAlignment="1">
      <alignment horizontal="center"/>
    </xf>
    <xf numFmtId="0" fontId="25" fillId="70" borderId="25" xfId="0" applyNumberFormat="1" applyFont="1" applyFill="1" applyBorder="1" applyAlignment="1">
      <alignment horizontal="center"/>
    </xf>
    <xf numFmtId="0" fontId="87" fillId="48" borderId="25" xfId="0" applyNumberFormat="1" applyFont="1" applyFill="1" applyBorder="1" applyAlignment="1">
      <alignment horizontal="center"/>
    </xf>
    <xf numFmtId="0" fontId="85" fillId="48" borderId="25" xfId="0" applyNumberFormat="1" applyFont="1" applyFill="1" applyBorder="1" applyAlignment="1">
      <alignment horizontal="center"/>
    </xf>
    <xf numFmtId="0" fontId="87" fillId="48" borderId="22" xfId="0" applyNumberFormat="1" applyFont="1" applyFill="1" applyBorder="1" applyAlignment="1" quotePrefix="1">
      <alignment horizontal="center"/>
    </xf>
    <xf numFmtId="0" fontId="83" fillId="48" borderId="22" xfId="0" applyNumberFormat="1" applyFont="1" applyFill="1" applyBorder="1" applyAlignment="1">
      <alignment horizontal="center"/>
    </xf>
    <xf numFmtId="0" fontId="83" fillId="48" borderId="25" xfId="0" applyNumberFormat="1" applyFont="1" applyFill="1" applyBorder="1" applyAlignment="1">
      <alignment horizontal="center"/>
    </xf>
    <xf numFmtId="0" fontId="83" fillId="48" borderId="26" xfId="0" applyNumberFormat="1" applyFont="1" applyFill="1" applyBorder="1" applyAlignment="1">
      <alignment horizontal="center"/>
    </xf>
    <xf numFmtId="0" fontId="95" fillId="44" borderId="71" xfId="0" applyFont="1" applyFill="1" applyBorder="1" applyAlignment="1">
      <alignment/>
    </xf>
    <xf numFmtId="0" fontId="95" fillId="38" borderId="56" xfId="0" applyFont="1" applyFill="1" applyBorder="1" applyAlignment="1">
      <alignment/>
    </xf>
    <xf numFmtId="0" fontId="86" fillId="44" borderId="71" xfId="0" applyFont="1" applyFill="1" applyBorder="1" applyAlignment="1">
      <alignment horizontal="center"/>
    </xf>
    <xf numFmtId="0" fontId="86" fillId="38" borderId="56" xfId="0" applyFont="1" applyFill="1" applyBorder="1" applyAlignment="1">
      <alignment horizontal="center"/>
    </xf>
    <xf numFmtId="0" fontId="83" fillId="44" borderId="22" xfId="0" applyFont="1" applyFill="1" applyBorder="1" applyAlignment="1">
      <alignment/>
    </xf>
    <xf numFmtId="0" fontId="92" fillId="37" borderId="21" xfId="0" applyNumberFormat="1" applyFont="1" applyFill="1" applyBorder="1" applyAlignment="1">
      <alignment horizontal="center"/>
    </xf>
    <xf numFmtId="0" fontId="91" fillId="71" borderId="65" xfId="0" applyNumberFormat="1" applyFont="1" applyFill="1" applyBorder="1" applyAlignment="1">
      <alignment horizontal="center"/>
    </xf>
    <xf numFmtId="0" fontId="91" fillId="71" borderId="35" xfId="0" applyNumberFormat="1" applyFont="1" applyFill="1" applyBorder="1" applyAlignment="1">
      <alignment horizontal="center"/>
    </xf>
    <xf numFmtId="0" fontId="91" fillId="71" borderId="66" xfId="0" applyNumberFormat="1" applyFont="1" applyFill="1" applyBorder="1" applyAlignment="1">
      <alignment horizontal="center"/>
    </xf>
    <xf numFmtId="0" fontId="91" fillId="71" borderId="54" xfId="0" applyNumberFormat="1" applyFont="1" applyFill="1" applyBorder="1" applyAlignment="1">
      <alignment horizontal="center"/>
    </xf>
    <xf numFmtId="0" fontId="83" fillId="72" borderId="65" xfId="0" applyNumberFormat="1" applyFont="1" applyFill="1" applyBorder="1" applyAlignment="1">
      <alignment horizontal="center"/>
    </xf>
    <xf numFmtId="0" fontId="83" fillId="72" borderId="35" xfId="0" applyNumberFormat="1" applyFont="1" applyFill="1" applyBorder="1" applyAlignment="1">
      <alignment horizontal="center"/>
    </xf>
    <xf numFmtId="0" fontId="83" fillId="72" borderId="54" xfId="0" applyNumberFormat="1" applyFont="1" applyFill="1" applyBorder="1" applyAlignment="1">
      <alignment horizontal="center"/>
    </xf>
    <xf numFmtId="0" fontId="3" fillId="73" borderId="57" xfId="0" applyNumberFormat="1" applyFont="1" applyFill="1" applyBorder="1" applyAlignment="1">
      <alignment horizontal="center"/>
    </xf>
    <xf numFmtId="0" fontId="3" fillId="73" borderId="58" xfId="0" applyNumberFormat="1" applyFont="1" applyFill="1" applyBorder="1" applyAlignment="1">
      <alignment horizontal="center"/>
    </xf>
    <xf numFmtId="0" fontId="3" fillId="73" borderId="59" xfId="0" applyNumberFormat="1" applyFont="1" applyFill="1" applyBorder="1" applyAlignment="1">
      <alignment horizontal="center"/>
    </xf>
    <xf numFmtId="0" fontId="3" fillId="73" borderId="54" xfId="0" applyNumberFormat="1" applyFont="1" applyFill="1" applyBorder="1" applyAlignment="1">
      <alignment horizontal="center"/>
    </xf>
    <xf numFmtId="0" fontId="91" fillId="51" borderId="25" xfId="0" applyNumberFormat="1" applyFont="1" applyFill="1" applyBorder="1" applyAlignment="1">
      <alignment horizontal="center"/>
    </xf>
    <xf numFmtId="0" fontId="91" fillId="51" borderId="22" xfId="0" applyNumberFormat="1" applyFont="1" applyFill="1" applyBorder="1" applyAlignment="1">
      <alignment horizontal="center"/>
    </xf>
    <xf numFmtId="0" fontId="91" fillId="51" borderId="26" xfId="0" applyNumberFormat="1" applyFont="1" applyFill="1" applyBorder="1" applyAlignment="1">
      <alignment horizontal="center"/>
    </xf>
    <xf numFmtId="1" fontId="92" fillId="51" borderId="22" xfId="0" applyNumberFormat="1" applyFont="1" applyFill="1" applyBorder="1" applyAlignment="1" quotePrefix="1">
      <alignment horizontal="center"/>
    </xf>
    <xf numFmtId="0" fontId="87" fillId="38" borderId="21" xfId="0" applyNumberFormat="1" applyFont="1" applyFill="1" applyBorder="1" applyAlignment="1">
      <alignment horizontal="center"/>
    </xf>
    <xf numFmtId="189" fontId="83" fillId="53" borderId="63" xfId="0" applyNumberFormat="1" applyFont="1" applyFill="1" applyBorder="1" applyAlignment="1">
      <alignment horizontal="center" vertical="center"/>
    </xf>
    <xf numFmtId="189" fontId="83" fillId="53" borderId="64" xfId="0" applyNumberFormat="1" applyFont="1" applyFill="1" applyBorder="1" applyAlignment="1">
      <alignment horizontal="center" vertical="center"/>
    </xf>
    <xf numFmtId="0" fontId="83" fillId="38" borderId="21" xfId="0" applyNumberFormat="1" applyFont="1" applyFill="1" applyBorder="1" applyAlignment="1">
      <alignment horizontal="center"/>
    </xf>
    <xf numFmtId="0" fontId="83" fillId="38" borderId="22" xfId="0" applyNumberFormat="1" applyFont="1" applyFill="1" applyBorder="1" applyAlignment="1">
      <alignment horizontal="center"/>
    </xf>
    <xf numFmtId="0" fontId="83" fillId="38" borderId="26" xfId="0" applyNumberFormat="1" applyFont="1" applyFill="1" applyBorder="1" applyAlignment="1">
      <alignment horizontal="center"/>
    </xf>
    <xf numFmtId="0" fontId="91" fillId="47" borderId="21" xfId="0" applyNumberFormat="1" applyFont="1" applyFill="1" applyBorder="1" applyAlignment="1">
      <alignment horizontal="center"/>
    </xf>
    <xf numFmtId="0" fontId="91" fillId="47" borderId="26" xfId="0" applyNumberFormat="1" applyFont="1" applyFill="1" applyBorder="1" applyAlignment="1">
      <alignment horizontal="center"/>
    </xf>
    <xf numFmtId="0" fontId="83" fillId="44" borderId="25" xfId="0" applyNumberFormat="1" applyFont="1" applyFill="1" applyBorder="1" applyAlignment="1">
      <alignment horizontal="center"/>
    </xf>
    <xf numFmtId="189" fontId="83" fillId="74" borderId="73" xfId="0" applyNumberFormat="1" applyFont="1" applyFill="1" applyBorder="1" applyAlignment="1">
      <alignment horizontal="center" vertical="center"/>
    </xf>
    <xf numFmtId="189" fontId="83" fillId="74" borderId="63" xfId="0" applyNumberFormat="1" applyFont="1" applyFill="1" applyBorder="1" applyAlignment="1">
      <alignment horizontal="center" vertical="center"/>
    </xf>
    <xf numFmtId="189" fontId="7" fillId="75" borderId="63" xfId="0" applyNumberFormat="1" applyFont="1" applyFill="1" applyBorder="1" applyAlignment="1">
      <alignment horizontal="center" vertical="center"/>
    </xf>
    <xf numFmtId="189" fontId="7" fillId="75" borderId="64" xfId="0" applyNumberFormat="1" applyFont="1" applyFill="1" applyBorder="1" applyAlignment="1">
      <alignment horizontal="center" vertical="center"/>
    </xf>
    <xf numFmtId="0" fontId="102" fillId="49" borderId="25" xfId="0" applyNumberFormat="1" applyFont="1" applyFill="1" applyBorder="1" applyAlignment="1">
      <alignment horizontal="center"/>
    </xf>
    <xf numFmtId="0" fontId="91" fillId="47" borderId="21" xfId="0" applyFont="1" applyFill="1" applyBorder="1" applyAlignment="1">
      <alignment horizontal="center"/>
    </xf>
    <xf numFmtId="0" fontId="91" fillId="47" borderId="26" xfId="0" applyFont="1" applyFill="1" applyBorder="1" applyAlignment="1">
      <alignment horizontal="center"/>
    </xf>
    <xf numFmtId="0" fontId="83" fillId="44" borderId="21" xfId="0" applyFont="1" applyFill="1" applyBorder="1" applyAlignment="1">
      <alignment horizontal="center"/>
    </xf>
    <xf numFmtId="0" fontId="83" fillId="44" borderId="26" xfId="0" applyFont="1" applyFill="1" applyBorder="1" applyAlignment="1">
      <alignment horizontal="center"/>
    </xf>
    <xf numFmtId="0" fontId="19" fillId="76" borderId="21" xfId="0" applyFont="1" applyFill="1" applyBorder="1" applyAlignment="1">
      <alignment horizontal="center"/>
    </xf>
    <xf numFmtId="0" fontId="19" fillId="76" borderId="26" xfId="0" applyFont="1" applyFill="1" applyBorder="1" applyAlignment="1">
      <alignment horizontal="center"/>
    </xf>
    <xf numFmtId="0" fontId="103" fillId="50" borderId="21" xfId="0" applyFont="1" applyFill="1" applyBorder="1" applyAlignment="1">
      <alignment horizontal="center"/>
    </xf>
    <xf numFmtId="0" fontId="103" fillId="50" borderId="26" xfId="0" applyFont="1" applyFill="1" applyBorder="1" applyAlignment="1">
      <alignment horizontal="center"/>
    </xf>
    <xf numFmtId="0" fontId="85" fillId="49" borderId="21" xfId="0" applyFont="1" applyFill="1" applyBorder="1" applyAlignment="1">
      <alignment horizontal="center"/>
    </xf>
    <xf numFmtId="0" fontId="85" fillId="49" borderId="26" xfId="0" applyFont="1" applyFill="1" applyBorder="1" applyAlignment="1">
      <alignment horizontal="center"/>
    </xf>
    <xf numFmtId="0" fontId="22" fillId="76" borderId="21" xfId="0" applyFont="1" applyFill="1" applyBorder="1" applyAlignment="1">
      <alignment horizontal="center"/>
    </xf>
    <xf numFmtId="0" fontId="22" fillId="76" borderId="26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25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91" fillId="37" borderId="21" xfId="0" applyFont="1" applyFill="1" applyBorder="1" applyAlignment="1">
      <alignment horizontal="center"/>
    </xf>
    <xf numFmtId="0" fontId="91" fillId="37" borderId="26" xfId="0" applyFont="1" applyFill="1" applyBorder="1" applyAlignment="1">
      <alignment horizontal="center"/>
    </xf>
    <xf numFmtId="0" fontId="3" fillId="48" borderId="21" xfId="0" applyFont="1" applyFill="1" applyBorder="1" applyAlignment="1">
      <alignment horizontal="center"/>
    </xf>
    <xf numFmtId="0" fontId="3" fillId="48" borderId="26" xfId="0" applyFont="1" applyFill="1" applyBorder="1" applyAlignment="1">
      <alignment horizontal="center"/>
    </xf>
    <xf numFmtId="0" fontId="6" fillId="76" borderId="21" xfId="0" applyFont="1" applyFill="1" applyBorder="1" applyAlignment="1">
      <alignment horizontal="center"/>
    </xf>
    <xf numFmtId="0" fontId="6" fillId="76" borderId="25" xfId="0" applyFont="1" applyFill="1" applyBorder="1" applyAlignment="1">
      <alignment horizontal="center"/>
    </xf>
    <xf numFmtId="0" fontId="6" fillId="76" borderId="26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83" fillId="33" borderId="21" xfId="0" applyFont="1" applyFill="1" applyBorder="1" applyAlignment="1">
      <alignment horizontal="center"/>
    </xf>
    <xf numFmtId="0" fontId="83" fillId="33" borderId="26" xfId="0" applyFont="1" applyFill="1" applyBorder="1" applyAlignment="1">
      <alignment horizontal="center"/>
    </xf>
    <xf numFmtId="0" fontId="6" fillId="76" borderId="13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91" fillId="51" borderId="21" xfId="0" applyFont="1" applyFill="1" applyBorder="1" applyAlignment="1">
      <alignment horizontal="center"/>
    </xf>
    <xf numFmtId="0" fontId="91" fillId="51" borderId="26" xfId="0" applyFont="1" applyFill="1" applyBorder="1" applyAlignment="1">
      <alignment horizontal="center"/>
    </xf>
    <xf numFmtId="0" fontId="83" fillId="49" borderId="21" xfId="0" applyFont="1" applyFill="1" applyBorder="1" applyAlignment="1">
      <alignment horizontal="center"/>
    </xf>
    <xf numFmtId="0" fontId="83" fillId="49" borderId="26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6" fillId="76" borderId="19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04" fillId="76" borderId="21" xfId="0" applyFont="1" applyFill="1" applyBorder="1" applyAlignment="1">
      <alignment horizontal="center"/>
    </xf>
    <xf numFmtId="0" fontId="104" fillId="76" borderId="26" xfId="0" applyFont="1" applyFill="1" applyBorder="1" applyAlignment="1">
      <alignment horizontal="center"/>
    </xf>
    <xf numFmtId="0" fontId="83" fillId="38" borderId="21" xfId="0" applyFont="1" applyFill="1" applyBorder="1" applyAlignment="1">
      <alignment horizontal="center"/>
    </xf>
    <xf numFmtId="0" fontId="83" fillId="38" borderId="26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7" fillId="41" borderId="21" xfId="0" applyFont="1" applyFill="1" applyBorder="1" applyAlignment="1">
      <alignment horizontal="center"/>
    </xf>
    <xf numFmtId="0" fontId="7" fillId="41" borderId="26" xfId="0" applyFont="1" applyFill="1" applyBorder="1" applyAlignment="1">
      <alignment horizontal="center"/>
    </xf>
    <xf numFmtId="0" fontId="83" fillId="52" borderId="21" xfId="0" applyFont="1" applyFill="1" applyBorder="1" applyAlignment="1">
      <alignment horizontal="center"/>
    </xf>
    <xf numFmtId="0" fontId="83" fillId="52" borderId="26" xfId="0" applyFont="1" applyFill="1" applyBorder="1" applyAlignment="1">
      <alignment horizontal="center"/>
    </xf>
    <xf numFmtId="0" fontId="91" fillId="50" borderId="21" xfId="0" applyFont="1" applyFill="1" applyBorder="1" applyAlignment="1">
      <alignment horizontal="center"/>
    </xf>
    <xf numFmtId="0" fontId="91" fillId="50" borderId="26" xfId="0" applyFont="1" applyFill="1" applyBorder="1" applyAlignment="1">
      <alignment horizontal="center"/>
    </xf>
    <xf numFmtId="0" fontId="3" fillId="52" borderId="21" xfId="0" applyFont="1" applyFill="1" applyBorder="1" applyAlignment="1">
      <alignment horizontal="center"/>
    </xf>
    <xf numFmtId="0" fontId="3" fillId="52" borderId="26" xfId="0" applyFont="1" applyFill="1" applyBorder="1" applyAlignment="1">
      <alignment horizontal="center"/>
    </xf>
    <xf numFmtId="0" fontId="83" fillId="41" borderId="21" xfId="0" applyFont="1" applyFill="1" applyBorder="1" applyAlignment="1">
      <alignment horizontal="center"/>
    </xf>
    <xf numFmtId="0" fontId="83" fillId="41" borderId="26" xfId="0" applyFont="1" applyFill="1" applyBorder="1" applyAlignment="1">
      <alignment horizontal="center"/>
    </xf>
    <xf numFmtId="0" fontId="91" fillId="47" borderId="25" xfId="0" applyFont="1" applyFill="1" applyBorder="1" applyAlignment="1">
      <alignment horizontal="center"/>
    </xf>
    <xf numFmtId="0" fontId="3" fillId="42" borderId="25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83" fillId="44" borderId="25" xfId="0" applyFont="1" applyFill="1" applyBorder="1" applyAlignment="1">
      <alignment horizontal="center"/>
    </xf>
    <xf numFmtId="0" fontId="6" fillId="43" borderId="21" xfId="0" applyFont="1" applyFill="1" applyBorder="1" applyAlignment="1">
      <alignment horizontal="center"/>
    </xf>
    <xf numFmtId="0" fontId="6" fillId="43" borderId="25" xfId="0" applyFont="1" applyFill="1" applyBorder="1" applyAlignment="1">
      <alignment horizontal="center"/>
    </xf>
    <xf numFmtId="0" fontId="6" fillId="43" borderId="26" xfId="0" applyFont="1" applyFill="1" applyBorder="1" applyAlignment="1">
      <alignment horizontal="center"/>
    </xf>
    <xf numFmtId="0" fontId="7" fillId="38" borderId="21" xfId="0" applyFont="1" applyFill="1" applyBorder="1" applyAlignment="1">
      <alignment horizontal="center"/>
    </xf>
    <xf numFmtId="0" fontId="7" fillId="38" borderId="25" xfId="0" applyFont="1" applyFill="1" applyBorder="1" applyAlignment="1">
      <alignment horizontal="center"/>
    </xf>
    <xf numFmtId="0" fontId="7" fillId="38" borderId="26" xfId="0" applyFont="1" applyFill="1" applyBorder="1" applyAlignment="1">
      <alignment horizontal="center"/>
    </xf>
    <xf numFmtId="0" fontId="3" fillId="49" borderId="21" xfId="0" applyFont="1" applyFill="1" applyBorder="1" applyAlignment="1">
      <alignment horizontal="center"/>
    </xf>
    <xf numFmtId="0" fontId="3" fillId="49" borderId="25" xfId="0" applyFont="1" applyFill="1" applyBorder="1" applyAlignment="1">
      <alignment horizontal="center"/>
    </xf>
    <xf numFmtId="0" fontId="3" fillId="49" borderId="26" xfId="0" applyFont="1" applyFill="1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0" fontId="6" fillId="37" borderId="25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/>
    </xf>
    <xf numFmtId="0" fontId="3" fillId="41" borderId="21" xfId="0" applyFont="1" applyFill="1" applyBorder="1" applyAlignment="1">
      <alignment horizontal="center"/>
    </xf>
    <xf numFmtId="0" fontId="3" fillId="41" borderId="25" xfId="0" applyFont="1" applyFill="1" applyBorder="1" applyAlignment="1">
      <alignment horizontal="center"/>
    </xf>
    <xf numFmtId="0" fontId="3" fillId="41" borderId="26" xfId="0" applyFont="1" applyFill="1" applyBorder="1" applyAlignment="1">
      <alignment horizontal="center"/>
    </xf>
    <xf numFmtId="0" fontId="6" fillId="51" borderId="21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7" fillId="45" borderId="21" xfId="0" applyFont="1" applyFill="1" applyBorder="1" applyAlignment="1">
      <alignment horizontal="center"/>
    </xf>
    <xf numFmtId="0" fontId="7" fillId="45" borderId="25" xfId="0" applyFont="1" applyFill="1" applyBorder="1" applyAlignment="1">
      <alignment horizontal="center"/>
    </xf>
    <xf numFmtId="0" fontId="7" fillId="45" borderId="26" xfId="0" applyFont="1" applyFill="1" applyBorder="1" applyAlignment="1">
      <alignment horizontal="center"/>
    </xf>
    <xf numFmtId="0" fontId="3" fillId="53" borderId="58" xfId="0" applyFont="1" applyFill="1" applyBorder="1" applyAlignment="1">
      <alignment horizontal="center"/>
    </xf>
    <xf numFmtId="0" fontId="3" fillId="53" borderId="76" xfId="0" applyFont="1" applyFill="1" applyBorder="1" applyAlignment="1">
      <alignment horizontal="center"/>
    </xf>
    <xf numFmtId="0" fontId="3" fillId="53" borderId="77" xfId="0" applyFont="1" applyFill="1" applyBorder="1" applyAlignment="1">
      <alignment horizontal="center"/>
    </xf>
    <xf numFmtId="0" fontId="3" fillId="53" borderId="78" xfId="0" applyFont="1" applyFill="1" applyBorder="1" applyAlignment="1">
      <alignment horizontal="center"/>
    </xf>
    <xf numFmtId="0" fontId="83" fillId="57" borderId="58" xfId="0" applyFont="1" applyFill="1" applyBorder="1" applyAlignment="1">
      <alignment horizontal="center"/>
    </xf>
    <xf numFmtId="0" fontId="83" fillId="57" borderId="77" xfId="0" applyFont="1" applyFill="1" applyBorder="1" applyAlignment="1">
      <alignment horizontal="center"/>
    </xf>
    <xf numFmtId="0" fontId="83" fillId="57" borderId="78" xfId="0" applyFont="1" applyFill="1" applyBorder="1" applyAlignment="1">
      <alignment horizontal="center"/>
    </xf>
    <xf numFmtId="0" fontId="6" fillId="58" borderId="58" xfId="0" applyFont="1" applyFill="1" applyBorder="1" applyAlignment="1">
      <alignment horizontal="center"/>
    </xf>
    <xf numFmtId="0" fontId="6" fillId="58" borderId="77" xfId="0" applyFont="1" applyFill="1" applyBorder="1" applyAlignment="1">
      <alignment horizontal="center"/>
    </xf>
    <xf numFmtId="0" fontId="6" fillId="58" borderId="78" xfId="0" applyFont="1" applyFill="1" applyBorder="1" applyAlignment="1">
      <alignment horizontal="center"/>
    </xf>
    <xf numFmtId="0" fontId="7" fillId="61" borderId="58" xfId="0" applyFont="1" applyFill="1" applyBorder="1" applyAlignment="1">
      <alignment horizontal="center"/>
    </xf>
    <xf numFmtId="0" fontId="7" fillId="61" borderId="76" xfId="0" applyFont="1" applyFill="1" applyBorder="1" applyAlignment="1">
      <alignment horizontal="center"/>
    </xf>
    <xf numFmtId="0" fontId="7" fillId="61" borderId="77" xfId="0" applyFont="1" applyFill="1" applyBorder="1" applyAlignment="1">
      <alignment horizontal="center"/>
    </xf>
    <xf numFmtId="0" fontId="7" fillId="61" borderId="78" xfId="0" applyFont="1" applyFill="1" applyBorder="1" applyAlignment="1">
      <alignment horizontal="center"/>
    </xf>
    <xf numFmtId="0" fontId="91" fillId="54" borderId="58" xfId="0" applyFont="1" applyFill="1" applyBorder="1" applyAlignment="1">
      <alignment horizontal="center"/>
    </xf>
    <xf numFmtId="0" fontId="91" fillId="54" borderId="76" xfId="0" applyFont="1" applyFill="1" applyBorder="1" applyAlignment="1">
      <alignment horizontal="center"/>
    </xf>
    <xf numFmtId="0" fontId="91" fillId="54" borderId="77" xfId="0" applyFont="1" applyFill="1" applyBorder="1" applyAlignment="1">
      <alignment horizontal="center"/>
    </xf>
    <xf numFmtId="0" fontId="91" fillId="54" borderId="78" xfId="0" applyFont="1" applyFill="1" applyBorder="1" applyAlignment="1">
      <alignment horizontal="center"/>
    </xf>
    <xf numFmtId="0" fontId="7" fillId="56" borderId="58" xfId="0" applyFont="1" applyFill="1" applyBorder="1" applyAlignment="1">
      <alignment horizontal="center"/>
    </xf>
    <xf numFmtId="0" fontId="7" fillId="56" borderId="77" xfId="0" applyFont="1" applyFill="1" applyBorder="1" applyAlignment="1">
      <alignment horizontal="center"/>
    </xf>
    <xf numFmtId="0" fontId="7" fillId="56" borderId="78" xfId="0" applyFont="1" applyFill="1" applyBorder="1" applyAlignment="1">
      <alignment horizontal="center"/>
    </xf>
    <xf numFmtId="0" fontId="6" fillId="62" borderId="58" xfId="0" applyFont="1" applyFill="1" applyBorder="1" applyAlignment="1">
      <alignment horizontal="center"/>
    </xf>
    <xf numFmtId="0" fontId="6" fillId="62" borderId="77" xfId="0" applyFont="1" applyFill="1" applyBorder="1" applyAlignment="1">
      <alignment horizontal="center"/>
    </xf>
    <xf numFmtId="0" fontId="6" fillId="62" borderId="78" xfId="0" applyFont="1" applyFill="1" applyBorder="1" applyAlignment="1">
      <alignment horizontal="center"/>
    </xf>
    <xf numFmtId="0" fontId="6" fillId="77" borderId="79" xfId="0" applyFont="1" applyFill="1" applyBorder="1" applyAlignment="1">
      <alignment horizontal="center"/>
    </xf>
    <xf numFmtId="0" fontId="6" fillId="77" borderId="80" xfId="0" applyFont="1" applyFill="1" applyBorder="1" applyAlignment="1">
      <alignment horizontal="center"/>
    </xf>
    <xf numFmtId="0" fontId="6" fillId="77" borderId="25" xfId="0" applyFont="1" applyFill="1" applyBorder="1" applyAlignment="1">
      <alignment horizontal="center"/>
    </xf>
    <xf numFmtId="0" fontId="6" fillId="77" borderId="26" xfId="0" applyFont="1" applyFill="1" applyBorder="1" applyAlignment="1">
      <alignment horizontal="center"/>
    </xf>
    <xf numFmtId="0" fontId="3" fillId="78" borderId="58" xfId="0" applyFont="1" applyFill="1" applyBorder="1" applyAlignment="1">
      <alignment horizontal="center"/>
    </xf>
    <xf numFmtId="0" fontId="3" fillId="78" borderId="77" xfId="0" applyFont="1" applyFill="1" applyBorder="1" applyAlignment="1">
      <alignment horizontal="center"/>
    </xf>
    <xf numFmtId="0" fontId="3" fillId="78" borderId="78" xfId="0" applyFont="1" applyFill="1" applyBorder="1" applyAlignment="1">
      <alignment horizontal="center"/>
    </xf>
    <xf numFmtId="0" fontId="3" fillId="60" borderId="58" xfId="0" applyFont="1" applyFill="1" applyBorder="1" applyAlignment="1">
      <alignment horizontal="center"/>
    </xf>
    <xf numFmtId="0" fontId="3" fillId="60" borderId="77" xfId="0" applyFont="1" applyFill="1" applyBorder="1" applyAlignment="1">
      <alignment horizontal="center"/>
    </xf>
    <xf numFmtId="0" fontId="3" fillId="60" borderId="78" xfId="0" applyFont="1" applyFill="1" applyBorder="1" applyAlignment="1">
      <alignment horizontal="center"/>
    </xf>
    <xf numFmtId="0" fontId="6" fillId="50" borderId="21" xfId="0" applyFont="1" applyFill="1" applyBorder="1" applyAlignment="1">
      <alignment horizontal="center"/>
    </xf>
    <xf numFmtId="0" fontId="6" fillId="50" borderId="25" xfId="0" applyFont="1" applyFill="1" applyBorder="1" applyAlignment="1">
      <alignment horizontal="center"/>
    </xf>
    <xf numFmtId="0" fontId="6" fillId="50" borderId="26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30" fillId="33" borderId="21" xfId="0" applyFont="1" applyFill="1" applyBorder="1" applyAlignment="1">
      <alignment horizontal="center"/>
    </xf>
    <xf numFmtId="0" fontId="30" fillId="33" borderId="25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30" fillId="33" borderId="26" xfId="0" applyFont="1" applyFill="1" applyBorder="1" applyAlignment="1">
      <alignment horizontal="center"/>
    </xf>
    <xf numFmtId="0" fontId="83" fillId="41" borderId="25" xfId="0" applyFont="1" applyFill="1" applyBorder="1" applyAlignment="1">
      <alignment horizontal="center"/>
    </xf>
    <xf numFmtId="0" fontId="83" fillId="49" borderId="18" xfId="0" applyFont="1" applyFill="1" applyBorder="1" applyAlignment="1">
      <alignment horizontal="center"/>
    </xf>
    <xf numFmtId="0" fontId="83" fillId="49" borderId="19" xfId="0" applyFont="1" applyFill="1" applyBorder="1" applyAlignment="1">
      <alignment horizontal="center"/>
    </xf>
    <xf numFmtId="0" fontId="83" fillId="52" borderId="25" xfId="0" applyFont="1" applyFill="1" applyBorder="1" applyAlignment="1">
      <alignment horizontal="center"/>
    </xf>
    <xf numFmtId="0" fontId="91" fillId="50" borderId="25" xfId="0" applyFont="1" applyFill="1" applyBorder="1" applyAlignment="1">
      <alignment horizontal="center"/>
    </xf>
    <xf numFmtId="0" fontId="105" fillId="50" borderId="21" xfId="0" applyFont="1" applyFill="1" applyBorder="1" applyAlignment="1">
      <alignment horizontal="center"/>
    </xf>
    <xf numFmtId="0" fontId="105" fillId="50" borderId="25" xfId="0" applyFont="1" applyFill="1" applyBorder="1" applyAlignment="1">
      <alignment horizontal="center"/>
    </xf>
    <xf numFmtId="0" fontId="105" fillId="50" borderId="26" xfId="0" applyFont="1" applyFill="1" applyBorder="1" applyAlignment="1">
      <alignment horizontal="center"/>
    </xf>
    <xf numFmtId="0" fontId="90" fillId="52" borderId="21" xfId="0" applyFont="1" applyFill="1" applyBorder="1" applyAlignment="1">
      <alignment horizontal="center"/>
    </xf>
    <xf numFmtId="0" fontId="90" fillId="52" borderId="25" xfId="0" applyFont="1" applyFill="1" applyBorder="1" applyAlignment="1">
      <alignment horizontal="center"/>
    </xf>
    <xf numFmtId="0" fontId="90" fillId="52" borderId="26" xfId="0" applyFont="1" applyFill="1" applyBorder="1" applyAlignment="1">
      <alignment horizontal="center"/>
    </xf>
    <xf numFmtId="0" fontId="105" fillId="47" borderId="21" xfId="0" applyFont="1" applyFill="1" applyBorder="1" applyAlignment="1">
      <alignment horizontal="center"/>
    </xf>
    <xf numFmtId="0" fontId="105" fillId="47" borderId="25" xfId="0" applyFont="1" applyFill="1" applyBorder="1" applyAlignment="1">
      <alignment horizontal="center"/>
    </xf>
    <xf numFmtId="0" fontId="105" fillId="47" borderId="26" xfId="0" applyFont="1" applyFill="1" applyBorder="1" applyAlignment="1">
      <alignment horizontal="center"/>
    </xf>
    <xf numFmtId="0" fontId="90" fillId="38" borderId="21" xfId="0" applyFont="1" applyFill="1" applyBorder="1" applyAlignment="1">
      <alignment horizontal="center"/>
    </xf>
    <xf numFmtId="0" fontId="90" fillId="38" borderId="25" xfId="0" applyFont="1" applyFill="1" applyBorder="1" applyAlignment="1">
      <alignment horizontal="center"/>
    </xf>
    <xf numFmtId="0" fontId="90" fillId="38" borderId="26" xfId="0" applyFont="1" applyFill="1" applyBorder="1" applyAlignment="1">
      <alignment horizontal="center"/>
    </xf>
    <xf numFmtId="0" fontId="106" fillId="44" borderId="21" xfId="0" applyFont="1" applyFill="1" applyBorder="1" applyAlignment="1">
      <alignment horizontal="center"/>
    </xf>
    <xf numFmtId="0" fontId="106" fillId="44" borderId="25" xfId="0" applyFont="1" applyFill="1" applyBorder="1" applyAlignment="1">
      <alignment horizontal="center"/>
    </xf>
    <xf numFmtId="0" fontId="106" fillId="44" borderId="26" xfId="0" applyFont="1" applyFill="1" applyBorder="1" applyAlignment="1">
      <alignment horizontal="center"/>
    </xf>
    <xf numFmtId="0" fontId="107" fillId="51" borderId="21" xfId="0" applyFont="1" applyFill="1" applyBorder="1" applyAlignment="1">
      <alignment horizontal="center"/>
    </xf>
    <xf numFmtId="0" fontId="107" fillId="51" borderId="25" xfId="0" applyFont="1" applyFill="1" applyBorder="1" applyAlignment="1">
      <alignment horizontal="center"/>
    </xf>
    <xf numFmtId="0" fontId="107" fillId="51" borderId="26" xfId="0" applyFont="1" applyFill="1" applyBorder="1" applyAlignment="1">
      <alignment horizontal="center"/>
    </xf>
    <xf numFmtId="0" fontId="30" fillId="33" borderId="17" xfId="0" applyFont="1" applyFill="1" applyBorder="1" applyAlignment="1">
      <alignment horizontal="center"/>
    </xf>
    <xf numFmtId="0" fontId="30" fillId="33" borderId="18" xfId="0" applyFont="1" applyFill="1" applyBorder="1" applyAlignment="1">
      <alignment horizontal="center"/>
    </xf>
    <xf numFmtId="0" fontId="30" fillId="33" borderId="19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83" fillId="72" borderId="58" xfId="0" applyFont="1" applyFill="1" applyBorder="1" applyAlignment="1">
      <alignment horizontal="center"/>
    </xf>
    <xf numFmtId="0" fontId="83" fillId="72" borderId="77" xfId="0" applyFont="1" applyFill="1" applyBorder="1" applyAlignment="1">
      <alignment horizontal="center"/>
    </xf>
    <xf numFmtId="0" fontId="83" fillId="72" borderId="78" xfId="0" applyFont="1" applyFill="1" applyBorder="1" applyAlignment="1">
      <alignment horizontal="center"/>
    </xf>
    <xf numFmtId="0" fontId="3" fillId="73" borderId="58" xfId="0" applyFont="1" applyFill="1" applyBorder="1" applyAlignment="1">
      <alignment horizontal="center"/>
    </xf>
    <xf numFmtId="0" fontId="3" fillId="73" borderId="76" xfId="0" applyFont="1" applyFill="1" applyBorder="1" applyAlignment="1">
      <alignment horizontal="center"/>
    </xf>
    <xf numFmtId="0" fontId="3" fillId="73" borderId="77" xfId="0" applyFont="1" applyFill="1" applyBorder="1" applyAlignment="1">
      <alignment horizontal="center"/>
    </xf>
    <xf numFmtId="0" fontId="3" fillId="73" borderId="78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106" fillId="49" borderId="21" xfId="0" applyFont="1" applyFill="1" applyBorder="1" applyAlignment="1">
      <alignment horizontal="center"/>
    </xf>
    <xf numFmtId="0" fontId="106" fillId="49" borderId="25" xfId="0" applyFont="1" applyFill="1" applyBorder="1" applyAlignment="1">
      <alignment horizontal="center"/>
    </xf>
    <xf numFmtId="0" fontId="106" fillId="49" borderId="26" xfId="0" applyFont="1" applyFill="1" applyBorder="1" applyAlignment="1">
      <alignment horizontal="center"/>
    </xf>
    <xf numFmtId="0" fontId="31" fillId="41" borderId="17" xfId="0" applyFont="1" applyFill="1" applyBorder="1" applyAlignment="1">
      <alignment horizontal="center"/>
    </xf>
    <xf numFmtId="0" fontId="31" fillId="41" borderId="18" xfId="0" applyFont="1" applyFill="1" applyBorder="1" applyAlignment="1">
      <alignment horizontal="center"/>
    </xf>
    <xf numFmtId="0" fontId="31" fillId="41" borderId="19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0" fontId="83" fillId="49" borderId="25" xfId="0" applyFont="1" applyFill="1" applyBorder="1" applyAlignment="1">
      <alignment horizontal="center"/>
    </xf>
    <xf numFmtId="0" fontId="83" fillId="41" borderId="18" xfId="0" applyFont="1" applyFill="1" applyBorder="1" applyAlignment="1">
      <alignment horizontal="center"/>
    </xf>
    <xf numFmtId="0" fontId="83" fillId="41" borderId="19" xfId="0" applyFont="1" applyFill="1" applyBorder="1" applyAlignment="1">
      <alignment horizontal="center"/>
    </xf>
    <xf numFmtId="0" fontId="91" fillId="50" borderId="18" xfId="0" applyFont="1" applyFill="1" applyBorder="1" applyAlignment="1">
      <alignment horizontal="center"/>
    </xf>
    <xf numFmtId="0" fontId="91" fillId="50" borderId="19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91" fillId="51" borderId="18" xfId="0" applyFont="1" applyFill="1" applyBorder="1" applyAlignment="1">
      <alignment horizontal="center"/>
    </xf>
    <xf numFmtId="0" fontId="91" fillId="51" borderId="19" xfId="0" applyFont="1" applyFill="1" applyBorder="1" applyAlignment="1">
      <alignment horizontal="center"/>
    </xf>
    <xf numFmtId="0" fontId="83" fillId="52" borderId="18" xfId="0" applyFont="1" applyFill="1" applyBorder="1" applyAlignment="1">
      <alignment horizontal="center"/>
    </xf>
    <xf numFmtId="0" fontId="83" fillId="52" borderId="19" xfId="0" applyFont="1" applyFill="1" applyBorder="1" applyAlignment="1">
      <alignment horizontal="center"/>
    </xf>
    <xf numFmtId="0" fontId="34" fillId="33" borderId="17" xfId="0" applyFont="1" applyFill="1" applyBorder="1" applyAlignment="1">
      <alignment horizontal="center"/>
    </xf>
    <xf numFmtId="0" fontId="34" fillId="33" borderId="18" xfId="0" applyFont="1" applyFill="1" applyBorder="1" applyAlignment="1">
      <alignment horizontal="center"/>
    </xf>
    <xf numFmtId="0" fontId="34" fillId="33" borderId="25" xfId="0" applyFont="1" applyFill="1" applyBorder="1" applyAlignment="1">
      <alignment horizontal="center"/>
    </xf>
    <xf numFmtId="0" fontId="108" fillId="49" borderId="21" xfId="0" applyNumberFormat="1" applyFont="1" applyFill="1" applyBorder="1" applyAlignment="1">
      <alignment horizontal="center"/>
    </xf>
    <xf numFmtId="0" fontId="108" fillId="49" borderId="25" xfId="0" applyNumberFormat="1" applyFont="1" applyFill="1" applyBorder="1" applyAlignment="1">
      <alignment horizontal="center"/>
    </xf>
    <xf numFmtId="0" fontId="83" fillId="44" borderId="18" xfId="0" applyFont="1" applyFill="1" applyBorder="1" applyAlignment="1">
      <alignment horizontal="center"/>
    </xf>
    <xf numFmtId="0" fontId="83" fillId="44" borderId="19" xfId="0" applyFont="1" applyFill="1" applyBorder="1" applyAlignment="1">
      <alignment horizontal="center"/>
    </xf>
    <xf numFmtId="0" fontId="83" fillId="38" borderId="25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2" fillId="33" borderId="18" xfId="0" applyFont="1" applyFill="1" applyBorder="1" applyAlignment="1">
      <alignment horizontal="center"/>
    </xf>
    <xf numFmtId="0" fontId="32" fillId="33" borderId="25" xfId="0" applyFont="1" applyFill="1" applyBorder="1" applyAlignment="1">
      <alignment horizontal="center"/>
    </xf>
    <xf numFmtId="0" fontId="109" fillId="52" borderId="21" xfId="0" applyNumberFormat="1" applyFont="1" applyFill="1" applyBorder="1" applyAlignment="1">
      <alignment horizontal="center"/>
    </xf>
    <xf numFmtId="0" fontId="109" fillId="52" borderId="25" xfId="0" applyNumberFormat="1" applyFont="1" applyFill="1" applyBorder="1" applyAlignment="1">
      <alignment horizontal="center"/>
    </xf>
    <xf numFmtId="0" fontId="109" fillId="41" borderId="21" xfId="0" applyNumberFormat="1" applyFont="1" applyFill="1" applyBorder="1" applyAlignment="1">
      <alignment horizontal="center"/>
    </xf>
    <xf numFmtId="0" fontId="109" fillId="41" borderId="25" xfId="0" applyNumberFormat="1" applyFont="1" applyFill="1" applyBorder="1" applyAlignment="1">
      <alignment horizontal="center"/>
    </xf>
    <xf numFmtId="0" fontId="109" fillId="41" borderId="26" xfId="0" applyNumberFormat="1" applyFont="1" applyFill="1" applyBorder="1" applyAlignment="1">
      <alignment horizontal="center"/>
    </xf>
    <xf numFmtId="0" fontId="32" fillId="33" borderId="14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3" xfId="0" applyFont="1" applyFill="1" applyBorder="1" applyAlignment="1">
      <alignment horizontal="center"/>
    </xf>
    <xf numFmtId="0" fontId="110" fillId="50" borderId="21" xfId="0" applyNumberFormat="1" applyFont="1" applyFill="1" applyBorder="1" applyAlignment="1">
      <alignment horizontal="center"/>
    </xf>
    <xf numFmtId="0" fontId="110" fillId="50" borderId="25" xfId="0" applyNumberFormat="1" applyFont="1" applyFill="1" applyBorder="1" applyAlignment="1">
      <alignment horizontal="center"/>
    </xf>
    <xf numFmtId="0" fontId="110" fillId="50" borderId="26" xfId="0" applyNumberFormat="1" applyFont="1" applyFill="1" applyBorder="1" applyAlignment="1">
      <alignment horizontal="center"/>
    </xf>
    <xf numFmtId="0" fontId="111" fillId="44" borderId="21" xfId="0" applyNumberFormat="1" applyFont="1" applyFill="1" applyBorder="1" applyAlignment="1">
      <alignment horizontal="center"/>
    </xf>
    <xf numFmtId="0" fontId="111" fillId="44" borderId="25" xfId="0" applyNumberFormat="1" applyFont="1" applyFill="1" applyBorder="1" applyAlignment="1">
      <alignment horizontal="center"/>
    </xf>
    <xf numFmtId="0" fontId="112" fillId="47" borderId="21" xfId="0" applyNumberFormat="1" applyFont="1" applyFill="1" applyBorder="1" applyAlignment="1">
      <alignment horizontal="center"/>
    </xf>
    <xf numFmtId="0" fontId="112" fillId="47" borderId="25" xfId="0" applyNumberFormat="1" applyFont="1" applyFill="1" applyBorder="1" applyAlignment="1">
      <alignment horizontal="center"/>
    </xf>
    <xf numFmtId="0" fontId="112" fillId="47" borderId="26" xfId="0" applyNumberFormat="1" applyFont="1" applyFill="1" applyBorder="1" applyAlignment="1">
      <alignment horizontal="center"/>
    </xf>
    <xf numFmtId="0" fontId="91" fillId="71" borderId="58" xfId="0" applyFont="1" applyFill="1" applyBorder="1" applyAlignment="1">
      <alignment horizontal="center"/>
    </xf>
    <xf numFmtId="0" fontId="91" fillId="71" borderId="77" xfId="0" applyFont="1" applyFill="1" applyBorder="1" applyAlignment="1">
      <alignment horizontal="center"/>
    </xf>
    <xf numFmtId="0" fontId="91" fillId="71" borderId="78" xfId="0" applyFont="1" applyFill="1" applyBorder="1" applyAlignment="1">
      <alignment horizontal="center"/>
    </xf>
    <xf numFmtId="0" fontId="93" fillId="38" borderId="21" xfId="0" applyNumberFormat="1" applyFont="1" applyFill="1" applyBorder="1" applyAlignment="1">
      <alignment horizontal="center"/>
    </xf>
    <xf numFmtId="0" fontId="93" fillId="38" borderId="25" xfId="0" applyNumberFormat="1" applyFont="1" applyFill="1" applyBorder="1" applyAlignment="1">
      <alignment horizontal="center"/>
    </xf>
    <xf numFmtId="0" fontId="105" fillId="51" borderId="21" xfId="0" applyNumberFormat="1" applyFont="1" applyFill="1" applyBorder="1" applyAlignment="1">
      <alignment horizontal="center"/>
    </xf>
    <xf numFmtId="0" fontId="105" fillId="51" borderId="25" xfId="0" applyNumberFormat="1" applyFont="1" applyFill="1" applyBorder="1" applyAlignment="1">
      <alignment horizontal="center"/>
    </xf>
    <xf numFmtId="0" fontId="105" fillId="51" borderId="26" xfId="0" applyNumberFormat="1" applyFont="1" applyFill="1" applyBorder="1" applyAlignment="1">
      <alignment horizontal="center"/>
    </xf>
    <xf numFmtId="0" fontId="113" fillId="37" borderId="21" xfId="0" applyFont="1" applyFill="1" applyBorder="1" applyAlignment="1">
      <alignment horizontal="center"/>
    </xf>
    <xf numFmtId="0" fontId="113" fillId="37" borderId="25" xfId="0" applyFont="1" applyFill="1" applyBorder="1" applyAlignment="1">
      <alignment horizontal="center"/>
    </xf>
    <xf numFmtId="0" fontId="113" fillId="37" borderId="26" xfId="0" applyFont="1" applyFill="1" applyBorder="1" applyAlignment="1">
      <alignment horizontal="center"/>
    </xf>
    <xf numFmtId="0" fontId="35" fillId="34" borderId="0" xfId="0" applyFont="1" applyFill="1" applyBorder="1" applyAlignment="1">
      <alignment horizontal="center"/>
    </xf>
    <xf numFmtId="0" fontId="83" fillId="48" borderId="21" xfId="0" applyFont="1" applyFill="1" applyBorder="1" applyAlignment="1">
      <alignment horizontal="center"/>
    </xf>
    <xf numFmtId="0" fontId="83" fillId="48" borderId="25" xfId="0" applyFont="1" applyFill="1" applyBorder="1" applyAlignment="1">
      <alignment horizontal="center"/>
    </xf>
    <xf numFmtId="0" fontId="83" fillId="48" borderId="26" xfId="0" applyFont="1" applyFill="1" applyBorder="1" applyAlignment="1">
      <alignment horizontal="center"/>
    </xf>
    <xf numFmtId="0" fontId="114" fillId="48" borderId="21" xfId="0" applyFont="1" applyFill="1" applyBorder="1" applyAlignment="1">
      <alignment horizontal="center"/>
    </xf>
    <xf numFmtId="0" fontId="114" fillId="48" borderId="25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1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5.7109375" style="5" customWidth="1"/>
    <col min="2" max="2" width="1.7109375" style="5" customWidth="1"/>
    <col min="3" max="3" width="25.7109375" style="5" customWidth="1"/>
    <col min="4" max="5" width="6.00390625" style="5" customWidth="1"/>
    <col min="6" max="6" width="23.7109375" style="5" customWidth="1"/>
    <col min="7" max="7" width="4.7109375" style="5" customWidth="1"/>
    <col min="8" max="8" width="23.7109375" style="5" customWidth="1"/>
    <col min="9" max="9" width="4.7109375" style="5" customWidth="1"/>
    <col min="10" max="10" width="22.7109375" style="5" customWidth="1"/>
    <col min="11" max="19" width="5.28125" style="5" customWidth="1"/>
    <col min="20" max="26" width="9.140625" style="5" customWidth="1"/>
    <col min="27" max="27" width="9.140625" style="4" customWidth="1"/>
    <col min="28" max="16384" width="9.140625" style="5" customWidth="1"/>
  </cols>
  <sheetData>
    <row r="1" spans="1:26" ht="13.5" thickBot="1">
      <c r="A1" s="653" t="s">
        <v>36</v>
      </c>
      <c r="B1" s="654"/>
      <c r="C1" s="654"/>
      <c r="D1" s="654"/>
      <c r="E1" s="654"/>
      <c r="F1" s="654"/>
      <c r="G1" s="654"/>
      <c r="H1" s="654"/>
      <c r="I1" s="655"/>
      <c r="J1" s="1" t="s">
        <v>2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2"/>
      <c r="S1" s="2"/>
      <c r="T1" s="3"/>
      <c r="U1" s="3"/>
      <c r="V1" s="3"/>
      <c r="W1" s="3"/>
      <c r="X1" s="3"/>
      <c r="Y1" s="3"/>
      <c r="Z1" s="3"/>
    </row>
    <row r="2" spans="1:26" ht="13.5" thickBot="1">
      <c r="A2" s="653" t="s">
        <v>34</v>
      </c>
      <c r="B2" s="654"/>
      <c r="C2" s="654"/>
      <c r="D2" s="654"/>
      <c r="E2" s="654"/>
      <c r="F2" s="654"/>
      <c r="G2" s="654"/>
      <c r="H2" s="654"/>
      <c r="I2" s="655"/>
      <c r="J2" s="481" t="s">
        <v>116</v>
      </c>
      <c r="K2" s="482">
        <f>(L2*3)+M2</f>
        <v>19</v>
      </c>
      <c r="L2" s="482">
        <v>5</v>
      </c>
      <c r="M2" s="482">
        <v>4</v>
      </c>
      <c r="N2" s="482">
        <v>1</v>
      </c>
      <c r="O2" s="482">
        <v>23</v>
      </c>
      <c r="P2" s="482">
        <v>15</v>
      </c>
      <c r="Q2" s="482">
        <f>O2-P2</f>
        <v>8</v>
      </c>
      <c r="R2" s="6"/>
      <c r="S2" s="6"/>
      <c r="T2" s="3"/>
      <c r="U2" s="3"/>
      <c r="V2" s="3"/>
      <c r="W2" s="3"/>
      <c r="X2" s="3"/>
      <c r="Y2" s="3"/>
      <c r="Z2" s="3"/>
    </row>
    <row r="3" spans="1:26" ht="13.5" thickBot="1">
      <c r="A3" s="643" t="s">
        <v>77</v>
      </c>
      <c r="B3" s="644"/>
      <c r="C3" s="645"/>
      <c r="D3" s="643" t="s">
        <v>64</v>
      </c>
      <c r="E3" s="645"/>
      <c r="F3" s="650" t="s">
        <v>43</v>
      </c>
      <c r="G3" s="651"/>
      <c r="H3" s="651"/>
      <c r="I3" s="652"/>
      <c r="J3" s="493" t="s">
        <v>62</v>
      </c>
      <c r="K3" s="494">
        <f>(L3*3)+M3</f>
        <v>17</v>
      </c>
      <c r="L3" s="494">
        <v>4</v>
      </c>
      <c r="M3" s="494">
        <v>5</v>
      </c>
      <c r="N3" s="494">
        <v>1</v>
      </c>
      <c r="O3" s="494">
        <v>22</v>
      </c>
      <c r="P3" s="494">
        <v>17</v>
      </c>
      <c r="Q3" s="494">
        <f>O3-P3</f>
        <v>5</v>
      </c>
      <c r="R3" s="6"/>
      <c r="S3" s="6"/>
      <c r="T3" s="3"/>
      <c r="U3" s="3"/>
      <c r="V3" s="3"/>
      <c r="W3" s="3"/>
      <c r="X3" s="3"/>
      <c r="Y3" s="3"/>
      <c r="Z3" s="3"/>
    </row>
    <row r="4" spans="1:26" ht="13.5" thickBot="1">
      <c r="A4" s="7" t="s">
        <v>70</v>
      </c>
      <c r="B4" s="8" t="s">
        <v>1</v>
      </c>
      <c r="C4" s="9" t="s">
        <v>98</v>
      </c>
      <c r="D4" s="10">
        <v>0</v>
      </c>
      <c r="E4" s="11">
        <v>1</v>
      </c>
      <c r="F4" s="358" t="s">
        <v>116</v>
      </c>
      <c r="G4" s="12">
        <v>3</v>
      </c>
      <c r="H4" s="361" t="s">
        <v>70</v>
      </c>
      <c r="I4" s="12">
        <v>0</v>
      </c>
      <c r="J4" s="495" t="s">
        <v>98</v>
      </c>
      <c r="K4" s="496">
        <f>(L4*3)+M4</f>
        <v>13</v>
      </c>
      <c r="L4" s="496">
        <v>4</v>
      </c>
      <c r="M4" s="496">
        <v>1</v>
      </c>
      <c r="N4" s="496">
        <v>5</v>
      </c>
      <c r="O4" s="496">
        <v>17</v>
      </c>
      <c r="P4" s="496">
        <v>16</v>
      </c>
      <c r="Q4" s="496">
        <f>O4-P4</f>
        <v>1</v>
      </c>
      <c r="R4" s="6"/>
      <c r="S4" s="13"/>
      <c r="T4" s="3"/>
      <c r="U4" s="3"/>
      <c r="V4" s="3"/>
      <c r="W4" s="3"/>
      <c r="X4" s="3"/>
      <c r="Y4" s="3"/>
      <c r="Z4" s="3"/>
    </row>
    <row r="5" spans="1:26" ht="13.5" thickBot="1">
      <c r="A5" s="14" t="s">
        <v>116</v>
      </c>
      <c r="B5" s="15" t="s">
        <v>1</v>
      </c>
      <c r="C5" s="16" t="s">
        <v>69</v>
      </c>
      <c r="D5" s="17">
        <v>4</v>
      </c>
      <c r="E5" s="18">
        <v>1</v>
      </c>
      <c r="F5" s="360" t="s">
        <v>98</v>
      </c>
      <c r="G5" s="19">
        <v>3</v>
      </c>
      <c r="H5" s="356" t="s">
        <v>69</v>
      </c>
      <c r="I5" s="19">
        <v>0</v>
      </c>
      <c r="J5" s="487" t="s">
        <v>70</v>
      </c>
      <c r="K5" s="488">
        <f>(L5*3)+M5</f>
        <v>11</v>
      </c>
      <c r="L5" s="488">
        <v>2</v>
      </c>
      <c r="M5" s="488">
        <v>5</v>
      </c>
      <c r="N5" s="488">
        <v>3</v>
      </c>
      <c r="O5" s="488">
        <v>19</v>
      </c>
      <c r="P5" s="488">
        <v>22</v>
      </c>
      <c r="Q5" s="488">
        <f>O5-P5</f>
        <v>-3</v>
      </c>
      <c r="R5" s="13"/>
      <c r="S5" s="13"/>
      <c r="T5" s="3"/>
      <c r="U5" s="3"/>
      <c r="V5" s="3"/>
      <c r="W5" s="3"/>
      <c r="X5" s="3"/>
      <c r="Y5" s="3"/>
      <c r="Z5" s="3"/>
    </row>
    <row r="6" spans="1:26" ht="13.5" thickBot="1">
      <c r="A6" s="20" t="s">
        <v>62</v>
      </c>
      <c r="B6" s="21" t="s">
        <v>1</v>
      </c>
      <c r="C6" s="22" t="s">
        <v>94</v>
      </c>
      <c r="D6" s="23">
        <v>1</v>
      </c>
      <c r="E6" s="24">
        <v>1</v>
      </c>
      <c r="F6" s="359" t="s">
        <v>62</v>
      </c>
      <c r="G6" s="25">
        <v>1</v>
      </c>
      <c r="H6" s="26"/>
      <c r="I6" s="27"/>
      <c r="J6" s="412" t="s">
        <v>69</v>
      </c>
      <c r="K6" s="413">
        <f>(L6*3)+M6</f>
        <v>6</v>
      </c>
      <c r="L6" s="413">
        <v>0</v>
      </c>
      <c r="M6" s="413">
        <v>6</v>
      </c>
      <c r="N6" s="413">
        <v>4</v>
      </c>
      <c r="O6" s="413">
        <v>15</v>
      </c>
      <c r="P6" s="413">
        <v>22</v>
      </c>
      <c r="Q6" s="413">
        <f>O6-P6</f>
        <v>-7</v>
      </c>
      <c r="R6" s="6"/>
      <c r="S6" s="13"/>
      <c r="T6" s="3"/>
      <c r="U6" s="3"/>
      <c r="V6" s="3"/>
      <c r="W6" s="3"/>
      <c r="X6" s="3"/>
      <c r="Y6" s="3"/>
      <c r="Z6" s="3"/>
    </row>
    <row r="7" spans="1:26" ht="13.5" thickBot="1">
      <c r="A7" s="643" t="s">
        <v>78</v>
      </c>
      <c r="B7" s="644"/>
      <c r="C7" s="645"/>
      <c r="D7" s="656" t="s">
        <v>64</v>
      </c>
      <c r="E7" s="657"/>
      <c r="F7" s="650" t="s">
        <v>43</v>
      </c>
      <c r="G7" s="651"/>
      <c r="H7" s="651"/>
      <c r="I7" s="652"/>
      <c r="J7" s="28"/>
      <c r="K7" s="29"/>
      <c r="L7" s="6"/>
      <c r="M7" s="6"/>
      <c r="N7" s="6"/>
      <c r="O7" s="6"/>
      <c r="P7" s="6"/>
      <c r="Q7" s="6"/>
      <c r="R7" s="13"/>
      <c r="S7" s="30"/>
      <c r="T7" s="3"/>
      <c r="U7" s="3"/>
      <c r="V7" s="3"/>
      <c r="W7" s="3"/>
      <c r="X7" s="3"/>
      <c r="Y7" s="3"/>
      <c r="Z7" s="3"/>
    </row>
    <row r="8" spans="1:26" ht="13.5" customHeight="1" thickBot="1">
      <c r="A8" s="7" t="s">
        <v>69</v>
      </c>
      <c r="B8" s="8" t="s">
        <v>1</v>
      </c>
      <c r="C8" s="9" t="s">
        <v>70</v>
      </c>
      <c r="D8" s="10">
        <v>2</v>
      </c>
      <c r="E8" s="11">
        <v>3</v>
      </c>
      <c r="F8" s="360" t="s">
        <v>98</v>
      </c>
      <c r="G8" s="12">
        <v>6</v>
      </c>
      <c r="H8" s="359" t="s">
        <v>62</v>
      </c>
      <c r="I8" s="12">
        <v>1</v>
      </c>
      <c r="J8" s="30"/>
      <c r="K8" s="30"/>
      <c r="L8" s="30"/>
      <c r="M8" s="30"/>
      <c r="N8" s="30"/>
      <c r="O8" s="30"/>
      <c r="P8" s="30"/>
      <c r="Q8" s="30"/>
      <c r="R8" s="31"/>
      <c r="S8" s="3"/>
      <c r="T8" s="3"/>
      <c r="U8" s="3"/>
      <c r="V8" s="3"/>
      <c r="W8" s="3"/>
      <c r="X8" s="3"/>
      <c r="Y8" s="3"/>
      <c r="Z8" s="3"/>
    </row>
    <row r="9" spans="1:26" ht="13.5" thickBot="1">
      <c r="A9" s="14" t="s">
        <v>98</v>
      </c>
      <c r="B9" s="15" t="s">
        <v>1</v>
      </c>
      <c r="C9" s="16" t="s">
        <v>62</v>
      </c>
      <c r="D9" s="17">
        <v>2</v>
      </c>
      <c r="E9" s="18">
        <v>1</v>
      </c>
      <c r="F9" s="358" t="s">
        <v>116</v>
      </c>
      <c r="G9" s="19">
        <v>4</v>
      </c>
      <c r="H9" s="356" t="s">
        <v>69</v>
      </c>
      <c r="I9" s="19">
        <v>0</v>
      </c>
      <c r="J9" s="30"/>
      <c r="K9" s="30"/>
      <c r="L9" s="30"/>
      <c r="M9" s="30"/>
      <c r="N9" s="30"/>
      <c r="O9" s="30"/>
      <c r="P9" s="30"/>
      <c r="Q9" s="30"/>
      <c r="R9" s="13"/>
      <c r="S9" s="3"/>
      <c r="T9" s="3"/>
      <c r="U9" s="3"/>
      <c r="V9" s="3"/>
      <c r="W9" s="3"/>
      <c r="X9" s="3"/>
      <c r="Y9" s="3"/>
      <c r="Z9" s="3"/>
    </row>
    <row r="10" spans="1:26" ht="13.5" thickBot="1">
      <c r="A10" s="32" t="s">
        <v>73</v>
      </c>
      <c r="B10" s="21" t="s">
        <v>1</v>
      </c>
      <c r="C10" s="33" t="s">
        <v>116</v>
      </c>
      <c r="D10" s="34">
        <v>2</v>
      </c>
      <c r="E10" s="35">
        <v>2</v>
      </c>
      <c r="F10" s="361" t="s">
        <v>70</v>
      </c>
      <c r="G10" s="25">
        <v>3</v>
      </c>
      <c r="H10" s="26"/>
      <c r="I10" s="27"/>
      <c r="J10" s="30"/>
      <c r="K10" s="30"/>
      <c r="L10" s="30"/>
      <c r="M10" s="30"/>
      <c r="N10" s="30"/>
      <c r="O10" s="30"/>
      <c r="P10" s="30"/>
      <c r="Q10" s="30"/>
      <c r="R10" s="36"/>
      <c r="S10" s="3"/>
      <c r="T10" s="3"/>
      <c r="U10" s="3"/>
      <c r="V10" s="3"/>
      <c r="W10" s="3"/>
      <c r="X10" s="3"/>
      <c r="Y10" s="3"/>
      <c r="Z10" s="3"/>
    </row>
    <row r="11" spans="1:26" ht="13.5" thickBot="1">
      <c r="A11" s="643" t="s">
        <v>79</v>
      </c>
      <c r="B11" s="644"/>
      <c r="C11" s="645"/>
      <c r="D11" s="656" t="s">
        <v>64</v>
      </c>
      <c r="E11" s="657"/>
      <c r="F11" s="650" t="s">
        <v>43</v>
      </c>
      <c r="G11" s="651"/>
      <c r="H11" s="651"/>
      <c r="I11" s="652"/>
      <c r="J11" s="30"/>
      <c r="K11" s="30"/>
      <c r="L11" s="30"/>
      <c r="M11" s="30"/>
      <c r="N11" s="30"/>
      <c r="O11" s="30"/>
      <c r="P11" s="30"/>
      <c r="Q11" s="30"/>
      <c r="R11" s="6"/>
      <c r="S11" s="3"/>
      <c r="T11" s="3"/>
      <c r="U11" s="3"/>
      <c r="V11" s="3"/>
      <c r="W11" s="3"/>
      <c r="X11" s="3"/>
      <c r="Y11" s="3"/>
      <c r="Z11" s="3"/>
    </row>
    <row r="12" spans="1:26" ht="13.5" thickBot="1">
      <c r="A12" s="7" t="s">
        <v>62</v>
      </c>
      <c r="B12" s="8" t="s">
        <v>1</v>
      </c>
      <c r="C12" s="9" t="s">
        <v>70</v>
      </c>
      <c r="D12" s="10">
        <v>2</v>
      </c>
      <c r="E12" s="11">
        <v>2</v>
      </c>
      <c r="F12" s="358" t="s">
        <v>116</v>
      </c>
      <c r="G12" s="12">
        <v>7</v>
      </c>
      <c r="H12" s="359" t="s">
        <v>62</v>
      </c>
      <c r="I12" s="12">
        <v>2</v>
      </c>
      <c r="J12" s="30"/>
      <c r="K12" s="30"/>
      <c r="L12" s="30"/>
      <c r="M12" s="30"/>
      <c r="N12" s="30"/>
      <c r="O12" s="30"/>
      <c r="P12" s="30"/>
      <c r="Q12" s="30"/>
      <c r="R12" s="36"/>
      <c r="S12" s="3"/>
      <c r="T12" s="3"/>
      <c r="U12" s="3"/>
      <c r="V12" s="3"/>
      <c r="W12" s="3"/>
      <c r="X12" s="3"/>
      <c r="Y12" s="3"/>
      <c r="Z12" s="3"/>
    </row>
    <row r="13" spans="1:26" ht="13.5" thickBot="1">
      <c r="A13" s="14" t="s">
        <v>116</v>
      </c>
      <c r="B13" s="15" t="s">
        <v>1</v>
      </c>
      <c r="C13" s="16" t="s">
        <v>98</v>
      </c>
      <c r="D13" s="17">
        <v>3</v>
      </c>
      <c r="E13" s="18">
        <v>0</v>
      </c>
      <c r="F13" s="360" t="s">
        <v>98</v>
      </c>
      <c r="G13" s="19">
        <v>6</v>
      </c>
      <c r="H13" s="356" t="s">
        <v>69</v>
      </c>
      <c r="I13" s="19">
        <v>1</v>
      </c>
      <c r="J13" s="30"/>
      <c r="K13" s="30"/>
      <c r="L13" s="30"/>
      <c r="M13" s="30"/>
      <c r="N13" s="30"/>
      <c r="O13" s="30"/>
      <c r="P13" s="30"/>
      <c r="Q13" s="30"/>
      <c r="R13" s="36"/>
      <c r="S13" s="3"/>
      <c r="T13" s="3"/>
      <c r="U13" s="3"/>
      <c r="V13" s="3"/>
      <c r="W13" s="3"/>
      <c r="X13" s="3"/>
      <c r="Y13" s="3"/>
      <c r="Z13" s="3"/>
    </row>
    <row r="14" spans="1:26" ht="13.5" thickBot="1">
      <c r="A14" s="20" t="s">
        <v>69</v>
      </c>
      <c r="B14" s="21" t="s">
        <v>1</v>
      </c>
      <c r="C14" s="22" t="s">
        <v>96</v>
      </c>
      <c r="D14" s="23">
        <v>2</v>
      </c>
      <c r="E14" s="24">
        <v>2</v>
      </c>
      <c r="F14" s="361" t="s">
        <v>70</v>
      </c>
      <c r="G14" s="25">
        <v>4</v>
      </c>
      <c r="H14" s="26"/>
      <c r="I14" s="27"/>
      <c r="J14" s="30"/>
      <c r="K14" s="30"/>
      <c r="L14" s="30"/>
      <c r="M14" s="30"/>
      <c r="N14" s="30"/>
      <c r="O14" s="30"/>
      <c r="P14" s="30"/>
      <c r="Q14" s="30"/>
      <c r="R14" s="37"/>
      <c r="S14" s="3"/>
      <c r="T14" s="3"/>
      <c r="U14" s="3"/>
      <c r="V14" s="3"/>
      <c r="W14" s="3"/>
      <c r="X14" s="3"/>
      <c r="Y14" s="3"/>
      <c r="Z14" s="3"/>
    </row>
    <row r="15" spans="1:26" ht="13.5" thickBot="1">
      <c r="A15" s="643" t="s">
        <v>80</v>
      </c>
      <c r="B15" s="644"/>
      <c r="C15" s="645"/>
      <c r="D15" s="656" t="s">
        <v>64</v>
      </c>
      <c r="E15" s="657"/>
      <c r="F15" s="650" t="s">
        <v>43</v>
      </c>
      <c r="G15" s="651"/>
      <c r="H15" s="651"/>
      <c r="I15" s="652"/>
      <c r="J15" s="30"/>
      <c r="K15" s="30"/>
      <c r="L15" s="30"/>
      <c r="M15" s="30"/>
      <c r="N15" s="30"/>
      <c r="O15" s="30"/>
      <c r="P15" s="30"/>
      <c r="Q15" s="30"/>
      <c r="R15" s="6"/>
      <c r="S15" s="3"/>
      <c r="T15" s="3"/>
      <c r="U15" s="3"/>
      <c r="V15" s="3"/>
      <c r="W15" s="3"/>
      <c r="X15" s="3"/>
      <c r="Y15" s="3"/>
      <c r="Z15" s="3"/>
    </row>
    <row r="16" spans="1:26" ht="13.5" thickBot="1">
      <c r="A16" s="7" t="s">
        <v>70</v>
      </c>
      <c r="B16" s="8" t="s">
        <v>1</v>
      </c>
      <c r="C16" s="9" t="s">
        <v>116</v>
      </c>
      <c r="D16" s="10">
        <v>0</v>
      </c>
      <c r="E16" s="11">
        <v>0</v>
      </c>
      <c r="F16" s="360" t="s">
        <v>98</v>
      </c>
      <c r="G16" s="12">
        <v>9</v>
      </c>
      <c r="H16" s="359" t="s">
        <v>62</v>
      </c>
      <c r="I16" s="12">
        <v>3</v>
      </c>
      <c r="J16" s="30"/>
      <c r="K16" s="30"/>
      <c r="L16" s="30"/>
      <c r="M16" s="30"/>
      <c r="N16" s="30"/>
      <c r="O16" s="30"/>
      <c r="P16" s="30"/>
      <c r="Q16" s="30"/>
      <c r="R16" s="6"/>
      <c r="S16" s="3"/>
      <c r="T16" s="3"/>
      <c r="U16" s="3"/>
      <c r="V16" s="3"/>
      <c r="W16" s="3"/>
      <c r="X16" s="3"/>
      <c r="Y16" s="3"/>
      <c r="Z16" s="3"/>
    </row>
    <row r="17" spans="1:26" ht="13.5" thickBot="1">
      <c r="A17" s="14" t="s">
        <v>62</v>
      </c>
      <c r="B17" s="15" t="s">
        <v>1</v>
      </c>
      <c r="C17" s="16" t="s">
        <v>69</v>
      </c>
      <c r="D17" s="17">
        <v>2</v>
      </c>
      <c r="E17" s="18">
        <v>2</v>
      </c>
      <c r="F17" s="358" t="s">
        <v>116</v>
      </c>
      <c r="G17" s="19">
        <v>8</v>
      </c>
      <c r="H17" s="356" t="s">
        <v>69</v>
      </c>
      <c r="I17" s="19">
        <v>2</v>
      </c>
      <c r="J17" s="30"/>
      <c r="K17" s="30"/>
      <c r="L17" s="30"/>
      <c r="M17" s="30"/>
      <c r="N17" s="30"/>
      <c r="O17" s="30"/>
      <c r="P17" s="30"/>
      <c r="Q17" s="30"/>
      <c r="R17" s="6"/>
      <c r="S17" s="3"/>
      <c r="T17" s="3"/>
      <c r="U17" s="3"/>
      <c r="V17" s="3"/>
      <c r="W17" s="3"/>
      <c r="X17" s="3"/>
      <c r="Y17" s="3"/>
      <c r="Z17" s="3"/>
    </row>
    <row r="18" spans="1:26" ht="13.5" thickBot="1">
      <c r="A18" s="20" t="s">
        <v>98</v>
      </c>
      <c r="B18" s="21" t="s">
        <v>1</v>
      </c>
      <c r="C18" s="22" t="s">
        <v>66</v>
      </c>
      <c r="D18" s="23">
        <v>5</v>
      </c>
      <c r="E18" s="24">
        <v>1</v>
      </c>
      <c r="F18" s="361" t="s">
        <v>70</v>
      </c>
      <c r="G18" s="25">
        <v>5</v>
      </c>
      <c r="H18" s="26"/>
      <c r="I18" s="27"/>
      <c r="J18" s="30"/>
      <c r="K18" s="30"/>
      <c r="L18" s="30"/>
      <c r="M18" s="30"/>
      <c r="N18" s="30"/>
      <c r="O18" s="30"/>
      <c r="P18" s="30"/>
      <c r="Q18" s="30"/>
      <c r="R18" s="6"/>
      <c r="S18" s="3"/>
      <c r="T18" s="3"/>
      <c r="U18" s="3"/>
      <c r="V18" s="3"/>
      <c r="W18" s="3"/>
      <c r="X18" s="3"/>
      <c r="Y18" s="3"/>
      <c r="Z18" s="3"/>
    </row>
    <row r="19" spans="1:26" ht="13.5" thickBot="1">
      <c r="A19" s="643" t="s">
        <v>81</v>
      </c>
      <c r="B19" s="644"/>
      <c r="C19" s="645"/>
      <c r="D19" s="656" t="s">
        <v>64</v>
      </c>
      <c r="E19" s="657"/>
      <c r="F19" s="650" t="s">
        <v>43</v>
      </c>
      <c r="G19" s="651"/>
      <c r="H19" s="651"/>
      <c r="I19" s="652"/>
      <c r="J19" s="30"/>
      <c r="K19" s="30"/>
      <c r="L19" s="30"/>
      <c r="M19" s="30"/>
      <c r="N19" s="30"/>
      <c r="O19" s="30"/>
      <c r="P19" s="30"/>
      <c r="Q19" s="30"/>
      <c r="R19" s="38"/>
      <c r="S19" s="3"/>
      <c r="T19" s="3"/>
      <c r="U19" s="3"/>
      <c r="V19" s="3"/>
      <c r="W19" s="3"/>
      <c r="X19" s="3"/>
      <c r="Y19" s="3"/>
      <c r="Z19" s="3"/>
    </row>
    <row r="20" spans="1:26" ht="13.5" thickBot="1">
      <c r="A20" s="7" t="s">
        <v>116</v>
      </c>
      <c r="B20" s="8" t="s">
        <v>1</v>
      </c>
      <c r="C20" s="9" t="s">
        <v>62</v>
      </c>
      <c r="D20" s="10">
        <v>3</v>
      </c>
      <c r="E20" s="11">
        <v>3</v>
      </c>
      <c r="F20" s="360" t="s">
        <v>98</v>
      </c>
      <c r="G20" s="12">
        <v>12</v>
      </c>
      <c r="H20" s="359" t="s">
        <v>62</v>
      </c>
      <c r="I20" s="12">
        <v>4</v>
      </c>
      <c r="J20" s="30"/>
      <c r="K20" s="30"/>
      <c r="L20" s="30"/>
      <c r="M20" s="30"/>
      <c r="N20" s="30"/>
      <c r="O20" s="30"/>
      <c r="P20" s="30"/>
      <c r="Q20" s="30"/>
      <c r="R20" s="38"/>
      <c r="S20" s="3"/>
      <c r="T20" s="3"/>
      <c r="U20" s="3"/>
      <c r="V20" s="3"/>
      <c r="W20" s="3"/>
      <c r="X20" s="3"/>
      <c r="Y20" s="3"/>
      <c r="Z20" s="3"/>
    </row>
    <row r="21" spans="1:26" ht="13.5" thickBot="1">
      <c r="A21" s="14" t="s">
        <v>69</v>
      </c>
      <c r="B21" s="15" t="s">
        <v>1</v>
      </c>
      <c r="C21" s="16" t="s">
        <v>98</v>
      </c>
      <c r="D21" s="17">
        <v>2</v>
      </c>
      <c r="E21" s="18">
        <v>4</v>
      </c>
      <c r="F21" s="358" t="s">
        <v>116</v>
      </c>
      <c r="G21" s="19">
        <v>9</v>
      </c>
      <c r="H21" s="356" t="s">
        <v>69</v>
      </c>
      <c r="I21" s="19">
        <v>2</v>
      </c>
      <c r="J21" s="30"/>
      <c r="K21" s="30"/>
      <c r="L21" s="30"/>
      <c r="M21" s="30"/>
      <c r="N21" s="30"/>
      <c r="O21" s="30"/>
      <c r="P21" s="30"/>
      <c r="Q21" s="30"/>
      <c r="R21" s="38"/>
      <c r="S21" s="3"/>
      <c r="T21" s="3"/>
      <c r="U21" s="3"/>
      <c r="V21" s="3"/>
      <c r="W21" s="3"/>
      <c r="X21" s="3"/>
      <c r="Y21" s="3"/>
      <c r="Z21" s="3"/>
    </row>
    <row r="22" spans="1:26" ht="13.5" thickBot="1">
      <c r="A22" s="20" t="s">
        <v>70</v>
      </c>
      <c r="B22" s="21" t="s">
        <v>1</v>
      </c>
      <c r="C22" s="22" t="s">
        <v>74</v>
      </c>
      <c r="D22" s="23">
        <v>2</v>
      </c>
      <c r="E22" s="24">
        <v>3</v>
      </c>
      <c r="F22" s="361" t="s">
        <v>70</v>
      </c>
      <c r="G22" s="25">
        <v>5</v>
      </c>
      <c r="H22" s="26"/>
      <c r="I22" s="27"/>
      <c r="J22" s="39"/>
      <c r="K22" s="6"/>
      <c r="L22" s="6"/>
      <c r="M22" s="6"/>
      <c r="N22" s="6"/>
      <c r="O22" s="6"/>
      <c r="P22" s="6"/>
      <c r="Q22" s="6"/>
      <c r="R22" s="38"/>
      <c r="S22" s="3"/>
      <c r="T22" s="3"/>
      <c r="U22" s="3"/>
      <c r="V22" s="3"/>
      <c r="W22" s="3"/>
      <c r="X22" s="3"/>
      <c r="Y22" s="3"/>
      <c r="Z22" s="3"/>
    </row>
    <row r="23" spans="1:26" ht="13.5" thickBot="1">
      <c r="A23" s="653" t="s">
        <v>35</v>
      </c>
      <c r="B23" s="654"/>
      <c r="C23" s="654"/>
      <c r="D23" s="654"/>
      <c r="E23" s="654"/>
      <c r="F23" s="654"/>
      <c r="G23" s="654"/>
      <c r="H23" s="654"/>
      <c r="I23" s="655"/>
      <c r="J23" s="40"/>
      <c r="K23" s="38"/>
      <c r="L23" s="38"/>
      <c r="M23" s="38"/>
      <c r="N23" s="38"/>
      <c r="O23" s="38"/>
      <c r="P23" s="38"/>
      <c r="Q23" s="38"/>
      <c r="R23" s="38"/>
      <c r="S23" s="3"/>
      <c r="T23" s="3"/>
      <c r="U23" s="3"/>
      <c r="V23" s="3"/>
      <c r="W23" s="3"/>
      <c r="X23" s="3"/>
      <c r="Y23" s="3"/>
      <c r="Z23" s="3"/>
    </row>
    <row r="24" spans="1:26" ht="13.5" thickBot="1">
      <c r="A24" s="643" t="s">
        <v>82</v>
      </c>
      <c r="B24" s="644"/>
      <c r="C24" s="645"/>
      <c r="D24" s="643" t="s">
        <v>64</v>
      </c>
      <c r="E24" s="645"/>
      <c r="F24" s="650" t="s">
        <v>43</v>
      </c>
      <c r="G24" s="651"/>
      <c r="H24" s="651"/>
      <c r="I24" s="652"/>
      <c r="J24" s="40"/>
      <c r="K24" s="38"/>
      <c r="L24" s="38"/>
      <c r="M24" s="38"/>
      <c r="N24" s="38"/>
      <c r="O24" s="38"/>
      <c r="P24" s="38"/>
      <c r="Q24" s="38"/>
      <c r="R24" s="38"/>
      <c r="S24" s="3"/>
      <c r="T24" s="3"/>
      <c r="U24" s="3"/>
      <c r="V24" s="3"/>
      <c r="W24" s="3"/>
      <c r="X24" s="3"/>
      <c r="Y24" s="3"/>
      <c r="Z24" s="3"/>
    </row>
    <row r="25" spans="1:26" ht="13.5" thickBot="1">
      <c r="A25" s="7" t="s">
        <v>98</v>
      </c>
      <c r="B25" s="8" t="s">
        <v>1</v>
      </c>
      <c r="C25" s="9" t="s">
        <v>70</v>
      </c>
      <c r="D25" s="10">
        <v>2</v>
      </c>
      <c r="E25" s="11">
        <v>3</v>
      </c>
      <c r="F25" s="358" t="s">
        <v>116</v>
      </c>
      <c r="G25" s="12">
        <v>12</v>
      </c>
      <c r="H25" s="359" t="s">
        <v>62</v>
      </c>
      <c r="I25" s="12">
        <v>7</v>
      </c>
      <c r="J25" s="40"/>
      <c r="K25" s="38"/>
      <c r="L25" s="38"/>
      <c r="M25" s="38"/>
      <c r="N25" s="38"/>
      <c r="O25" s="38"/>
      <c r="P25" s="38"/>
      <c r="Q25" s="38"/>
      <c r="R25" s="38"/>
      <c r="S25" s="3"/>
      <c r="T25" s="3"/>
      <c r="U25" s="3"/>
      <c r="V25" s="3"/>
      <c r="W25" s="3"/>
      <c r="X25" s="3"/>
      <c r="Y25" s="3"/>
      <c r="Z25" s="3"/>
    </row>
    <row r="26" spans="1:26" ht="13.5" thickBot="1">
      <c r="A26" s="14" t="s">
        <v>69</v>
      </c>
      <c r="B26" s="15" t="s">
        <v>1</v>
      </c>
      <c r="C26" s="16" t="s">
        <v>116</v>
      </c>
      <c r="D26" s="17">
        <v>2</v>
      </c>
      <c r="E26" s="18">
        <v>3</v>
      </c>
      <c r="F26" s="360" t="s">
        <v>98</v>
      </c>
      <c r="G26" s="19">
        <v>12</v>
      </c>
      <c r="H26" s="356" t="s">
        <v>69</v>
      </c>
      <c r="I26" s="19">
        <v>2</v>
      </c>
      <c r="J26" s="40"/>
      <c r="K26" s="38"/>
      <c r="L26" s="38"/>
      <c r="M26" s="38"/>
      <c r="N26" s="38"/>
      <c r="O26" s="38"/>
      <c r="P26" s="38"/>
      <c r="Q26" s="38"/>
      <c r="R26" s="38"/>
      <c r="S26" s="3"/>
      <c r="T26" s="3"/>
      <c r="U26" s="3"/>
      <c r="V26" s="3"/>
      <c r="W26" s="3"/>
      <c r="X26" s="3"/>
      <c r="Y26" s="3"/>
      <c r="Z26" s="3"/>
    </row>
    <row r="27" spans="1:26" ht="13.5" thickBot="1">
      <c r="A27" s="32" t="s">
        <v>94</v>
      </c>
      <c r="B27" s="21" t="s">
        <v>1</v>
      </c>
      <c r="C27" s="33" t="s">
        <v>62</v>
      </c>
      <c r="D27" s="34">
        <v>2</v>
      </c>
      <c r="E27" s="35">
        <v>3</v>
      </c>
      <c r="F27" s="361" t="s">
        <v>70</v>
      </c>
      <c r="G27" s="25">
        <v>8</v>
      </c>
      <c r="H27" s="26"/>
      <c r="I27" s="2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thickBot="1">
      <c r="A28" s="643" t="s">
        <v>83</v>
      </c>
      <c r="B28" s="644"/>
      <c r="C28" s="645"/>
      <c r="D28" s="656" t="s">
        <v>64</v>
      </c>
      <c r="E28" s="657"/>
      <c r="F28" s="650" t="s">
        <v>43</v>
      </c>
      <c r="G28" s="651"/>
      <c r="H28" s="651"/>
      <c r="I28" s="65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thickBot="1">
      <c r="A29" s="7" t="s">
        <v>70</v>
      </c>
      <c r="B29" s="8" t="s">
        <v>1</v>
      </c>
      <c r="C29" s="9" t="s">
        <v>69</v>
      </c>
      <c r="D29" s="10">
        <v>1</v>
      </c>
      <c r="E29" s="11">
        <v>1</v>
      </c>
      <c r="F29" s="358" t="s">
        <v>116</v>
      </c>
      <c r="G29" s="12">
        <v>15</v>
      </c>
      <c r="H29" s="361" t="s">
        <v>70</v>
      </c>
      <c r="I29" s="12">
        <v>9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thickBot="1">
      <c r="A30" s="14" t="s">
        <v>62</v>
      </c>
      <c r="B30" s="15" t="s">
        <v>1</v>
      </c>
      <c r="C30" s="16" t="s">
        <v>98</v>
      </c>
      <c r="D30" s="17">
        <v>2</v>
      </c>
      <c r="E30" s="18">
        <v>1</v>
      </c>
      <c r="F30" s="360" t="s">
        <v>98</v>
      </c>
      <c r="G30" s="19">
        <v>12</v>
      </c>
      <c r="H30" s="356" t="s">
        <v>69</v>
      </c>
      <c r="I30" s="19">
        <v>3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thickBot="1">
      <c r="A31" s="20" t="s">
        <v>116</v>
      </c>
      <c r="B31" s="21" t="s">
        <v>1</v>
      </c>
      <c r="C31" s="22" t="s">
        <v>73</v>
      </c>
      <c r="D31" s="23">
        <v>3</v>
      </c>
      <c r="E31" s="24">
        <v>2</v>
      </c>
      <c r="F31" s="359" t="s">
        <v>62</v>
      </c>
      <c r="G31" s="25">
        <v>10</v>
      </c>
      <c r="H31" s="26"/>
      <c r="I31" s="2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thickBot="1">
      <c r="A32" s="643" t="s">
        <v>84</v>
      </c>
      <c r="B32" s="644"/>
      <c r="C32" s="645"/>
      <c r="D32" s="656" t="s">
        <v>64</v>
      </c>
      <c r="E32" s="657"/>
      <c r="F32" s="650" t="s">
        <v>43</v>
      </c>
      <c r="G32" s="651"/>
      <c r="H32" s="651"/>
      <c r="I32" s="658"/>
      <c r="J32" s="28"/>
      <c r="K32" s="29"/>
      <c r="L32" s="6"/>
      <c r="M32" s="6"/>
      <c r="N32" s="6"/>
      <c r="O32" s="6"/>
      <c r="P32" s="6"/>
      <c r="Q32" s="6"/>
      <c r="R32" s="6"/>
      <c r="S32" s="3"/>
      <c r="T32" s="3"/>
      <c r="U32" s="3"/>
      <c r="V32" s="3"/>
      <c r="W32" s="3"/>
      <c r="X32" s="3"/>
      <c r="Y32" s="3"/>
      <c r="Z32" s="3"/>
    </row>
    <row r="33" spans="1:26" ht="13.5" thickBot="1">
      <c r="A33" s="7" t="s">
        <v>70</v>
      </c>
      <c r="B33" s="8" t="s">
        <v>1</v>
      </c>
      <c r="C33" s="9" t="s">
        <v>62</v>
      </c>
      <c r="D33" s="10">
        <v>4</v>
      </c>
      <c r="E33" s="11">
        <v>7</v>
      </c>
      <c r="F33" s="358" t="s">
        <v>116</v>
      </c>
      <c r="G33" s="12">
        <v>18</v>
      </c>
      <c r="H33" s="361" t="s">
        <v>70</v>
      </c>
      <c r="I33" s="12">
        <v>9</v>
      </c>
      <c r="J33" s="28"/>
      <c r="K33" s="29"/>
      <c r="L33" s="6"/>
      <c r="M33" s="6"/>
      <c r="N33" s="6"/>
      <c r="O33" s="6"/>
      <c r="P33" s="6"/>
      <c r="Q33" s="6"/>
      <c r="R33" s="6"/>
      <c r="S33" s="3"/>
      <c r="T33" s="3"/>
      <c r="U33" s="3"/>
      <c r="V33" s="3"/>
      <c r="W33" s="3"/>
      <c r="X33" s="3"/>
      <c r="Y33" s="3"/>
      <c r="Z33" s="3"/>
    </row>
    <row r="34" spans="1:26" ht="13.5" thickBot="1">
      <c r="A34" s="14" t="s">
        <v>98</v>
      </c>
      <c r="B34" s="15" t="s">
        <v>1</v>
      </c>
      <c r="C34" s="16" t="s">
        <v>116</v>
      </c>
      <c r="D34" s="17">
        <v>2</v>
      </c>
      <c r="E34" s="18">
        <v>3</v>
      </c>
      <c r="F34" s="359" t="s">
        <v>62</v>
      </c>
      <c r="G34" s="19">
        <v>13</v>
      </c>
      <c r="H34" s="356" t="s">
        <v>69</v>
      </c>
      <c r="I34" s="19">
        <v>4</v>
      </c>
      <c r="J34" s="28"/>
      <c r="K34" s="29"/>
      <c r="L34" s="6"/>
      <c r="M34" s="6"/>
      <c r="N34" s="6"/>
      <c r="O34" s="6"/>
      <c r="P34" s="6"/>
      <c r="Q34" s="6"/>
      <c r="R34" s="6"/>
      <c r="S34" s="3"/>
      <c r="T34" s="3"/>
      <c r="U34" s="3"/>
      <c r="V34" s="3"/>
      <c r="W34" s="3"/>
      <c r="X34" s="3"/>
      <c r="Y34" s="3"/>
      <c r="Z34" s="3"/>
    </row>
    <row r="35" spans="1:26" ht="13.5" thickBot="1">
      <c r="A35" s="32" t="s">
        <v>96</v>
      </c>
      <c r="B35" s="21" t="s">
        <v>1</v>
      </c>
      <c r="C35" s="33" t="s">
        <v>69</v>
      </c>
      <c r="D35" s="34">
        <v>3</v>
      </c>
      <c r="E35" s="35">
        <v>3</v>
      </c>
      <c r="F35" s="360" t="s">
        <v>98</v>
      </c>
      <c r="G35" s="25">
        <v>12</v>
      </c>
      <c r="H35" s="26"/>
      <c r="I35" s="27"/>
      <c r="J35" s="28"/>
      <c r="K35" s="29"/>
      <c r="L35" s="6"/>
      <c r="M35" s="6"/>
      <c r="N35" s="6"/>
      <c r="O35" s="6"/>
      <c r="P35" s="6"/>
      <c r="Q35" s="6"/>
      <c r="R35" s="6"/>
      <c r="S35" s="3"/>
      <c r="T35" s="3"/>
      <c r="U35" s="3"/>
      <c r="V35" s="3"/>
      <c r="W35" s="3"/>
      <c r="X35" s="3"/>
      <c r="Y35" s="3"/>
      <c r="Z35" s="3"/>
    </row>
    <row r="36" spans="1:26" ht="13.5" thickBot="1">
      <c r="A36" s="643" t="s">
        <v>85</v>
      </c>
      <c r="B36" s="644"/>
      <c r="C36" s="645"/>
      <c r="D36" s="656" t="s">
        <v>64</v>
      </c>
      <c r="E36" s="657"/>
      <c r="F36" s="650" t="s">
        <v>43</v>
      </c>
      <c r="G36" s="651"/>
      <c r="H36" s="651"/>
      <c r="I36" s="652"/>
      <c r="J36" s="41"/>
      <c r="K36" s="42"/>
      <c r="L36" s="13"/>
      <c r="M36" s="13"/>
      <c r="N36" s="13"/>
      <c r="O36" s="13"/>
      <c r="P36" s="13"/>
      <c r="Q36" s="13"/>
      <c r="R36" s="37"/>
      <c r="S36" s="3"/>
      <c r="T36" s="3"/>
      <c r="U36" s="3"/>
      <c r="V36" s="3"/>
      <c r="W36" s="3"/>
      <c r="X36" s="3"/>
      <c r="Y36" s="3"/>
      <c r="Z36" s="3"/>
    </row>
    <row r="37" spans="1:26" ht="13.5" thickBot="1">
      <c r="A37" s="7" t="s">
        <v>116</v>
      </c>
      <c r="B37" s="8" t="s">
        <v>1</v>
      </c>
      <c r="C37" s="9" t="s">
        <v>70</v>
      </c>
      <c r="D37" s="10">
        <v>2</v>
      </c>
      <c r="E37" s="11">
        <v>2</v>
      </c>
      <c r="F37" s="358" t="s">
        <v>116</v>
      </c>
      <c r="G37" s="12">
        <v>19</v>
      </c>
      <c r="H37" s="361" t="s">
        <v>70</v>
      </c>
      <c r="I37" s="12">
        <v>10</v>
      </c>
      <c r="J37" s="3"/>
      <c r="K37" s="3"/>
      <c r="L37" s="3"/>
      <c r="M37" s="3"/>
      <c r="N37" s="3"/>
      <c r="O37" s="3"/>
      <c r="P37" s="3"/>
      <c r="Q37" s="3"/>
      <c r="R37" s="2"/>
      <c r="S37" s="2"/>
      <c r="T37" s="3"/>
      <c r="U37" s="3"/>
      <c r="V37" s="3"/>
      <c r="W37" s="3"/>
      <c r="X37" s="3"/>
      <c r="Y37" s="3"/>
      <c r="Z37" s="3"/>
    </row>
    <row r="38" spans="1:26" ht="13.5" thickBot="1">
      <c r="A38" s="14" t="s">
        <v>69</v>
      </c>
      <c r="B38" s="15" t="s">
        <v>1</v>
      </c>
      <c r="C38" s="16" t="s">
        <v>62</v>
      </c>
      <c r="D38" s="17">
        <v>0</v>
      </c>
      <c r="E38" s="18">
        <v>0</v>
      </c>
      <c r="F38" s="359" t="s">
        <v>62</v>
      </c>
      <c r="G38" s="19">
        <v>14</v>
      </c>
      <c r="H38" s="356" t="s">
        <v>69</v>
      </c>
      <c r="I38" s="19">
        <v>5</v>
      </c>
      <c r="J38" s="3"/>
      <c r="K38" s="3"/>
      <c r="L38" s="3"/>
      <c r="M38" s="3"/>
      <c r="N38" s="3"/>
      <c r="O38" s="3"/>
      <c r="P38" s="3"/>
      <c r="Q38" s="3"/>
      <c r="R38" s="6"/>
      <c r="S38" s="6"/>
      <c r="T38" s="3"/>
      <c r="U38" s="3"/>
      <c r="V38" s="3"/>
      <c r="W38" s="3"/>
      <c r="X38" s="3"/>
      <c r="Y38" s="3"/>
      <c r="Z38" s="3"/>
    </row>
    <row r="39" spans="1:26" ht="13.5" thickBot="1">
      <c r="A39" s="32" t="s">
        <v>66</v>
      </c>
      <c r="B39" s="21" t="s">
        <v>1</v>
      </c>
      <c r="C39" s="33" t="s">
        <v>98</v>
      </c>
      <c r="D39" s="34">
        <v>1</v>
      </c>
      <c r="E39" s="35">
        <v>0</v>
      </c>
      <c r="F39" s="360" t="s">
        <v>98</v>
      </c>
      <c r="G39" s="25">
        <v>12</v>
      </c>
      <c r="H39" s="26"/>
      <c r="I39" s="27"/>
      <c r="J39" s="3"/>
      <c r="K39" s="3"/>
      <c r="L39" s="3"/>
      <c r="M39" s="3"/>
      <c r="N39" s="3"/>
      <c r="O39" s="3"/>
      <c r="P39" s="3"/>
      <c r="Q39" s="3"/>
      <c r="R39" s="6"/>
      <c r="S39" s="6"/>
      <c r="T39" s="3"/>
      <c r="U39" s="3"/>
      <c r="V39" s="3"/>
      <c r="W39" s="3"/>
      <c r="X39" s="3"/>
      <c r="Y39" s="3"/>
      <c r="Z39" s="3"/>
    </row>
    <row r="40" spans="1:26" ht="13.5" thickBot="1">
      <c r="A40" s="643" t="s">
        <v>86</v>
      </c>
      <c r="B40" s="644"/>
      <c r="C40" s="645"/>
      <c r="D40" s="656" t="s">
        <v>64</v>
      </c>
      <c r="E40" s="657"/>
      <c r="F40" s="650" t="s">
        <v>43</v>
      </c>
      <c r="G40" s="651"/>
      <c r="H40" s="651"/>
      <c r="I40" s="652"/>
      <c r="J40" s="3"/>
      <c r="K40" s="3"/>
      <c r="L40" s="3"/>
      <c r="M40" s="3"/>
      <c r="N40" s="3"/>
      <c r="O40" s="3"/>
      <c r="P40" s="3"/>
      <c r="Q40" s="3"/>
      <c r="R40" s="43"/>
      <c r="S40" s="13"/>
      <c r="T40" s="3"/>
      <c r="U40" s="3"/>
      <c r="V40" s="3"/>
      <c r="W40" s="3"/>
      <c r="X40" s="3"/>
      <c r="Y40" s="3"/>
      <c r="Z40" s="3"/>
    </row>
    <row r="41" spans="1:26" ht="13.5" thickBot="1">
      <c r="A41" s="7" t="s">
        <v>62</v>
      </c>
      <c r="B41" s="8" t="s">
        <v>1</v>
      </c>
      <c r="C41" s="9" t="s">
        <v>116</v>
      </c>
      <c r="D41" s="10">
        <v>1</v>
      </c>
      <c r="E41" s="11">
        <v>0</v>
      </c>
      <c r="F41" s="358" t="s">
        <v>116</v>
      </c>
      <c r="G41" s="12">
        <v>19</v>
      </c>
      <c r="H41" s="361" t="s">
        <v>70</v>
      </c>
      <c r="I41" s="12">
        <v>11</v>
      </c>
      <c r="J41" s="3"/>
      <c r="K41" s="3"/>
      <c r="L41" s="3"/>
      <c r="M41" s="3"/>
      <c r="N41" s="3"/>
      <c r="O41" s="3"/>
      <c r="P41" s="3"/>
      <c r="Q41" s="3"/>
      <c r="R41" s="13"/>
      <c r="S41" s="13"/>
      <c r="T41" s="3"/>
      <c r="U41" s="3"/>
      <c r="V41" s="3"/>
      <c r="W41" s="3"/>
      <c r="X41" s="3"/>
      <c r="Y41" s="3"/>
      <c r="Z41" s="3"/>
    </row>
    <row r="42" spans="1:26" ht="13.5" thickBot="1">
      <c r="A42" s="14" t="s">
        <v>98</v>
      </c>
      <c r="B42" s="15" t="s">
        <v>1</v>
      </c>
      <c r="C42" s="16" t="s">
        <v>69</v>
      </c>
      <c r="D42" s="17">
        <v>0</v>
      </c>
      <c r="E42" s="18">
        <v>0</v>
      </c>
      <c r="F42" s="359" t="s">
        <v>62</v>
      </c>
      <c r="G42" s="19">
        <v>17</v>
      </c>
      <c r="H42" s="356" t="s">
        <v>69</v>
      </c>
      <c r="I42" s="19">
        <v>6</v>
      </c>
      <c r="J42" s="3"/>
      <c r="K42" s="3"/>
      <c r="L42" s="3"/>
      <c r="M42" s="3"/>
      <c r="N42" s="3"/>
      <c r="O42" s="3"/>
      <c r="P42" s="3"/>
      <c r="Q42" s="3"/>
      <c r="R42" s="13"/>
      <c r="S42" s="13"/>
      <c r="T42" s="3"/>
      <c r="U42" s="3"/>
      <c r="V42" s="3"/>
      <c r="W42" s="3"/>
      <c r="X42" s="3"/>
      <c r="Y42" s="3"/>
      <c r="Z42" s="3"/>
    </row>
    <row r="43" spans="1:26" ht="13.5" thickBot="1">
      <c r="A43" s="32" t="s">
        <v>74</v>
      </c>
      <c r="B43" s="21" t="s">
        <v>1</v>
      </c>
      <c r="C43" s="33" t="s">
        <v>70</v>
      </c>
      <c r="D43" s="34">
        <v>2</v>
      </c>
      <c r="E43" s="35">
        <v>2</v>
      </c>
      <c r="F43" s="360" t="s">
        <v>98</v>
      </c>
      <c r="G43" s="25">
        <v>13</v>
      </c>
      <c r="H43" s="26"/>
      <c r="I43" s="27"/>
      <c r="J43" s="3"/>
      <c r="K43" s="3"/>
      <c r="L43" s="3"/>
      <c r="M43" s="3"/>
      <c r="N43" s="3"/>
      <c r="O43" s="3"/>
      <c r="P43" s="3"/>
      <c r="Q43" s="3"/>
      <c r="R43" s="43"/>
      <c r="S43" s="3"/>
      <c r="T43" s="3"/>
      <c r="U43" s="3"/>
      <c r="V43" s="3"/>
      <c r="W43" s="3"/>
      <c r="X43" s="3"/>
      <c r="Y43" s="3"/>
      <c r="Z43" s="3"/>
    </row>
    <row r="44" spans="1:26" ht="13.5" thickBot="1">
      <c r="A44" s="44"/>
      <c r="B44" s="45"/>
      <c r="C44" s="46"/>
      <c r="D44" s="47"/>
      <c r="E44" s="47"/>
      <c r="F44" s="28"/>
      <c r="G44" s="2"/>
      <c r="H44" s="28"/>
      <c r="I44" s="2"/>
      <c r="J44" s="28"/>
      <c r="K44" s="29"/>
      <c r="L44" s="6"/>
      <c r="M44" s="6"/>
      <c r="N44" s="6"/>
      <c r="O44" s="6"/>
      <c r="P44" s="6"/>
      <c r="Q44" s="6"/>
      <c r="R44" s="43"/>
      <c r="S44" s="3"/>
      <c r="T44" s="3"/>
      <c r="U44" s="3"/>
      <c r="V44" s="3"/>
      <c r="W44" s="3"/>
      <c r="X44" s="3"/>
      <c r="Y44" s="3"/>
      <c r="Z44" s="3"/>
    </row>
    <row r="45" spans="1:26" ht="13.5" thickBot="1">
      <c r="A45" s="653" t="s">
        <v>37</v>
      </c>
      <c r="B45" s="654"/>
      <c r="C45" s="654"/>
      <c r="D45" s="654"/>
      <c r="E45" s="654"/>
      <c r="F45" s="654"/>
      <c r="G45" s="654"/>
      <c r="H45" s="654"/>
      <c r="I45" s="655"/>
      <c r="J45" s="48" t="s">
        <v>2</v>
      </c>
      <c r="K45" s="48" t="s">
        <v>4</v>
      </c>
      <c r="L45" s="48" t="s">
        <v>5</v>
      </c>
      <c r="M45" s="48" t="s">
        <v>6</v>
      </c>
      <c r="N45" s="48" t="s">
        <v>7</v>
      </c>
      <c r="O45" s="48" t="s">
        <v>8</v>
      </c>
      <c r="P45" s="48" t="s">
        <v>9</v>
      </c>
      <c r="Q45" s="48" t="s">
        <v>10</v>
      </c>
      <c r="R45" s="43"/>
      <c r="S45" s="3"/>
      <c r="T45" s="3"/>
      <c r="U45" s="3"/>
      <c r="V45" s="3"/>
      <c r="W45" s="3"/>
      <c r="X45" s="3"/>
      <c r="Y45" s="3"/>
      <c r="Z45" s="3"/>
    </row>
    <row r="46" spans="1:26" ht="13.5" thickBot="1">
      <c r="A46" s="653" t="s">
        <v>34</v>
      </c>
      <c r="B46" s="654"/>
      <c r="C46" s="654"/>
      <c r="D46" s="654"/>
      <c r="E46" s="654"/>
      <c r="F46" s="654"/>
      <c r="G46" s="654"/>
      <c r="H46" s="654"/>
      <c r="I46" s="655"/>
      <c r="J46" s="489" t="s">
        <v>66</v>
      </c>
      <c r="K46" s="491">
        <f>(L46*3)+M46</f>
        <v>20</v>
      </c>
      <c r="L46" s="491">
        <v>6</v>
      </c>
      <c r="M46" s="491">
        <v>2</v>
      </c>
      <c r="N46" s="491">
        <v>2</v>
      </c>
      <c r="O46" s="491">
        <v>24</v>
      </c>
      <c r="P46" s="491">
        <v>20</v>
      </c>
      <c r="Q46" s="491">
        <f>O46-P46</f>
        <v>4</v>
      </c>
      <c r="R46" s="43"/>
      <c r="S46" s="3"/>
      <c r="T46" s="3"/>
      <c r="U46" s="3"/>
      <c r="V46" s="3"/>
      <c r="W46" s="3"/>
      <c r="X46" s="3"/>
      <c r="Y46" s="3"/>
      <c r="Z46" s="3"/>
    </row>
    <row r="47" spans="1:26" ht="13.5" thickBot="1">
      <c r="A47" s="643" t="s">
        <v>77</v>
      </c>
      <c r="B47" s="644"/>
      <c r="C47" s="645"/>
      <c r="D47" s="656" t="s">
        <v>64</v>
      </c>
      <c r="E47" s="657"/>
      <c r="F47" s="650" t="s">
        <v>43</v>
      </c>
      <c r="G47" s="651"/>
      <c r="H47" s="651"/>
      <c r="I47" s="652"/>
      <c r="J47" s="490" t="s">
        <v>74</v>
      </c>
      <c r="K47" s="492">
        <f>(L47*3)+M47</f>
        <v>16</v>
      </c>
      <c r="L47" s="492">
        <v>4</v>
      </c>
      <c r="M47" s="492">
        <v>4</v>
      </c>
      <c r="N47" s="492">
        <v>2</v>
      </c>
      <c r="O47" s="492">
        <v>23</v>
      </c>
      <c r="P47" s="492">
        <v>18</v>
      </c>
      <c r="Q47" s="492">
        <f>O47-P47</f>
        <v>5</v>
      </c>
      <c r="R47" s="43"/>
      <c r="S47" s="3"/>
      <c r="T47" s="3"/>
      <c r="U47" s="3"/>
      <c r="V47" s="3"/>
      <c r="W47" s="3"/>
      <c r="X47" s="3"/>
      <c r="Y47" s="3"/>
      <c r="Z47" s="3"/>
    </row>
    <row r="48" spans="1:26" ht="13.5" thickBot="1">
      <c r="A48" s="7" t="s">
        <v>74</v>
      </c>
      <c r="B48" s="8" t="s">
        <v>1</v>
      </c>
      <c r="C48" s="9" t="s">
        <v>73</v>
      </c>
      <c r="D48" s="10">
        <v>4</v>
      </c>
      <c r="E48" s="11">
        <v>1</v>
      </c>
      <c r="F48" s="357" t="s">
        <v>74</v>
      </c>
      <c r="G48" s="12">
        <v>3</v>
      </c>
      <c r="H48" s="364" t="s">
        <v>96</v>
      </c>
      <c r="I48" s="12">
        <v>0</v>
      </c>
      <c r="J48" s="593" t="s">
        <v>73</v>
      </c>
      <c r="K48" s="595">
        <f>(L48*3)+M48</f>
        <v>11</v>
      </c>
      <c r="L48" s="595">
        <v>3</v>
      </c>
      <c r="M48" s="595">
        <v>2</v>
      </c>
      <c r="N48" s="595">
        <v>5</v>
      </c>
      <c r="O48" s="595">
        <v>17</v>
      </c>
      <c r="P48" s="595">
        <v>20</v>
      </c>
      <c r="Q48" s="595">
        <f>O48-P48</f>
        <v>-3</v>
      </c>
      <c r="R48" s="43"/>
      <c r="S48" s="3"/>
      <c r="T48" s="3"/>
      <c r="U48" s="3"/>
      <c r="V48" s="3"/>
      <c r="W48" s="3"/>
      <c r="X48" s="3"/>
      <c r="Y48" s="3"/>
      <c r="Z48" s="3"/>
    </row>
    <row r="49" spans="1:27" ht="13.5" thickBot="1">
      <c r="A49" s="14" t="s">
        <v>66</v>
      </c>
      <c r="B49" s="15" t="s">
        <v>1</v>
      </c>
      <c r="C49" s="16" t="s">
        <v>96</v>
      </c>
      <c r="D49" s="17">
        <v>4</v>
      </c>
      <c r="E49" s="18">
        <v>3</v>
      </c>
      <c r="F49" s="365" t="s">
        <v>66</v>
      </c>
      <c r="G49" s="19">
        <v>3</v>
      </c>
      <c r="H49" s="363" t="s">
        <v>73</v>
      </c>
      <c r="I49" s="19">
        <v>0</v>
      </c>
      <c r="J49" s="594" t="s">
        <v>96</v>
      </c>
      <c r="K49" s="596">
        <f>(L49*3)+M49</f>
        <v>9</v>
      </c>
      <c r="L49" s="596">
        <v>1</v>
      </c>
      <c r="M49" s="596">
        <v>6</v>
      </c>
      <c r="N49" s="596">
        <v>3</v>
      </c>
      <c r="O49" s="596">
        <v>20</v>
      </c>
      <c r="P49" s="596">
        <v>21</v>
      </c>
      <c r="Q49" s="596">
        <f>O49-P49</f>
        <v>-1</v>
      </c>
      <c r="R49" s="43"/>
      <c r="S49" s="3"/>
      <c r="T49" s="49"/>
      <c r="U49" s="13"/>
      <c r="V49" s="13"/>
      <c r="W49" s="13"/>
      <c r="X49" s="13"/>
      <c r="Y49" s="13"/>
      <c r="Z49" s="13"/>
      <c r="AA49" s="50"/>
    </row>
    <row r="50" spans="1:26" ht="13.5" thickBot="1">
      <c r="A50" s="32" t="s">
        <v>62</v>
      </c>
      <c r="B50" s="21" t="s">
        <v>1</v>
      </c>
      <c r="C50" s="33" t="s">
        <v>94</v>
      </c>
      <c r="D50" s="34">
        <v>1</v>
      </c>
      <c r="E50" s="35">
        <v>1</v>
      </c>
      <c r="F50" s="362" t="s">
        <v>94</v>
      </c>
      <c r="G50" s="25">
        <v>1</v>
      </c>
      <c r="H50" s="26"/>
      <c r="I50" s="27"/>
      <c r="J50" s="414" t="s">
        <v>94</v>
      </c>
      <c r="K50" s="415">
        <f>(L50*3)+M50</f>
        <v>9</v>
      </c>
      <c r="L50" s="415">
        <v>2</v>
      </c>
      <c r="M50" s="415">
        <v>3</v>
      </c>
      <c r="N50" s="415">
        <v>5</v>
      </c>
      <c r="O50" s="415">
        <v>15</v>
      </c>
      <c r="P50" s="415">
        <v>24</v>
      </c>
      <c r="Q50" s="415">
        <f>O50-P50</f>
        <v>-9</v>
      </c>
      <c r="R50" s="43"/>
      <c r="S50" s="3"/>
      <c r="T50" s="3"/>
      <c r="U50" s="3"/>
      <c r="V50" s="3"/>
      <c r="W50" s="3"/>
      <c r="X50" s="3"/>
      <c r="Y50" s="3"/>
      <c r="Z50" s="3"/>
    </row>
    <row r="51" spans="1:26" ht="13.5" thickBot="1">
      <c r="A51" s="643" t="s">
        <v>78</v>
      </c>
      <c r="B51" s="644"/>
      <c r="C51" s="645"/>
      <c r="D51" s="656" t="s">
        <v>64</v>
      </c>
      <c r="E51" s="657"/>
      <c r="F51" s="650" t="s">
        <v>43</v>
      </c>
      <c r="G51" s="651"/>
      <c r="H51" s="651"/>
      <c r="I51" s="652"/>
      <c r="J51" s="668"/>
      <c r="K51" s="669"/>
      <c r="L51" s="669"/>
      <c r="M51" s="669"/>
      <c r="N51" s="669"/>
      <c r="O51" s="669"/>
      <c r="P51" s="669"/>
      <c r="Q51" s="669"/>
      <c r="R51" s="43"/>
      <c r="S51" s="3"/>
      <c r="T51" s="3"/>
      <c r="U51" s="3"/>
      <c r="V51" s="3"/>
      <c r="W51" s="3"/>
      <c r="X51" s="3"/>
      <c r="Y51" s="3"/>
      <c r="Z51" s="3"/>
    </row>
    <row r="52" spans="1:26" ht="13.5" thickBot="1">
      <c r="A52" s="7" t="s">
        <v>74</v>
      </c>
      <c r="B52" s="8" t="s">
        <v>1</v>
      </c>
      <c r="C52" s="9" t="s">
        <v>66</v>
      </c>
      <c r="D52" s="10">
        <v>2</v>
      </c>
      <c r="E52" s="11">
        <v>3</v>
      </c>
      <c r="F52" s="365" t="s">
        <v>66</v>
      </c>
      <c r="G52" s="12">
        <v>6</v>
      </c>
      <c r="H52" s="363" t="s">
        <v>73</v>
      </c>
      <c r="I52" s="12">
        <v>1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thickBot="1">
      <c r="A53" s="14" t="s">
        <v>96</v>
      </c>
      <c r="B53" s="15" t="s">
        <v>1</v>
      </c>
      <c r="C53" s="16" t="s">
        <v>94</v>
      </c>
      <c r="D53" s="17">
        <v>2</v>
      </c>
      <c r="E53" s="18">
        <v>0</v>
      </c>
      <c r="F53" s="357" t="s">
        <v>74</v>
      </c>
      <c r="G53" s="19">
        <v>3</v>
      </c>
      <c r="H53" s="362" t="s">
        <v>94</v>
      </c>
      <c r="I53" s="19">
        <v>1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thickBot="1">
      <c r="A54" s="20" t="s">
        <v>73</v>
      </c>
      <c r="B54" s="21" t="s">
        <v>1</v>
      </c>
      <c r="C54" s="22" t="s">
        <v>116</v>
      </c>
      <c r="D54" s="23">
        <v>2</v>
      </c>
      <c r="E54" s="24">
        <v>2</v>
      </c>
      <c r="F54" s="364" t="s">
        <v>96</v>
      </c>
      <c r="G54" s="25">
        <v>3</v>
      </c>
      <c r="H54" s="26"/>
      <c r="I54" s="2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thickBot="1">
      <c r="A55" s="643" t="s">
        <v>79</v>
      </c>
      <c r="B55" s="644"/>
      <c r="C55" s="645"/>
      <c r="D55" s="656" t="s">
        <v>64</v>
      </c>
      <c r="E55" s="657"/>
      <c r="F55" s="650" t="s">
        <v>43</v>
      </c>
      <c r="G55" s="651"/>
      <c r="H55" s="651"/>
      <c r="I55" s="65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thickBot="1">
      <c r="A56" s="7" t="s">
        <v>94</v>
      </c>
      <c r="B56" s="8" t="s">
        <v>1</v>
      </c>
      <c r="C56" s="9" t="s">
        <v>74</v>
      </c>
      <c r="D56" s="10">
        <v>0</v>
      </c>
      <c r="E56" s="11">
        <v>4</v>
      </c>
      <c r="F56" s="365" t="s">
        <v>66</v>
      </c>
      <c r="G56" s="12">
        <v>9</v>
      </c>
      <c r="H56" s="363" t="s">
        <v>73</v>
      </c>
      <c r="I56" s="12">
        <v>1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thickBot="1">
      <c r="A57" s="14" t="s">
        <v>73</v>
      </c>
      <c r="B57" s="15" t="s">
        <v>1</v>
      </c>
      <c r="C57" s="16" t="s">
        <v>66</v>
      </c>
      <c r="D57" s="17">
        <v>1</v>
      </c>
      <c r="E57" s="18">
        <v>2</v>
      </c>
      <c r="F57" s="357" t="s">
        <v>74</v>
      </c>
      <c r="G57" s="19">
        <v>6</v>
      </c>
      <c r="H57" s="362" t="s">
        <v>94</v>
      </c>
      <c r="I57" s="19">
        <v>1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thickBot="1">
      <c r="A58" s="32" t="s">
        <v>69</v>
      </c>
      <c r="B58" s="21" t="s">
        <v>1</v>
      </c>
      <c r="C58" s="33" t="s">
        <v>96</v>
      </c>
      <c r="D58" s="34">
        <v>2</v>
      </c>
      <c r="E58" s="35">
        <v>2</v>
      </c>
      <c r="F58" s="364" t="s">
        <v>96</v>
      </c>
      <c r="G58" s="25">
        <v>4</v>
      </c>
      <c r="H58" s="26"/>
      <c r="I58" s="2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thickBot="1">
      <c r="A59" s="643" t="s">
        <v>80</v>
      </c>
      <c r="B59" s="644"/>
      <c r="C59" s="645"/>
      <c r="D59" s="656" t="s">
        <v>64</v>
      </c>
      <c r="E59" s="657"/>
      <c r="F59" s="650" t="s">
        <v>43</v>
      </c>
      <c r="G59" s="651"/>
      <c r="H59" s="651"/>
      <c r="I59" s="66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thickBot="1">
      <c r="A60" s="7" t="s">
        <v>74</v>
      </c>
      <c r="B60" s="8" t="s">
        <v>1</v>
      </c>
      <c r="C60" s="9" t="s">
        <v>96</v>
      </c>
      <c r="D60" s="10">
        <v>1</v>
      </c>
      <c r="E60" s="11">
        <v>1</v>
      </c>
      <c r="F60" s="365" t="s">
        <v>66</v>
      </c>
      <c r="G60" s="12">
        <v>9</v>
      </c>
      <c r="H60" s="363" t="s">
        <v>73</v>
      </c>
      <c r="I60" s="12">
        <v>4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thickBot="1">
      <c r="A61" s="14" t="s">
        <v>94</v>
      </c>
      <c r="B61" s="15" t="s">
        <v>1</v>
      </c>
      <c r="C61" s="16" t="s">
        <v>73</v>
      </c>
      <c r="D61" s="17">
        <v>1</v>
      </c>
      <c r="E61" s="18">
        <v>3</v>
      </c>
      <c r="F61" s="357" t="s">
        <v>74</v>
      </c>
      <c r="G61" s="19">
        <v>7</v>
      </c>
      <c r="H61" s="362" t="s">
        <v>94</v>
      </c>
      <c r="I61" s="19">
        <v>1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thickBot="1">
      <c r="A62" s="32" t="s">
        <v>98</v>
      </c>
      <c r="B62" s="21" t="s">
        <v>1</v>
      </c>
      <c r="C62" s="33" t="s">
        <v>66</v>
      </c>
      <c r="D62" s="34">
        <v>5</v>
      </c>
      <c r="E62" s="35">
        <v>1</v>
      </c>
      <c r="F62" s="364" t="s">
        <v>96</v>
      </c>
      <c r="G62" s="25">
        <v>5</v>
      </c>
      <c r="H62" s="26"/>
      <c r="I62" s="2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thickBot="1">
      <c r="A63" s="643" t="s">
        <v>81</v>
      </c>
      <c r="B63" s="644"/>
      <c r="C63" s="645"/>
      <c r="D63" s="656" t="s">
        <v>64</v>
      </c>
      <c r="E63" s="657"/>
      <c r="F63" s="650" t="s">
        <v>43</v>
      </c>
      <c r="G63" s="651"/>
      <c r="H63" s="651"/>
      <c r="I63" s="65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thickBot="1">
      <c r="A64" s="14" t="s">
        <v>66</v>
      </c>
      <c r="B64" s="8" t="s">
        <v>1</v>
      </c>
      <c r="C64" s="9" t="s">
        <v>94</v>
      </c>
      <c r="D64" s="10">
        <v>2</v>
      </c>
      <c r="E64" s="11">
        <v>4</v>
      </c>
      <c r="F64" s="357" t="s">
        <v>74</v>
      </c>
      <c r="G64" s="12">
        <v>10</v>
      </c>
      <c r="H64" s="363" t="s">
        <v>73</v>
      </c>
      <c r="I64" s="12">
        <v>5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thickBot="1">
      <c r="A65" s="14" t="s">
        <v>96</v>
      </c>
      <c r="B65" s="15" t="s">
        <v>1</v>
      </c>
      <c r="C65" s="16" t="s">
        <v>73</v>
      </c>
      <c r="D65" s="17">
        <v>3</v>
      </c>
      <c r="E65" s="18">
        <v>3</v>
      </c>
      <c r="F65" s="365" t="s">
        <v>66</v>
      </c>
      <c r="G65" s="19">
        <v>9</v>
      </c>
      <c r="H65" s="362" t="s">
        <v>94</v>
      </c>
      <c r="I65" s="19">
        <v>4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thickBot="1">
      <c r="A66" s="32" t="s">
        <v>70</v>
      </c>
      <c r="B66" s="21" t="s">
        <v>1</v>
      </c>
      <c r="C66" s="33" t="s">
        <v>74</v>
      </c>
      <c r="D66" s="34">
        <v>2</v>
      </c>
      <c r="E66" s="35">
        <v>3</v>
      </c>
      <c r="F66" s="364" t="s">
        <v>96</v>
      </c>
      <c r="G66" s="25">
        <v>6</v>
      </c>
      <c r="H66" s="26"/>
      <c r="I66" s="2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thickBot="1">
      <c r="A67" s="653" t="s">
        <v>35</v>
      </c>
      <c r="B67" s="654"/>
      <c r="C67" s="654"/>
      <c r="D67" s="654"/>
      <c r="E67" s="654"/>
      <c r="F67" s="654"/>
      <c r="G67" s="654"/>
      <c r="H67" s="654"/>
      <c r="I67" s="655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thickBot="1">
      <c r="A68" s="643" t="s">
        <v>82</v>
      </c>
      <c r="B68" s="644"/>
      <c r="C68" s="645"/>
      <c r="D68" s="656" t="s">
        <v>64</v>
      </c>
      <c r="E68" s="657"/>
      <c r="F68" s="650" t="s">
        <v>43</v>
      </c>
      <c r="G68" s="651"/>
      <c r="H68" s="651"/>
      <c r="I68" s="65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thickBot="1">
      <c r="A69" s="7" t="s">
        <v>73</v>
      </c>
      <c r="B69" s="8" t="s">
        <v>1</v>
      </c>
      <c r="C69" s="9" t="s">
        <v>74</v>
      </c>
      <c r="D69" s="10">
        <v>1</v>
      </c>
      <c r="E69" s="11">
        <v>2</v>
      </c>
      <c r="F69" s="357" t="s">
        <v>74</v>
      </c>
      <c r="G69" s="12">
        <v>13</v>
      </c>
      <c r="H69" s="363" t="s">
        <v>73</v>
      </c>
      <c r="I69" s="12">
        <v>5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thickBot="1">
      <c r="A70" s="14" t="s">
        <v>96</v>
      </c>
      <c r="B70" s="15" t="s">
        <v>1</v>
      </c>
      <c r="C70" s="16" t="s">
        <v>66</v>
      </c>
      <c r="D70" s="17">
        <v>2</v>
      </c>
      <c r="E70" s="18">
        <v>2</v>
      </c>
      <c r="F70" s="365" t="s">
        <v>66</v>
      </c>
      <c r="G70" s="19">
        <v>10</v>
      </c>
      <c r="H70" s="362" t="s">
        <v>94</v>
      </c>
      <c r="I70" s="19">
        <v>4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thickBot="1">
      <c r="A71" s="20" t="s">
        <v>94</v>
      </c>
      <c r="B71" s="21" t="s">
        <v>1</v>
      </c>
      <c r="C71" s="22" t="s">
        <v>62</v>
      </c>
      <c r="D71" s="23">
        <v>2</v>
      </c>
      <c r="E71" s="24">
        <v>3</v>
      </c>
      <c r="F71" s="364" t="s">
        <v>96</v>
      </c>
      <c r="G71" s="25">
        <v>7</v>
      </c>
      <c r="H71" s="26"/>
      <c r="I71" s="2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thickBot="1">
      <c r="A72" s="643" t="s">
        <v>83</v>
      </c>
      <c r="B72" s="644"/>
      <c r="C72" s="645"/>
      <c r="D72" s="656" t="s">
        <v>64</v>
      </c>
      <c r="E72" s="657"/>
      <c r="F72" s="650" t="s">
        <v>43</v>
      </c>
      <c r="G72" s="651"/>
      <c r="H72" s="651"/>
      <c r="I72" s="65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thickBot="1">
      <c r="A73" s="14" t="s">
        <v>66</v>
      </c>
      <c r="B73" s="8" t="s">
        <v>1</v>
      </c>
      <c r="C73" s="9" t="s">
        <v>74</v>
      </c>
      <c r="D73" s="10">
        <v>3</v>
      </c>
      <c r="E73" s="11">
        <v>0</v>
      </c>
      <c r="F73" s="365" t="s">
        <v>66</v>
      </c>
      <c r="G73" s="12">
        <v>13</v>
      </c>
      <c r="H73" s="362" t="s">
        <v>94</v>
      </c>
      <c r="I73" s="12">
        <v>7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thickBot="1">
      <c r="A74" s="14" t="s">
        <v>94</v>
      </c>
      <c r="B74" s="15" t="s">
        <v>1</v>
      </c>
      <c r="C74" s="16" t="s">
        <v>96</v>
      </c>
      <c r="D74" s="17">
        <v>2</v>
      </c>
      <c r="E74" s="18">
        <v>1</v>
      </c>
      <c r="F74" s="357" t="s">
        <v>74</v>
      </c>
      <c r="G74" s="19">
        <v>13</v>
      </c>
      <c r="H74" s="363" t="s">
        <v>73</v>
      </c>
      <c r="I74" s="19">
        <v>5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thickBot="1">
      <c r="A75" s="32" t="s">
        <v>116</v>
      </c>
      <c r="B75" s="21" t="s">
        <v>1</v>
      </c>
      <c r="C75" s="33" t="s">
        <v>73</v>
      </c>
      <c r="D75" s="34">
        <v>3</v>
      </c>
      <c r="E75" s="35">
        <v>2</v>
      </c>
      <c r="F75" s="364" t="s">
        <v>96</v>
      </c>
      <c r="G75" s="25">
        <v>7</v>
      </c>
      <c r="H75" s="26"/>
      <c r="I75" s="2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thickBot="1">
      <c r="A76" s="643" t="s">
        <v>84</v>
      </c>
      <c r="B76" s="644"/>
      <c r="C76" s="645"/>
      <c r="D76" s="656" t="s">
        <v>64</v>
      </c>
      <c r="E76" s="657"/>
      <c r="F76" s="650" t="s">
        <v>43</v>
      </c>
      <c r="G76" s="651"/>
      <c r="H76" s="651"/>
      <c r="I76" s="65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thickBot="1">
      <c r="A77" s="7" t="s">
        <v>74</v>
      </c>
      <c r="B77" s="8" t="s">
        <v>1</v>
      </c>
      <c r="C77" s="9" t="s">
        <v>94</v>
      </c>
      <c r="D77" s="10">
        <v>2</v>
      </c>
      <c r="E77" s="11">
        <v>2</v>
      </c>
      <c r="F77" s="365" t="s">
        <v>66</v>
      </c>
      <c r="G77" s="12">
        <v>16</v>
      </c>
      <c r="H77" s="362" t="s">
        <v>94</v>
      </c>
      <c r="I77" s="12">
        <v>8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thickBot="1">
      <c r="A78" s="14" t="s">
        <v>66</v>
      </c>
      <c r="B78" s="15" t="s">
        <v>1</v>
      </c>
      <c r="C78" s="16" t="s">
        <v>73</v>
      </c>
      <c r="D78" s="17">
        <v>3</v>
      </c>
      <c r="E78" s="18">
        <v>0</v>
      </c>
      <c r="F78" s="357" t="s">
        <v>74</v>
      </c>
      <c r="G78" s="19">
        <v>14</v>
      </c>
      <c r="H78" s="363" t="s">
        <v>73</v>
      </c>
      <c r="I78" s="19">
        <v>5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thickBot="1">
      <c r="A79" s="20" t="s">
        <v>96</v>
      </c>
      <c r="B79" s="21" t="s">
        <v>1</v>
      </c>
      <c r="C79" s="22" t="s">
        <v>69</v>
      </c>
      <c r="D79" s="23">
        <v>3</v>
      </c>
      <c r="E79" s="24">
        <v>3</v>
      </c>
      <c r="F79" s="364" t="s">
        <v>96</v>
      </c>
      <c r="G79" s="25">
        <v>8</v>
      </c>
      <c r="H79" s="26"/>
      <c r="I79" s="27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thickBot="1">
      <c r="A80" s="643" t="s">
        <v>85</v>
      </c>
      <c r="B80" s="644"/>
      <c r="C80" s="645"/>
      <c r="D80" s="656" t="s">
        <v>64</v>
      </c>
      <c r="E80" s="657"/>
      <c r="F80" s="650" t="s">
        <v>43</v>
      </c>
      <c r="G80" s="651"/>
      <c r="H80" s="651"/>
      <c r="I80" s="65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thickBot="1">
      <c r="A81" s="7" t="s">
        <v>96</v>
      </c>
      <c r="B81" s="8" t="s">
        <v>1</v>
      </c>
      <c r="C81" s="9" t="s">
        <v>74</v>
      </c>
      <c r="D81" s="10">
        <v>3</v>
      </c>
      <c r="E81" s="11">
        <v>3</v>
      </c>
      <c r="F81" s="365" t="s">
        <v>66</v>
      </c>
      <c r="G81" s="12">
        <v>19</v>
      </c>
      <c r="H81" s="363" t="s">
        <v>73</v>
      </c>
      <c r="I81" s="12">
        <v>8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thickBot="1">
      <c r="A82" s="14" t="s">
        <v>73</v>
      </c>
      <c r="B82" s="15" t="s">
        <v>1</v>
      </c>
      <c r="C82" s="16" t="s">
        <v>94</v>
      </c>
      <c r="D82" s="17">
        <v>3</v>
      </c>
      <c r="E82" s="18">
        <v>0</v>
      </c>
      <c r="F82" s="357" t="s">
        <v>74</v>
      </c>
      <c r="G82" s="19">
        <v>15</v>
      </c>
      <c r="H82" s="362" t="s">
        <v>94</v>
      </c>
      <c r="I82" s="19">
        <v>8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thickBot="1">
      <c r="A83" s="14" t="s">
        <v>66</v>
      </c>
      <c r="B83" s="21" t="s">
        <v>1</v>
      </c>
      <c r="C83" s="22" t="s">
        <v>98</v>
      </c>
      <c r="D83" s="23">
        <v>1</v>
      </c>
      <c r="E83" s="24">
        <v>0</v>
      </c>
      <c r="F83" s="364" t="s">
        <v>96</v>
      </c>
      <c r="G83" s="25">
        <v>9</v>
      </c>
      <c r="H83" s="26"/>
      <c r="I83" s="27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thickBot="1">
      <c r="A84" s="643" t="s">
        <v>86</v>
      </c>
      <c r="B84" s="644"/>
      <c r="C84" s="645"/>
      <c r="D84" s="656" t="s">
        <v>64</v>
      </c>
      <c r="E84" s="657"/>
      <c r="F84" s="650" t="s">
        <v>43</v>
      </c>
      <c r="G84" s="651"/>
      <c r="H84" s="651"/>
      <c r="I84" s="65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thickBot="1">
      <c r="A85" s="7" t="s">
        <v>94</v>
      </c>
      <c r="B85" s="8" t="s">
        <v>1</v>
      </c>
      <c r="C85" s="9" t="s">
        <v>66</v>
      </c>
      <c r="D85" s="10">
        <v>3</v>
      </c>
      <c r="E85" s="11">
        <v>3</v>
      </c>
      <c r="F85" s="365" t="s">
        <v>66</v>
      </c>
      <c r="G85" s="12">
        <v>20</v>
      </c>
      <c r="H85" s="364" t="s">
        <v>96</v>
      </c>
      <c r="I85" s="12">
        <v>9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thickBot="1">
      <c r="A86" s="14" t="s">
        <v>73</v>
      </c>
      <c r="B86" s="15" t="s">
        <v>1</v>
      </c>
      <c r="C86" s="16" t="s">
        <v>96</v>
      </c>
      <c r="D86" s="17">
        <v>1</v>
      </c>
      <c r="E86" s="18">
        <v>0</v>
      </c>
      <c r="F86" s="357" t="s">
        <v>74</v>
      </c>
      <c r="G86" s="19">
        <v>16</v>
      </c>
      <c r="H86" s="362" t="s">
        <v>94</v>
      </c>
      <c r="I86" s="19">
        <v>9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thickBot="1">
      <c r="A87" s="20" t="s">
        <v>74</v>
      </c>
      <c r="B87" s="21" t="s">
        <v>1</v>
      </c>
      <c r="C87" s="22" t="s">
        <v>70</v>
      </c>
      <c r="D87" s="23">
        <v>2</v>
      </c>
      <c r="E87" s="24">
        <v>2</v>
      </c>
      <c r="F87" s="597" t="s">
        <v>73</v>
      </c>
      <c r="G87" s="25">
        <v>11</v>
      </c>
      <c r="H87" s="26"/>
      <c r="I87" s="27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thickBot="1">
      <c r="A88" s="42"/>
      <c r="B88" s="42"/>
      <c r="C88" s="42"/>
      <c r="D88" s="42"/>
      <c r="E88" s="42"/>
      <c r="F88" s="42"/>
      <c r="G88" s="42"/>
      <c r="H88" s="42"/>
      <c r="I88" s="4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thickBot="1">
      <c r="A89" s="674" t="s">
        <v>60</v>
      </c>
      <c r="B89" s="675"/>
      <c r="C89" s="675"/>
      <c r="D89" s="675"/>
      <c r="E89" s="675"/>
      <c r="F89" s="675"/>
      <c r="G89" s="675"/>
      <c r="H89" s="675"/>
      <c r="I89" s="676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thickBot="1">
      <c r="A90" s="643" t="s">
        <v>87</v>
      </c>
      <c r="B90" s="644"/>
      <c r="C90" s="645"/>
      <c r="D90" s="643" t="s">
        <v>64</v>
      </c>
      <c r="E90" s="645"/>
      <c r="F90" s="632" t="s">
        <v>44</v>
      </c>
      <c r="G90" s="633"/>
      <c r="H90" s="632" t="s">
        <v>46</v>
      </c>
      <c r="I90" s="63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thickBot="1">
      <c r="A91" s="14" t="s">
        <v>116</v>
      </c>
      <c r="B91" s="15" t="s">
        <v>1</v>
      </c>
      <c r="C91" s="51" t="s">
        <v>74</v>
      </c>
      <c r="D91" s="52" t="s">
        <v>539</v>
      </c>
      <c r="E91" s="53" t="s">
        <v>552</v>
      </c>
      <c r="F91" s="662" t="s">
        <v>116</v>
      </c>
      <c r="G91" s="663"/>
      <c r="H91" s="677" t="s">
        <v>74</v>
      </c>
      <c r="I91" s="678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thickBot="1">
      <c r="A92" s="14" t="s">
        <v>66</v>
      </c>
      <c r="B92" s="15" t="s">
        <v>0</v>
      </c>
      <c r="C92" s="51" t="s">
        <v>62</v>
      </c>
      <c r="D92" s="54" t="s">
        <v>540</v>
      </c>
      <c r="E92" s="55" t="s">
        <v>540</v>
      </c>
      <c r="F92" s="681" t="s">
        <v>62</v>
      </c>
      <c r="G92" s="682"/>
      <c r="H92" s="679" t="s">
        <v>66</v>
      </c>
      <c r="I92" s="680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thickBot="1">
      <c r="A93" s="643" t="s">
        <v>88</v>
      </c>
      <c r="B93" s="644"/>
      <c r="C93" s="645"/>
      <c r="D93" s="643" t="s">
        <v>64</v>
      </c>
      <c r="E93" s="645"/>
      <c r="F93" s="632" t="s">
        <v>45</v>
      </c>
      <c r="G93" s="633"/>
      <c r="H93" s="670" t="s">
        <v>47</v>
      </c>
      <c r="I93" s="671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thickBot="1">
      <c r="A94" s="7" t="s">
        <v>98</v>
      </c>
      <c r="B94" s="8" t="s">
        <v>1</v>
      </c>
      <c r="C94" s="9" t="s">
        <v>96</v>
      </c>
      <c r="D94" s="52" t="s">
        <v>544</v>
      </c>
      <c r="E94" s="53" t="s">
        <v>545</v>
      </c>
      <c r="F94" s="628" t="s">
        <v>98</v>
      </c>
      <c r="G94" s="629"/>
      <c r="H94" s="672" t="s">
        <v>96</v>
      </c>
      <c r="I94" s="67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thickBot="1">
      <c r="A95" s="20" t="s">
        <v>73</v>
      </c>
      <c r="B95" s="21" t="s">
        <v>1</v>
      </c>
      <c r="C95" s="33" t="s">
        <v>70</v>
      </c>
      <c r="D95" s="54" t="s">
        <v>545</v>
      </c>
      <c r="E95" s="55" t="s">
        <v>545</v>
      </c>
      <c r="F95" s="630" t="s">
        <v>73</v>
      </c>
      <c r="G95" s="631"/>
      <c r="H95" s="660" t="s">
        <v>70</v>
      </c>
      <c r="I95" s="661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thickBot="1">
      <c r="A96" s="56"/>
      <c r="B96" s="56"/>
      <c r="C96" s="56"/>
      <c r="D96" s="56"/>
      <c r="E96" s="56"/>
      <c r="F96" s="56"/>
      <c r="G96" s="56"/>
      <c r="H96" s="56"/>
      <c r="I96" s="56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thickBot="1">
      <c r="A97" s="640" t="s">
        <v>38</v>
      </c>
      <c r="B97" s="641"/>
      <c r="C97" s="641"/>
      <c r="D97" s="641"/>
      <c r="E97" s="641"/>
      <c r="F97" s="641"/>
      <c r="G97" s="641"/>
      <c r="H97" s="641"/>
      <c r="I97" s="64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thickBot="1">
      <c r="A98" s="643" t="s">
        <v>89</v>
      </c>
      <c r="B98" s="644"/>
      <c r="C98" s="645"/>
      <c r="D98" s="643" t="s">
        <v>65</v>
      </c>
      <c r="E98" s="645"/>
      <c r="F98" s="632" t="s">
        <v>48</v>
      </c>
      <c r="G98" s="633"/>
      <c r="H98" s="632" t="s">
        <v>50</v>
      </c>
      <c r="I98" s="63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thickBot="1">
      <c r="A99" s="20" t="s">
        <v>69</v>
      </c>
      <c r="B99" s="21" t="s">
        <v>0</v>
      </c>
      <c r="C99" s="57" t="s">
        <v>94</v>
      </c>
      <c r="D99" s="58">
        <v>6</v>
      </c>
      <c r="E99" s="59">
        <v>3</v>
      </c>
      <c r="F99" s="648" t="s">
        <v>69</v>
      </c>
      <c r="G99" s="649"/>
      <c r="H99" s="646" t="s">
        <v>94</v>
      </c>
      <c r="I99" s="647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thickBot="1">
      <c r="A100" s="643" t="s">
        <v>90</v>
      </c>
      <c r="B100" s="644"/>
      <c r="C100" s="645"/>
      <c r="D100" s="643" t="s">
        <v>65</v>
      </c>
      <c r="E100" s="645"/>
      <c r="F100" s="632" t="s">
        <v>49</v>
      </c>
      <c r="G100" s="633"/>
      <c r="H100" s="632" t="s">
        <v>51</v>
      </c>
      <c r="I100" s="63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thickBot="1">
      <c r="A101" s="60" t="s">
        <v>94</v>
      </c>
      <c r="B101" s="61" t="s">
        <v>0</v>
      </c>
      <c r="C101" s="62" t="s">
        <v>69</v>
      </c>
      <c r="D101" s="58">
        <v>1</v>
      </c>
      <c r="E101" s="59">
        <v>1</v>
      </c>
      <c r="F101" s="648" t="s">
        <v>69</v>
      </c>
      <c r="G101" s="649"/>
      <c r="H101" s="646" t="s">
        <v>94</v>
      </c>
      <c r="I101" s="647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thickBot="1">
      <c r="A102" s="30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thickBot="1">
      <c r="A103" s="640" t="s">
        <v>39</v>
      </c>
      <c r="B103" s="641"/>
      <c r="C103" s="641"/>
      <c r="D103" s="641"/>
      <c r="E103" s="641"/>
      <c r="F103" s="641"/>
      <c r="G103" s="641"/>
      <c r="H103" s="641"/>
      <c r="I103" s="64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thickBot="1">
      <c r="A104" s="643" t="s">
        <v>39</v>
      </c>
      <c r="B104" s="644"/>
      <c r="C104" s="645"/>
      <c r="D104" s="643" t="s">
        <v>65</v>
      </c>
      <c r="E104" s="645"/>
      <c r="F104" s="632" t="s">
        <v>52</v>
      </c>
      <c r="G104" s="633"/>
      <c r="H104" s="632" t="s">
        <v>53</v>
      </c>
      <c r="I104" s="63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thickBot="1">
      <c r="A105" s="20" t="s">
        <v>96</v>
      </c>
      <c r="B105" s="21" t="s">
        <v>0</v>
      </c>
      <c r="C105" s="57" t="s">
        <v>70</v>
      </c>
      <c r="D105" s="58">
        <v>3</v>
      </c>
      <c r="E105" s="59">
        <v>2</v>
      </c>
      <c r="F105" s="672" t="s">
        <v>96</v>
      </c>
      <c r="G105" s="673"/>
      <c r="H105" s="660" t="s">
        <v>70</v>
      </c>
      <c r="I105" s="661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thickBo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thickBot="1">
      <c r="A107" s="640" t="s">
        <v>40</v>
      </c>
      <c r="B107" s="641"/>
      <c r="C107" s="641"/>
      <c r="D107" s="641"/>
      <c r="E107" s="641"/>
      <c r="F107" s="641"/>
      <c r="G107" s="641"/>
      <c r="H107" s="641"/>
      <c r="I107" s="64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thickBot="1">
      <c r="A108" s="643" t="s">
        <v>40</v>
      </c>
      <c r="B108" s="644"/>
      <c r="C108" s="645"/>
      <c r="D108" s="643" t="s">
        <v>65</v>
      </c>
      <c r="E108" s="645"/>
      <c r="F108" s="632" t="s">
        <v>54</v>
      </c>
      <c r="G108" s="633"/>
      <c r="H108" s="632" t="s">
        <v>55</v>
      </c>
      <c r="I108" s="63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thickBot="1">
      <c r="A109" s="60" t="s">
        <v>98</v>
      </c>
      <c r="B109" s="61" t="s">
        <v>1</v>
      </c>
      <c r="C109" s="63" t="s">
        <v>73</v>
      </c>
      <c r="D109" s="64">
        <v>2</v>
      </c>
      <c r="E109" s="65">
        <v>2</v>
      </c>
      <c r="F109" s="630" t="s">
        <v>73</v>
      </c>
      <c r="G109" s="631"/>
      <c r="H109" s="628" t="s">
        <v>98</v>
      </c>
      <c r="I109" s="629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thickBot="1">
      <c r="A110" s="66"/>
      <c r="B110" s="45"/>
      <c r="C110" s="67"/>
      <c r="D110" s="68"/>
      <c r="E110" s="68"/>
      <c r="F110" s="42"/>
      <c r="G110" s="42"/>
      <c r="H110" s="29"/>
      <c r="I110" s="29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thickBot="1">
      <c r="A111" s="640" t="s">
        <v>41</v>
      </c>
      <c r="B111" s="641"/>
      <c r="C111" s="641"/>
      <c r="D111" s="641"/>
      <c r="E111" s="641"/>
      <c r="F111" s="641"/>
      <c r="G111" s="641"/>
      <c r="H111" s="641"/>
      <c r="I111" s="64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thickBot="1">
      <c r="A112" s="643" t="s">
        <v>41</v>
      </c>
      <c r="B112" s="644"/>
      <c r="C112" s="645"/>
      <c r="D112" s="643" t="s">
        <v>65</v>
      </c>
      <c r="E112" s="645"/>
      <c r="F112" s="632" t="s">
        <v>56</v>
      </c>
      <c r="G112" s="633"/>
      <c r="H112" s="632" t="s">
        <v>57</v>
      </c>
      <c r="I112" s="63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thickBot="1">
      <c r="A113" s="20" t="s">
        <v>74</v>
      </c>
      <c r="B113" s="21" t="s">
        <v>1</v>
      </c>
      <c r="C113" s="57" t="s">
        <v>66</v>
      </c>
      <c r="D113" s="64">
        <v>1</v>
      </c>
      <c r="E113" s="65">
        <v>4</v>
      </c>
      <c r="F113" s="683" t="s">
        <v>66</v>
      </c>
      <c r="G113" s="684"/>
      <c r="H113" s="685" t="s">
        <v>74</v>
      </c>
      <c r="I113" s="686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thickBot="1">
      <c r="A114" s="69"/>
      <c r="B114" s="70"/>
      <c r="C114" s="71"/>
      <c r="D114" s="72"/>
      <c r="E114" s="72"/>
      <c r="F114" s="67"/>
      <c r="G114" s="29"/>
      <c r="H114" s="67"/>
      <c r="I114" s="29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thickBot="1">
      <c r="A115" s="640" t="s">
        <v>42</v>
      </c>
      <c r="B115" s="641"/>
      <c r="C115" s="641"/>
      <c r="D115" s="641"/>
      <c r="E115" s="641"/>
      <c r="F115" s="641"/>
      <c r="G115" s="641"/>
      <c r="H115" s="641"/>
      <c r="I115" s="64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thickBot="1">
      <c r="A116" s="664" t="s">
        <v>42</v>
      </c>
      <c r="B116" s="665"/>
      <c r="C116" s="666"/>
      <c r="D116" s="643" t="s">
        <v>65</v>
      </c>
      <c r="E116" s="645"/>
      <c r="F116" s="638" t="s">
        <v>58</v>
      </c>
      <c r="G116" s="639"/>
      <c r="H116" s="638" t="s">
        <v>59</v>
      </c>
      <c r="I116" s="639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thickBot="1">
      <c r="A117" s="73" t="s">
        <v>116</v>
      </c>
      <c r="B117" s="74" t="s">
        <v>1</v>
      </c>
      <c r="C117" s="75" t="s">
        <v>62</v>
      </c>
      <c r="D117" s="76">
        <v>1</v>
      </c>
      <c r="E117" s="77">
        <v>0</v>
      </c>
      <c r="F117" s="636" t="s">
        <v>116</v>
      </c>
      <c r="G117" s="637"/>
      <c r="H117" s="634" t="s">
        <v>62</v>
      </c>
      <c r="I117" s="635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44"/>
      <c r="B118" s="45"/>
      <c r="C118" s="46"/>
      <c r="D118" s="47"/>
      <c r="E118" s="47"/>
      <c r="F118" s="46"/>
      <c r="G118" s="2"/>
      <c r="H118" s="46"/>
      <c r="I118" s="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0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0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0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0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0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0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0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0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0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0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0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0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0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0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0"/>
      <c r="T132" s="3"/>
      <c r="U132" s="3"/>
      <c r="V132" s="3"/>
      <c r="W132" s="3"/>
      <c r="X132" s="3"/>
      <c r="Y132" s="3"/>
      <c r="Z132" s="3"/>
    </row>
    <row r="133" spans="1:26" ht="12.75">
      <c r="A133" s="30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0"/>
      <c r="T133" s="3"/>
      <c r="U133" s="3"/>
      <c r="V133" s="3"/>
      <c r="W133" s="3"/>
      <c r="X133" s="3"/>
      <c r="Y133" s="3"/>
      <c r="Z133" s="3"/>
    </row>
    <row r="134" spans="1:26" ht="12.75">
      <c r="A134" s="30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0"/>
      <c r="T134" s="3"/>
      <c r="U134" s="3"/>
      <c r="V134" s="3"/>
      <c r="W134" s="3"/>
      <c r="X134" s="3"/>
      <c r="Y134" s="3"/>
      <c r="Z134" s="3"/>
    </row>
    <row r="135" spans="1:26" ht="12.75">
      <c r="A135" s="30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0"/>
      <c r="T135" s="3"/>
      <c r="U135" s="3"/>
      <c r="V135" s="3"/>
      <c r="W135" s="3"/>
      <c r="X135" s="3"/>
      <c r="Y135" s="3"/>
      <c r="Z135" s="3"/>
    </row>
    <row r="136" spans="1:26" ht="12.75">
      <c r="A136" s="30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0"/>
      <c r="T136" s="3"/>
      <c r="U136" s="3"/>
      <c r="V136" s="3"/>
      <c r="W136" s="3"/>
      <c r="X136" s="3"/>
      <c r="Y136" s="3"/>
      <c r="Z136" s="3"/>
    </row>
    <row r="137" spans="1:26" ht="12.75">
      <c r="A137" s="30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0"/>
      <c r="T137" s="3"/>
      <c r="U137" s="3"/>
      <c r="V137" s="3"/>
      <c r="W137" s="3"/>
      <c r="X137" s="3"/>
      <c r="Y137" s="3"/>
      <c r="Z137" s="3"/>
    </row>
    <row r="138" spans="1:26" ht="12.75">
      <c r="A138" s="30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0"/>
      <c r="T138" s="3"/>
      <c r="U138" s="3"/>
      <c r="V138" s="3"/>
      <c r="W138" s="3"/>
      <c r="X138" s="3"/>
      <c r="Y138" s="3"/>
      <c r="Z138" s="3"/>
    </row>
    <row r="139" spans="1:26" ht="12.75">
      <c r="A139" s="30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0"/>
      <c r="T139" s="3"/>
      <c r="U139" s="3"/>
      <c r="V139" s="3"/>
      <c r="W139" s="3"/>
      <c r="X139" s="3"/>
      <c r="Y139" s="3"/>
      <c r="Z139" s="3"/>
    </row>
    <row r="140" spans="1:26" ht="12.75">
      <c r="A140" s="30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0"/>
      <c r="T140" s="3"/>
      <c r="U140" s="3"/>
      <c r="V140" s="3"/>
      <c r="W140" s="3"/>
      <c r="X140" s="3"/>
      <c r="Y140" s="3"/>
      <c r="Z140" s="3"/>
    </row>
    <row r="141" spans="1:26" ht="12.75">
      <c r="A141" s="30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0"/>
      <c r="T141" s="3"/>
      <c r="U141" s="3"/>
      <c r="V141" s="3"/>
      <c r="W141" s="3"/>
      <c r="X141" s="3"/>
      <c r="Y141" s="3"/>
      <c r="Z141" s="3"/>
    </row>
    <row r="142" spans="1:26" ht="12.75">
      <c r="A142" s="30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0"/>
      <c r="T142" s="3"/>
      <c r="U142" s="3"/>
      <c r="V142" s="3"/>
      <c r="W142" s="3"/>
      <c r="X142" s="3"/>
      <c r="Y142" s="3"/>
      <c r="Z142" s="3"/>
    </row>
    <row r="143" spans="1:26" ht="12.75">
      <c r="A143" s="30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0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0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0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0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0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659"/>
      <c r="K157" s="659"/>
      <c r="L157" s="659"/>
      <c r="M157" s="659"/>
      <c r="N157" s="659"/>
      <c r="O157" s="659"/>
      <c r="P157" s="13"/>
      <c r="Q157" s="1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659"/>
      <c r="K158" s="659"/>
      <c r="L158" s="659"/>
      <c r="M158" s="659"/>
      <c r="N158" s="659"/>
      <c r="O158" s="659"/>
      <c r="P158" s="6"/>
      <c r="Q158" s="6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659"/>
      <c r="K159" s="659"/>
      <c r="L159" s="659"/>
      <c r="M159" s="659"/>
      <c r="N159" s="659"/>
      <c r="O159" s="659"/>
      <c r="P159" s="13"/>
      <c r="Q159" s="1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659"/>
      <c r="K160" s="659"/>
      <c r="L160" s="659"/>
      <c r="M160" s="659"/>
      <c r="N160" s="659"/>
      <c r="O160" s="659"/>
      <c r="P160" s="6"/>
      <c r="Q160" s="6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659"/>
      <c r="K161" s="659"/>
      <c r="L161" s="659"/>
      <c r="M161" s="659"/>
      <c r="N161" s="659"/>
      <c r="O161" s="659"/>
      <c r="P161" s="6"/>
      <c r="Q161" s="6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659"/>
      <c r="K162" s="659"/>
      <c r="L162" s="659"/>
      <c r="M162" s="659"/>
      <c r="N162" s="659"/>
      <c r="O162" s="659"/>
      <c r="P162" s="6"/>
      <c r="Q162" s="6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659"/>
      <c r="K163" s="659"/>
      <c r="L163" s="659"/>
      <c r="M163" s="659"/>
      <c r="N163" s="659"/>
      <c r="O163" s="659"/>
      <c r="P163" s="6"/>
      <c r="Q163" s="6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659"/>
      <c r="K164" s="659"/>
      <c r="L164" s="659"/>
      <c r="M164" s="659"/>
      <c r="N164" s="659"/>
      <c r="O164" s="659"/>
      <c r="P164" s="6"/>
      <c r="Q164" s="6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659"/>
      <c r="K165" s="659"/>
      <c r="L165" s="659"/>
      <c r="M165" s="659"/>
      <c r="N165" s="659"/>
      <c r="O165" s="659"/>
      <c r="P165" s="6"/>
      <c r="Q165" s="6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659"/>
      <c r="K166" s="659"/>
      <c r="L166" s="659"/>
      <c r="M166" s="659"/>
      <c r="N166" s="659"/>
      <c r="O166" s="659"/>
      <c r="P166" s="6"/>
      <c r="Q166" s="6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659"/>
      <c r="K167" s="659"/>
      <c r="L167" s="659"/>
      <c r="M167" s="659"/>
      <c r="N167" s="659"/>
      <c r="O167" s="659"/>
      <c r="P167" s="13"/>
      <c r="Q167" s="1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659"/>
      <c r="K168" s="659"/>
      <c r="L168" s="659"/>
      <c r="M168" s="659"/>
      <c r="N168" s="659"/>
      <c r="O168" s="659"/>
      <c r="P168" s="6"/>
      <c r="Q168" s="6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</row>
    <row r="194" spans="1:26" ht="12.75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</row>
    <row r="195" spans="1:26" ht="12.75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</row>
    <row r="196" spans="1:26" ht="12.75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</row>
    <row r="197" spans="1:26" ht="12.75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</row>
    <row r="198" spans="1:26" ht="12.75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</row>
    <row r="199" spans="1:26" ht="12.75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</row>
    <row r="200" spans="1:26" ht="12.75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</sheetData>
  <sheetProtection/>
  <mergeCells count="149">
    <mergeCell ref="F113:G113"/>
    <mergeCell ref="H113:I113"/>
    <mergeCell ref="D98:E98"/>
    <mergeCell ref="A98:C98"/>
    <mergeCell ref="A100:C100"/>
    <mergeCell ref="A104:C104"/>
    <mergeCell ref="F98:G98"/>
    <mergeCell ref="D108:E108"/>
    <mergeCell ref="A103:I103"/>
    <mergeCell ref="D112:E112"/>
    <mergeCell ref="A89:I89"/>
    <mergeCell ref="A111:I111"/>
    <mergeCell ref="H91:I91"/>
    <mergeCell ref="H92:I92"/>
    <mergeCell ref="F92:G92"/>
    <mergeCell ref="H90:I90"/>
    <mergeCell ref="F105:G105"/>
    <mergeCell ref="H100:I100"/>
    <mergeCell ref="F100:G100"/>
    <mergeCell ref="F104:G104"/>
    <mergeCell ref="F112:G112"/>
    <mergeCell ref="A84:C84"/>
    <mergeCell ref="H98:I98"/>
    <mergeCell ref="D93:E93"/>
    <mergeCell ref="F93:G93"/>
    <mergeCell ref="H93:I93"/>
    <mergeCell ref="A93:C93"/>
    <mergeCell ref="A97:I97"/>
    <mergeCell ref="H94:I94"/>
    <mergeCell ref="D90:E90"/>
    <mergeCell ref="F63:I63"/>
    <mergeCell ref="D72:E72"/>
    <mergeCell ref="A76:C76"/>
    <mergeCell ref="D76:E76"/>
    <mergeCell ref="A80:C80"/>
    <mergeCell ref="D80:E80"/>
    <mergeCell ref="A72:C72"/>
    <mergeCell ref="A47:C47"/>
    <mergeCell ref="D47:E47"/>
    <mergeCell ref="A40:C40"/>
    <mergeCell ref="A59:C59"/>
    <mergeCell ref="D59:E59"/>
    <mergeCell ref="A63:C63"/>
    <mergeCell ref="D63:E63"/>
    <mergeCell ref="A46:I46"/>
    <mergeCell ref="A45:I45"/>
    <mergeCell ref="F51:I51"/>
    <mergeCell ref="J51:Q51"/>
    <mergeCell ref="A3:C3"/>
    <mergeCell ref="A7:C7"/>
    <mergeCell ref="A11:C11"/>
    <mergeCell ref="A15:C15"/>
    <mergeCell ref="A19:C19"/>
    <mergeCell ref="D7:E7"/>
    <mergeCell ref="D11:E11"/>
    <mergeCell ref="A28:C28"/>
    <mergeCell ref="A32:C32"/>
    <mergeCell ref="D84:E84"/>
    <mergeCell ref="A51:C51"/>
    <mergeCell ref="D51:E51"/>
    <mergeCell ref="F80:I80"/>
    <mergeCell ref="F59:I59"/>
    <mergeCell ref="F40:I40"/>
    <mergeCell ref="F76:I76"/>
    <mergeCell ref="A68:C68"/>
    <mergeCell ref="D68:E68"/>
    <mergeCell ref="D40:E40"/>
    <mergeCell ref="L158:O158"/>
    <mergeCell ref="F90:G90"/>
    <mergeCell ref="A107:I107"/>
    <mergeCell ref="F94:G94"/>
    <mergeCell ref="F99:G99"/>
    <mergeCell ref="H99:I99"/>
    <mergeCell ref="F91:G91"/>
    <mergeCell ref="A90:C90"/>
    <mergeCell ref="D116:E116"/>
    <mergeCell ref="A116:C116"/>
    <mergeCell ref="L162:O162"/>
    <mergeCell ref="L163:O163"/>
    <mergeCell ref="J168:K168"/>
    <mergeCell ref="J160:K160"/>
    <mergeCell ref="J158:K158"/>
    <mergeCell ref="J159:K159"/>
    <mergeCell ref="L165:O165"/>
    <mergeCell ref="L159:O159"/>
    <mergeCell ref="L168:O168"/>
    <mergeCell ref="L161:O161"/>
    <mergeCell ref="L157:O157"/>
    <mergeCell ref="J162:K162"/>
    <mergeCell ref="L167:O167"/>
    <mergeCell ref="L166:O166"/>
    <mergeCell ref="J157:K157"/>
    <mergeCell ref="L160:O160"/>
    <mergeCell ref="L164:O164"/>
    <mergeCell ref="J163:K163"/>
    <mergeCell ref="J164:K164"/>
    <mergeCell ref="J165:K165"/>
    <mergeCell ref="J167:K167"/>
    <mergeCell ref="F72:I72"/>
    <mergeCell ref="F68:I68"/>
    <mergeCell ref="H108:I108"/>
    <mergeCell ref="J161:K161"/>
    <mergeCell ref="F84:I84"/>
    <mergeCell ref="H104:I104"/>
    <mergeCell ref="H95:I95"/>
    <mergeCell ref="H105:I105"/>
    <mergeCell ref="J166:K166"/>
    <mergeCell ref="A1:I1"/>
    <mergeCell ref="A2:I2"/>
    <mergeCell ref="F3:I3"/>
    <mergeCell ref="F7:I7"/>
    <mergeCell ref="F28:I28"/>
    <mergeCell ref="D3:E3"/>
    <mergeCell ref="D15:E15"/>
    <mergeCell ref="D19:E19"/>
    <mergeCell ref="D24:E24"/>
    <mergeCell ref="D28:E28"/>
    <mergeCell ref="F55:I55"/>
    <mergeCell ref="A67:I67"/>
    <mergeCell ref="D55:E55"/>
    <mergeCell ref="A55:C55"/>
    <mergeCell ref="F32:I32"/>
    <mergeCell ref="F36:I36"/>
    <mergeCell ref="F47:I47"/>
    <mergeCell ref="A36:C36"/>
    <mergeCell ref="D32:E32"/>
    <mergeCell ref="D36:E36"/>
    <mergeCell ref="F11:I11"/>
    <mergeCell ref="F24:I24"/>
    <mergeCell ref="A23:I23"/>
    <mergeCell ref="F15:I15"/>
    <mergeCell ref="F19:I19"/>
    <mergeCell ref="A24:C24"/>
    <mergeCell ref="A108:C108"/>
    <mergeCell ref="F95:G95"/>
    <mergeCell ref="H101:I101"/>
    <mergeCell ref="F101:G101"/>
    <mergeCell ref="D100:E100"/>
    <mergeCell ref="D104:E104"/>
    <mergeCell ref="H109:I109"/>
    <mergeCell ref="F109:G109"/>
    <mergeCell ref="F108:G108"/>
    <mergeCell ref="H117:I117"/>
    <mergeCell ref="F117:G117"/>
    <mergeCell ref="H112:I112"/>
    <mergeCell ref="H116:I116"/>
    <mergeCell ref="F116:G116"/>
    <mergeCell ref="A115:I115"/>
    <mergeCell ref="A112:C112"/>
  </mergeCells>
  <printOptions/>
  <pageMargins left="0.5" right="0.27" top="1" bottom="2.5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9.7109375" style="5" customWidth="1"/>
    <col min="2" max="3" width="5.7109375" style="5" customWidth="1"/>
    <col min="4" max="4" width="6.7109375" style="5" customWidth="1"/>
    <col min="5" max="5" width="19.7109375" style="5" customWidth="1"/>
    <col min="6" max="7" width="5.7109375" style="5" customWidth="1"/>
    <col min="8" max="8" width="6.7109375" style="5" customWidth="1"/>
    <col min="9" max="9" width="1.1484375" style="5" customWidth="1"/>
    <col min="10" max="10" width="19.7109375" style="5" customWidth="1"/>
    <col min="11" max="12" width="5.7109375" style="5" customWidth="1"/>
    <col min="13" max="13" width="6.7109375" style="5" customWidth="1"/>
    <col min="14" max="14" width="19.7109375" style="5" customWidth="1"/>
    <col min="15" max="16" width="5.7109375" style="5" customWidth="1"/>
    <col min="17" max="17" width="6.7109375" style="5" customWidth="1"/>
    <col min="18" max="22" width="9.140625" style="5" customWidth="1"/>
    <col min="23" max="26" width="9.140625" style="4" customWidth="1"/>
    <col min="27" max="16384" width="9.140625" style="5" customWidth="1"/>
  </cols>
  <sheetData>
    <row r="1" spans="1:26" ht="15" thickBot="1">
      <c r="A1" s="674" t="s">
        <v>108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6"/>
      <c r="R1" s="3"/>
      <c r="S1" s="3"/>
      <c r="T1" s="3"/>
      <c r="U1" s="3"/>
      <c r="V1" s="3"/>
      <c r="W1" s="3"/>
      <c r="X1" s="3"/>
      <c r="Y1" s="3"/>
      <c r="Z1" s="3"/>
    </row>
    <row r="2" spans="1:26" ht="15" thickBot="1">
      <c r="A2" s="674" t="s">
        <v>36</v>
      </c>
      <c r="B2" s="675"/>
      <c r="C2" s="675"/>
      <c r="D2" s="675"/>
      <c r="E2" s="675"/>
      <c r="F2" s="675"/>
      <c r="G2" s="675"/>
      <c r="H2" s="675"/>
      <c r="I2" s="689"/>
      <c r="J2" s="675"/>
      <c r="K2" s="675"/>
      <c r="L2" s="675"/>
      <c r="M2" s="675"/>
      <c r="N2" s="675"/>
      <c r="O2" s="675"/>
      <c r="P2" s="675"/>
      <c r="Q2" s="676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thickBot="1">
      <c r="A3" s="706" t="s">
        <v>71</v>
      </c>
      <c r="B3" s="707"/>
      <c r="C3" s="707"/>
      <c r="D3" s="708"/>
      <c r="E3" s="697" t="s">
        <v>357</v>
      </c>
      <c r="F3" s="698"/>
      <c r="G3" s="698"/>
      <c r="H3" s="699"/>
      <c r="I3" s="79"/>
      <c r="J3" s="691" t="s">
        <v>63</v>
      </c>
      <c r="K3" s="692"/>
      <c r="L3" s="692"/>
      <c r="M3" s="693"/>
      <c r="N3" s="709" t="s">
        <v>72</v>
      </c>
      <c r="O3" s="710"/>
      <c r="P3" s="710"/>
      <c r="Q3" s="711"/>
      <c r="R3" s="3"/>
      <c r="S3" s="3"/>
      <c r="T3" s="3"/>
      <c r="U3" s="3"/>
      <c r="V3" s="3"/>
      <c r="W3" s="3"/>
      <c r="X3" s="3"/>
      <c r="Y3" s="3"/>
      <c r="Z3" s="3"/>
    </row>
    <row r="4" spans="1:26" ht="13.5" thickBot="1">
      <c r="A4" s="81" t="s">
        <v>3</v>
      </c>
      <c r="B4" s="82" t="s">
        <v>68</v>
      </c>
      <c r="C4" s="83">
        <v>-0.5</v>
      </c>
      <c r="D4" s="82" t="s">
        <v>11</v>
      </c>
      <c r="E4" s="130" t="s">
        <v>3</v>
      </c>
      <c r="F4" s="130" t="s">
        <v>68</v>
      </c>
      <c r="G4" s="130">
        <v>2</v>
      </c>
      <c r="H4" s="130" t="s">
        <v>11</v>
      </c>
      <c r="I4" s="84"/>
      <c r="J4" s="135" t="s">
        <v>3</v>
      </c>
      <c r="K4" s="136" t="s">
        <v>68</v>
      </c>
      <c r="L4" s="137">
        <v>0</v>
      </c>
      <c r="M4" s="136" t="s">
        <v>11</v>
      </c>
      <c r="N4" s="176" t="s">
        <v>3</v>
      </c>
      <c r="O4" s="177" t="s">
        <v>68</v>
      </c>
      <c r="P4" s="178">
        <v>2</v>
      </c>
      <c r="Q4" s="177" t="s">
        <v>11</v>
      </c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88" t="s">
        <v>385</v>
      </c>
      <c r="B5" s="339">
        <v>6.5</v>
      </c>
      <c r="C5" s="340">
        <v>-3</v>
      </c>
      <c r="D5" s="331">
        <f>B5+C5</f>
        <v>3.5</v>
      </c>
      <c r="E5" s="88" t="s">
        <v>440</v>
      </c>
      <c r="F5" s="216">
        <v>7</v>
      </c>
      <c r="G5" s="320">
        <v>-1</v>
      </c>
      <c r="H5" s="217">
        <f>F5+G5</f>
        <v>6</v>
      </c>
      <c r="I5" s="84"/>
      <c r="J5" s="179" t="s">
        <v>500</v>
      </c>
      <c r="K5" s="218">
        <v>6</v>
      </c>
      <c r="L5" s="320">
        <v>-2</v>
      </c>
      <c r="M5" s="331">
        <f>K5+L5</f>
        <v>4</v>
      </c>
      <c r="N5" s="88" t="s">
        <v>244</v>
      </c>
      <c r="O5" s="218">
        <v>5</v>
      </c>
      <c r="P5" s="320">
        <v>-2.5</v>
      </c>
      <c r="Q5" s="217">
        <f>O5+P5</f>
        <v>2.5</v>
      </c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89" t="s">
        <v>468</v>
      </c>
      <c r="B6" s="341">
        <v>5.5</v>
      </c>
      <c r="C6" s="342">
        <v>0</v>
      </c>
      <c r="D6" s="332">
        <f aca="true" t="shared" si="0" ref="D6:D29">B6+C6</f>
        <v>5.5</v>
      </c>
      <c r="E6" s="89" t="s">
        <v>328</v>
      </c>
      <c r="F6" s="221">
        <v>6</v>
      </c>
      <c r="G6" s="321">
        <v>1</v>
      </c>
      <c r="H6" s="222">
        <f aca="true" t="shared" si="1" ref="H6:H29">F6+G6</f>
        <v>7</v>
      </c>
      <c r="I6" s="84"/>
      <c r="J6" s="89" t="s">
        <v>160</v>
      </c>
      <c r="K6" s="221">
        <v>6</v>
      </c>
      <c r="L6" s="321">
        <v>-0.5</v>
      </c>
      <c r="M6" s="332">
        <f aca="true" t="shared" si="2" ref="M6:M29">K6+L6</f>
        <v>5.5</v>
      </c>
      <c r="N6" s="89" t="s">
        <v>254</v>
      </c>
      <c r="O6" s="221" t="s">
        <v>305</v>
      </c>
      <c r="P6" s="321" t="s">
        <v>305</v>
      </c>
      <c r="Q6" s="222" t="s">
        <v>305</v>
      </c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89" t="s">
        <v>186</v>
      </c>
      <c r="B7" s="341">
        <v>5.5</v>
      </c>
      <c r="C7" s="342">
        <v>-0.5</v>
      </c>
      <c r="D7" s="332">
        <f t="shared" si="0"/>
        <v>5</v>
      </c>
      <c r="E7" s="89" t="s">
        <v>329</v>
      </c>
      <c r="F7" s="221">
        <v>5</v>
      </c>
      <c r="G7" s="321">
        <v>-0.5</v>
      </c>
      <c r="H7" s="222">
        <f t="shared" si="1"/>
        <v>4.5</v>
      </c>
      <c r="I7" s="84"/>
      <c r="J7" s="89" t="s">
        <v>143</v>
      </c>
      <c r="K7" s="221">
        <v>4.5</v>
      </c>
      <c r="L7" s="321">
        <v>0</v>
      </c>
      <c r="M7" s="332">
        <f t="shared" si="2"/>
        <v>4.5</v>
      </c>
      <c r="N7" s="89" t="s">
        <v>465</v>
      </c>
      <c r="O7" s="221" t="s">
        <v>305</v>
      </c>
      <c r="P7" s="321" t="s">
        <v>305</v>
      </c>
      <c r="Q7" s="222" t="s">
        <v>305</v>
      </c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89" t="s">
        <v>450</v>
      </c>
      <c r="B8" s="341">
        <v>6.5</v>
      </c>
      <c r="C8" s="342">
        <v>0</v>
      </c>
      <c r="D8" s="332">
        <f t="shared" si="0"/>
        <v>6.5</v>
      </c>
      <c r="E8" s="89" t="s">
        <v>330</v>
      </c>
      <c r="F8" s="221">
        <v>6</v>
      </c>
      <c r="G8" s="321">
        <v>-0.5</v>
      </c>
      <c r="H8" s="222">
        <f t="shared" si="1"/>
        <v>5.5</v>
      </c>
      <c r="I8" s="84"/>
      <c r="J8" s="89" t="s">
        <v>145</v>
      </c>
      <c r="K8" s="221">
        <v>4.5</v>
      </c>
      <c r="L8" s="321">
        <v>-1</v>
      </c>
      <c r="M8" s="332">
        <f t="shared" si="2"/>
        <v>3.5</v>
      </c>
      <c r="N8" s="180" t="s">
        <v>374</v>
      </c>
      <c r="O8" s="353">
        <v>7</v>
      </c>
      <c r="P8" s="321">
        <v>3</v>
      </c>
      <c r="Q8" s="354">
        <f aca="true" t="shared" si="3" ref="Q8:Q29">O8+P8</f>
        <v>10</v>
      </c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89" t="s">
        <v>449</v>
      </c>
      <c r="B9" s="341">
        <v>7</v>
      </c>
      <c r="C9" s="342">
        <v>1</v>
      </c>
      <c r="D9" s="332">
        <f t="shared" si="0"/>
        <v>8</v>
      </c>
      <c r="E9" s="89" t="s">
        <v>349</v>
      </c>
      <c r="F9" s="221">
        <v>6</v>
      </c>
      <c r="G9" s="321">
        <v>0</v>
      </c>
      <c r="H9" s="222">
        <f t="shared" si="1"/>
        <v>6</v>
      </c>
      <c r="I9" s="84"/>
      <c r="J9" s="89" t="s">
        <v>156</v>
      </c>
      <c r="K9" s="221">
        <v>6</v>
      </c>
      <c r="L9" s="321">
        <v>0</v>
      </c>
      <c r="M9" s="332">
        <f t="shared" si="2"/>
        <v>6</v>
      </c>
      <c r="N9" s="89" t="s">
        <v>237</v>
      </c>
      <c r="O9" s="221">
        <v>6</v>
      </c>
      <c r="P9" s="321">
        <v>0</v>
      </c>
      <c r="Q9" s="222">
        <f t="shared" si="3"/>
        <v>6</v>
      </c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89" t="s">
        <v>189</v>
      </c>
      <c r="B10" s="341">
        <v>6.5</v>
      </c>
      <c r="C10" s="342">
        <v>0</v>
      </c>
      <c r="D10" s="332">
        <f t="shared" si="0"/>
        <v>6.5</v>
      </c>
      <c r="E10" s="89" t="s">
        <v>331</v>
      </c>
      <c r="F10" s="221">
        <v>6.5</v>
      </c>
      <c r="G10" s="321">
        <v>0</v>
      </c>
      <c r="H10" s="222">
        <f t="shared" si="1"/>
        <v>6.5</v>
      </c>
      <c r="I10" s="84"/>
      <c r="J10" s="89" t="s">
        <v>159</v>
      </c>
      <c r="K10" s="221">
        <v>6.5</v>
      </c>
      <c r="L10" s="321">
        <v>0</v>
      </c>
      <c r="M10" s="332">
        <f t="shared" si="2"/>
        <v>6.5</v>
      </c>
      <c r="N10" s="89" t="s">
        <v>249</v>
      </c>
      <c r="O10" s="221">
        <v>5</v>
      </c>
      <c r="P10" s="321">
        <v>-2</v>
      </c>
      <c r="Q10" s="222">
        <f t="shared" si="3"/>
        <v>3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89" t="s">
        <v>190</v>
      </c>
      <c r="B11" s="341">
        <v>5.5</v>
      </c>
      <c r="C11" s="342">
        <v>0</v>
      </c>
      <c r="D11" s="332">
        <f t="shared" si="0"/>
        <v>5.5</v>
      </c>
      <c r="E11" s="89" t="s">
        <v>423</v>
      </c>
      <c r="F11" s="221">
        <v>6.5</v>
      </c>
      <c r="G11" s="321">
        <v>-0.5</v>
      </c>
      <c r="H11" s="222">
        <f t="shared" si="1"/>
        <v>6</v>
      </c>
      <c r="I11" s="84"/>
      <c r="J11" s="89" t="s">
        <v>148</v>
      </c>
      <c r="K11" s="221">
        <v>6</v>
      </c>
      <c r="L11" s="321">
        <v>0</v>
      </c>
      <c r="M11" s="332">
        <f t="shared" si="2"/>
        <v>6</v>
      </c>
      <c r="N11" s="89" t="s">
        <v>239</v>
      </c>
      <c r="O11" s="221">
        <v>6</v>
      </c>
      <c r="P11" s="321">
        <v>0</v>
      </c>
      <c r="Q11" s="222">
        <f t="shared" si="3"/>
        <v>6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89" t="s">
        <v>491</v>
      </c>
      <c r="B12" s="341">
        <v>5.5</v>
      </c>
      <c r="C12" s="342">
        <v>0</v>
      </c>
      <c r="D12" s="332">
        <f t="shared" si="0"/>
        <v>5.5</v>
      </c>
      <c r="E12" s="89" t="s">
        <v>424</v>
      </c>
      <c r="F12" s="221">
        <v>6</v>
      </c>
      <c r="G12" s="321">
        <v>0</v>
      </c>
      <c r="H12" s="222">
        <f t="shared" si="1"/>
        <v>6</v>
      </c>
      <c r="I12" s="84"/>
      <c r="J12" s="89" t="s">
        <v>390</v>
      </c>
      <c r="K12" s="221">
        <v>5.5</v>
      </c>
      <c r="L12" s="321">
        <v>-0.5</v>
      </c>
      <c r="M12" s="332">
        <f t="shared" si="2"/>
        <v>5</v>
      </c>
      <c r="N12" s="89" t="s">
        <v>407</v>
      </c>
      <c r="O12" s="221">
        <v>6</v>
      </c>
      <c r="P12" s="321">
        <v>0</v>
      </c>
      <c r="Q12" s="222">
        <f t="shared" si="3"/>
        <v>6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89" t="s">
        <v>196</v>
      </c>
      <c r="B13" s="341">
        <v>5.5</v>
      </c>
      <c r="C13" s="342">
        <v>0</v>
      </c>
      <c r="D13" s="332">
        <f t="shared" si="0"/>
        <v>5.5</v>
      </c>
      <c r="E13" s="89" t="s">
        <v>335</v>
      </c>
      <c r="F13" s="221">
        <v>6</v>
      </c>
      <c r="G13" s="321">
        <v>0</v>
      </c>
      <c r="H13" s="222">
        <f t="shared" si="1"/>
        <v>6</v>
      </c>
      <c r="I13" s="84"/>
      <c r="J13" s="89" t="s">
        <v>387</v>
      </c>
      <c r="K13" s="221">
        <v>6.5</v>
      </c>
      <c r="L13" s="321">
        <v>1</v>
      </c>
      <c r="M13" s="332">
        <f t="shared" si="2"/>
        <v>7.5</v>
      </c>
      <c r="N13" s="89" t="s">
        <v>241</v>
      </c>
      <c r="O13" s="221">
        <v>6</v>
      </c>
      <c r="P13" s="321">
        <v>0</v>
      </c>
      <c r="Q13" s="222">
        <f t="shared" si="3"/>
        <v>6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89" t="s">
        <v>386</v>
      </c>
      <c r="B14" s="341">
        <v>8</v>
      </c>
      <c r="C14" s="342">
        <v>6</v>
      </c>
      <c r="D14" s="332">
        <f t="shared" si="0"/>
        <v>14</v>
      </c>
      <c r="E14" s="89" t="s">
        <v>381</v>
      </c>
      <c r="F14" s="221">
        <v>5.5</v>
      </c>
      <c r="G14" s="321">
        <v>0</v>
      </c>
      <c r="H14" s="222">
        <f t="shared" si="1"/>
        <v>5.5</v>
      </c>
      <c r="I14" s="84"/>
      <c r="J14" s="89" t="s">
        <v>152</v>
      </c>
      <c r="K14" s="221">
        <v>5.5</v>
      </c>
      <c r="L14" s="321">
        <v>-0.5</v>
      </c>
      <c r="M14" s="332">
        <f t="shared" si="2"/>
        <v>5</v>
      </c>
      <c r="N14" s="89" t="s">
        <v>243</v>
      </c>
      <c r="O14" s="221">
        <v>5.5</v>
      </c>
      <c r="P14" s="321">
        <v>-0.5</v>
      </c>
      <c r="Q14" s="222">
        <f t="shared" si="3"/>
        <v>5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>
      <c r="A15" s="91" t="s">
        <v>194</v>
      </c>
      <c r="B15" s="337">
        <v>5.5</v>
      </c>
      <c r="C15" s="343">
        <v>0</v>
      </c>
      <c r="D15" s="344">
        <f t="shared" si="0"/>
        <v>5.5</v>
      </c>
      <c r="E15" s="91" t="s">
        <v>339</v>
      </c>
      <c r="F15" s="229">
        <v>7</v>
      </c>
      <c r="G15" s="322">
        <v>3</v>
      </c>
      <c r="H15" s="230">
        <f t="shared" si="1"/>
        <v>10</v>
      </c>
      <c r="I15" s="84"/>
      <c r="J15" s="97" t="s">
        <v>501</v>
      </c>
      <c r="K15" s="229">
        <v>5</v>
      </c>
      <c r="L15" s="322">
        <v>-0.5</v>
      </c>
      <c r="M15" s="333">
        <f t="shared" si="2"/>
        <v>4.5</v>
      </c>
      <c r="N15" s="91" t="s">
        <v>505</v>
      </c>
      <c r="O15" s="229">
        <v>6</v>
      </c>
      <c r="P15" s="322">
        <v>0</v>
      </c>
      <c r="Q15" s="230">
        <f t="shared" si="3"/>
        <v>6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13.5" thickBot="1">
      <c r="A16" s="92"/>
      <c r="B16" s="323"/>
      <c r="C16" s="324"/>
      <c r="D16" s="235"/>
      <c r="E16" s="92"/>
      <c r="F16" s="323"/>
      <c r="G16" s="324"/>
      <c r="H16" s="235"/>
      <c r="I16" s="93"/>
      <c r="J16" s="92"/>
      <c r="K16" s="323"/>
      <c r="L16" s="324"/>
      <c r="M16" s="235"/>
      <c r="N16" s="92"/>
      <c r="O16" s="323"/>
      <c r="P16" s="324"/>
      <c r="Q16" s="235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94" t="s">
        <v>184</v>
      </c>
      <c r="B17" s="345" t="s">
        <v>130</v>
      </c>
      <c r="C17" s="346" t="s">
        <v>130</v>
      </c>
      <c r="D17" s="334" t="s">
        <v>130</v>
      </c>
      <c r="E17" s="94" t="s">
        <v>326</v>
      </c>
      <c r="F17" s="241" t="s">
        <v>130</v>
      </c>
      <c r="G17" s="325" t="s">
        <v>130</v>
      </c>
      <c r="H17" s="240" t="s">
        <v>130</v>
      </c>
      <c r="I17" s="93"/>
      <c r="J17" s="94" t="s">
        <v>142</v>
      </c>
      <c r="K17" s="241" t="s">
        <v>130</v>
      </c>
      <c r="L17" s="325" t="s">
        <v>130</v>
      </c>
      <c r="M17" s="334" t="s">
        <v>130</v>
      </c>
      <c r="N17" s="94" t="s">
        <v>233</v>
      </c>
      <c r="O17" s="241">
        <v>6.5</v>
      </c>
      <c r="P17" s="325">
        <v>1</v>
      </c>
      <c r="Q17" s="240">
        <f t="shared" si="3"/>
        <v>7.5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95" t="s">
        <v>192</v>
      </c>
      <c r="B18" s="347">
        <v>5.5</v>
      </c>
      <c r="C18" s="348">
        <v>0</v>
      </c>
      <c r="D18" s="235">
        <f t="shared" si="0"/>
        <v>5.5</v>
      </c>
      <c r="E18" s="95" t="s">
        <v>336</v>
      </c>
      <c r="F18" s="246">
        <v>6</v>
      </c>
      <c r="G18" s="236">
        <v>0</v>
      </c>
      <c r="H18" s="245">
        <f t="shared" si="1"/>
        <v>6</v>
      </c>
      <c r="I18" s="93"/>
      <c r="J18" s="95" t="s">
        <v>389</v>
      </c>
      <c r="K18" s="246" t="s">
        <v>130</v>
      </c>
      <c r="L18" s="236" t="s">
        <v>130</v>
      </c>
      <c r="M18" s="235" t="s">
        <v>130</v>
      </c>
      <c r="N18" s="95" t="s">
        <v>247</v>
      </c>
      <c r="O18" s="246">
        <v>5.5</v>
      </c>
      <c r="P18" s="236">
        <v>0</v>
      </c>
      <c r="Q18" s="245">
        <f t="shared" si="3"/>
        <v>5.5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95" t="s">
        <v>193</v>
      </c>
      <c r="B19" s="347">
        <v>5.5</v>
      </c>
      <c r="C19" s="348">
        <v>0</v>
      </c>
      <c r="D19" s="235">
        <f t="shared" si="0"/>
        <v>5.5</v>
      </c>
      <c r="E19" s="95" t="s">
        <v>341</v>
      </c>
      <c r="F19" s="246">
        <v>5.5</v>
      </c>
      <c r="G19" s="236">
        <v>0</v>
      </c>
      <c r="H19" s="245">
        <f t="shared" si="1"/>
        <v>5.5</v>
      </c>
      <c r="I19" s="93"/>
      <c r="J19" s="95" t="s">
        <v>151</v>
      </c>
      <c r="K19" s="246" t="s">
        <v>130</v>
      </c>
      <c r="L19" s="236" t="s">
        <v>130</v>
      </c>
      <c r="M19" s="235" t="s">
        <v>130</v>
      </c>
      <c r="N19" s="95" t="s">
        <v>246</v>
      </c>
      <c r="O19" s="246">
        <v>5.5</v>
      </c>
      <c r="P19" s="236">
        <v>0</v>
      </c>
      <c r="Q19" s="245">
        <f t="shared" si="3"/>
        <v>5.5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95" t="s">
        <v>197</v>
      </c>
      <c r="B20" s="347">
        <v>6</v>
      </c>
      <c r="C20" s="348">
        <v>0</v>
      </c>
      <c r="D20" s="235">
        <f t="shared" si="0"/>
        <v>6</v>
      </c>
      <c r="E20" s="95" t="s">
        <v>498</v>
      </c>
      <c r="F20" s="246">
        <v>6</v>
      </c>
      <c r="G20" s="236">
        <v>0</v>
      </c>
      <c r="H20" s="245">
        <f t="shared" si="1"/>
        <v>6</v>
      </c>
      <c r="I20" s="93"/>
      <c r="J20" s="95" t="s">
        <v>155</v>
      </c>
      <c r="K20" s="246">
        <v>6</v>
      </c>
      <c r="L20" s="236">
        <v>0</v>
      </c>
      <c r="M20" s="235">
        <f t="shared" si="2"/>
        <v>6</v>
      </c>
      <c r="N20" s="95" t="s">
        <v>506</v>
      </c>
      <c r="O20" s="246" t="s">
        <v>130</v>
      </c>
      <c r="P20" s="236" t="s">
        <v>130</v>
      </c>
      <c r="Q20" s="245" t="s">
        <v>130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95" t="s">
        <v>198</v>
      </c>
      <c r="B21" s="347">
        <v>5.5</v>
      </c>
      <c r="C21" s="348">
        <v>0</v>
      </c>
      <c r="D21" s="235">
        <f t="shared" si="0"/>
        <v>5.5</v>
      </c>
      <c r="E21" s="95" t="s">
        <v>443</v>
      </c>
      <c r="F21" s="246">
        <v>6</v>
      </c>
      <c r="G21" s="236">
        <v>0</v>
      </c>
      <c r="H21" s="245">
        <f t="shared" si="1"/>
        <v>6</v>
      </c>
      <c r="I21" s="93"/>
      <c r="J21" s="95" t="s">
        <v>502</v>
      </c>
      <c r="K21" s="246">
        <v>5.5</v>
      </c>
      <c r="L21" s="236">
        <v>0</v>
      </c>
      <c r="M21" s="235">
        <f t="shared" si="2"/>
        <v>5.5</v>
      </c>
      <c r="N21" s="95" t="s">
        <v>373</v>
      </c>
      <c r="O21" s="246">
        <v>7</v>
      </c>
      <c r="P21" s="236">
        <v>3</v>
      </c>
      <c r="Q21" s="245">
        <f t="shared" si="3"/>
        <v>10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95" t="s">
        <v>188</v>
      </c>
      <c r="B22" s="347">
        <v>5.5</v>
      </c>
      <c r="C22" s="348">
        <v>0</v>
      </c>
      <c r="D22" s="235">
        <f t="shared" si="0"/>
        <v>5.5</v>
      </c>
      <c r="E22" s="95" t="s">
        <v>332</v>
      </c>
      <c r="F22" s="246">
        <v>6.5</v>
      </c>
      <c r="G22" s="236">
        <v>0</v>
      </c>
      <c r="H22" s="245">
        <f t="shared" si="1"/>
        <v>6.5</v>
      </c>
      <c r="I22" s="93"/>
      <c r="J22" s="95" t="s">
        <v>147</v>
      </c>
      <c r="K22" s="246">
        <v>6</v>
      </c>
      <c r="L22" s="236">
        <v>0</v>
      </c>
      <c r="M22" s="235">
        <f t="shared" si="2"/>
        <v>6</v>
      </c>
      <c r="N22" s="95" t="s">
        <v>240</v>
      </c>
      <c r="O22" s="246" t="s">
        <v>130</v>
      </c>
      <c r="P22" s="236" t="s">
        <v>130</v>
      </c>
      <c r="Q22" s="245" t="s">
        <v>130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5" t="s">
        <v>191</v>
      </c>
      <c r="B23" s="347" t="s">
        <v>130</v>
      </c>
      <c r="C23" s="348" t="s">
        <v>130</v>
      </c>
      <c r="D23" s="235" t="s">
        <v>130</v>
      </c>
      <c r="E23" s="95" t="s">
        <v>442</v>
      </c>
      <c r="F23" s="246">
        <v>6</v>
      </c>
      <c r="G23" s="236">
        <v>0</v>
      </c>
      <c r="H23" s="245">
        <f t="shared" si="1"/>
        <v>6</v>
      </c>
      <c r="I23" s="93"/>
      <c r="J23" s="95" t="s">
        <v>157</v>
      </c>
      <c r="K23" s="246">
        <v>6</v>
      </c>
      <c r="L23" s="236">
        <v>0</v>
      </c>
      <c r="M23" s="235">
        <f t="shared" si="2"/>
        <v>6</v>
      </c>
      <c r="N23" s="95" t="s">
        <v>459</v>
      </c>
      <c r="O23" s="246" t="s">
        <v>130</v>
      </c>
      <c r="P23" s="236" t="s">
        <v>130</v>
      </c>
      <c r="Q23" s="245" t="s">
        <v>130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5" t="s">
        <v>199</v>
      </c>
      <c r="B24" s="347">
        <v>6.5</v>
      </c>
      <c r="C24" s="348">
        <v>-0.5</v>
      </c>
      <c r="D24" s="235">
        <f t="shared" si="0"/>
        <v>6</v>
      </c>
      <c r="E24" s="95" t="s">
        <v>344</v>
      </c>
      <c r="F24" s="246">
        <v>4.5</v>
      </c>
      <c r="G24" s="236">
        <v>-1.5</v>
      </c>
      <c r="H24" s="245">
        <f t="shared" si="1"/>
        <v>3</v>
      </c>
      <c r="I24" s="93"/>
      <c r="J24" s="95" t="s">
        <v>146</v>
      </c>
      <c r="K24" s="246">
        <v>5.5</v>
      </c>
      <c r="L24" s="236">
        <v>0</v>
      </c>
      <c r="M24" s="235">
        <f t="shared" si="2"/>
        <v>5.5</v>
      </c>
      <c r="N24" s="95" t="s">
        <v>507</v>
      </c>
      <c r="O24" s="246">
        <v>6</v>
      </c>
      <c r="P24" s="236">
        <v>-0.5</v>
      </c>
      <c r="Q24" s="245">
        <f t="shared" si="3"/>
        <v>5.5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95" t="s">
        <v>200</v>
      </c>
      <c r="B25" s="347">
        <v>6.5</v>
      </c>
      <c r="C25" s="348">
        <v>0</v>
      </c>
      <c r="D25" s="235">
        <f t="shared" si="0"/>
        <v>6.5</v>
      </c>
      <c r="E25" s="95" t="s">
        <v>342</v>
      </c>
      <c r="F25" s="246" t="s">
        <v>130</v>
      </c>
      <c r="G25" s="236" t="s">
        <v>130</v>
      </c>
      <c r="H25" s="245" t="s">
        <v>130</v>
      </c>
      <c r="I25" s="93"/>
      <c r="J25" s="95" t="s">
        <v>503</v>
      </c>
      <c r="K25" s="246">
        <v>6</v>
      </c>
      <c r="L25" s="236">
        <v>0</v>
      </c>
      <c r="M25" s="235">
        <f t="shared" si="2"/>
        <v>6</v>
      </c>
      <c r="N25" s="89" t="s">
        <v>508</v>
      </c>
      <c r="O25" s="221">
        <v>6</v>
      </c>
      <c r="P25" s="321">
        <v>0</v>
      </c>
      <c r="Q25" s="222">
        <f t="shared" si="3"/>
        <v>6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95" t="s">
        <v>201</v>
      </c>
      <c r="B26" s="347">
        <v>5.5</v>
      </c>
      <c r="C26" s="348">
        <v>0</v>
      </c>
      <c r="D26" s="235">
        <f t="shared" si="0"/>
        <v>5.5</v>
      </c>
      <c r="E26" s="95" t="s">
        <v>441</v>
      </c>
      <c r="F26" s="246" t="s">
        <v>130</v>
      </c>
      <c r="G26" s="236" t="s">
        <v>130</v>
      </c>
      <c r="H26" s="245" t="s">
        <v>130</v>
      </c>
      <c r="I26" s="93"/>
      <c r="J26" s="142" t="s">
        <v>504</v>
      </c>
      <c r="K26" s="335">
        <v>6.5</v>
      </c>
      <c r="L26" s="236">
        <v>0</v>
      </c>
      <c r="M26" s="235">
        <f t="shared" si="2"/>
        <v>6.5</v>
      </c>
      <c r="N26" s="95" t="s">
        <v>236</v>
      </c>
      <c r="O26" s="246" t="s">
        <v>130</v>
      </c>
      <c r="P26" s="236" t="s">
        <v>130</v>
      </c>
      <c r="Q26" s="245" t="s">
        <v>130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95" t="s">
        <v>492</v>
      </c>
      <c r="B27" s="347">
        <v>7.5</v>
      </c>
      <c r="C27" s="348">
        <v>-0.5</v>
      </c>
      <c r="D27" s="235">
        <f t="shared" si="0"/>
        <v>7</v>
      </c>
      <c r="E27" s="95" t="s">
        <v>499</v>
      </c>
      <c r="F27" s="246">
        <v>6</v>
      </c>
      <c r="G27" s="236">
        <v>0</v>
      </c>
      <c r="H27" s="245">
        <f t="shared" si="1"/>
        <v>6</v>
      </c>
      <c r="I27" s="93"/>
      <c r="J27" s="95" t="s">
        <v>161</v>
      </c>
      <c r="K27" s="246">
        <v>5.5</v>
      </c>
      <c r="L27" s="236">
        <v>0</v>
      </c>
      <c r="M27" s="235">
        <f>K27+L27</f>
        <v>5.5</v>
      </c>
      <c r="N27" s="89" t="s">
        <v>406</v>
      </c>
      <c r="O27" s="221">
        <v>4.5</v>
      </c>
      <c r="P27" s="321">
        <v>0</v>
      </c>
      <c r="Q27" s="222">
        <f t="shared" si="3"/>
        <v>4.5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thickBot="1">
      <c r="A28" s="92" t="s">
        <v>493</v>
      </c>
      <c r="B28" s="349">
        <v>6</v>
      </c>
      <c r="C28" s="350">
        <v>0</v>
      </c>
      <c r="D28" s="235">
        <f t="shared" si="0"/>
        <v>6</v>
      </c>
      <c r="E28" s="92" t="s">
        <v>346</v>
      </c>
      <c r="F28" s="251">
        <v>5.5</v>
      </c>
      <c r="G28" s="326">
        <v>-0.5</v>
      </c>
      <c r="H28" s="245">
        <f t="shared" si="1"/>
        <v>5</v>
      </c>
      <c r="I28" s="93"/>
      <c r="J28" s="92" t="s">
        <v>391</v>
      </c>
      <c r="K28" s="336">
        <v>6</v>
      </c>
      <c r="L28" s="326">
        <v>0</v>
      </c>
      <c r="M28" s="235">
        <f>K28+L28</f>
        <v>6</v>
      </c>
      <c r="N28" s="92" t="s">
        <v>509</v>
      </c>
      <c r="O28" s="251">
        <v>5</v>
      </c>
      <c r="P28" s="326">
        <v>-0.5</v>
      </c>
      <c r="Q28" s="245">
        <f>O28+P28</f>
        <v>4.5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thickBot="1">
      <c r="A29" s="91" t="s">
        <v>470</v>
      </c>
      <c r="B29" s="337">
        <v>0.5</v>
      </c>
      <c r="C29" s="351">
        <v>0</v>
      </c>
      <c r="D29" s="252">
        <f t="shared" si="0"/>
        <v>0.5</v>
      </c>
      <c r="E29" s="91" t="s">
        <v>350</v>
      </c>
      <c r="F29" s="229">
        <v>1</v>
      </c>
      <c r="G29" s="327">
        <v>0</v>
      </c>
      <c r="H29" s="352">
        <f t="shared" si="1"/>
        <v>1</v>
      </c>
      <c r="I29" s="84"/>
      <c r="J29" s="91" t="s">
        <v>163</v>
      </c>
      <c r="K29" s="337">
        <v>-1</v>
      </c>
      <c r="L29" s="338">
        <v>0</v>
      </c>
      <c r="M29" s="252">
        <f t="shared" si="2"/>
        <v>-1</v>
      </c>
      <c r="N29" s="91" t="s">
        <v>375</v>
      </c>
      <c r="O29" s="229">
        <v>-0.5</v>
      </c>
      <c r="P29" s="327">
        <v>0</v>
      </c>
      <c r="Q29" s="352">
        <f t="shared" si="3"/>
        <v>-0.5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thickBot="1">
      <c r="A30" s="328" t="s">
        <v>93</v>
      </c>
      <c r="B30" s="329">
        <f>17.5/3</f>
        <v>5.833333333333333</v>
      </c>
      <c r="C30" s="330">
        <v>0</v>
      </c>
      <c r="D30" s="252">
        <f>C30</f>
        <v>0</v>
      </c>
      <c r="E30" s="328" t="s">
        <v>93</v>
      </c>
      <c r="F30" s="329">
        <f>18/3</f>
        <v>6</v>
      </c>
      <c r="G30" s="330">
        <v>0</v>
      </c>
      <c r="H30" s="252">
        <f>G30</f>
        <v>0</v>
      </c>
      <c r="I30" s="84"/>
      <c r="J30" s="328" t="s">
        <v>93</v>
      </c>
      <c r="K30" s="329">
        <f>15/3</f>
        <v>5</v>
      </c>
      <c r="L30" s="330">
        <v>0</v>
      </c>
      <c r="M30" s="252">
        <f>L30</f>
        <v>0</v>
      </c>
      <c r="N30" s="328" t="s">
        <v>93</v>
      </c>
      <c r="O30" s="329">
        <f>17.5/3</f>
        <v>5.833333333333333</v>
      </c>
      <c r="P30" s="330">
        <v>0</v>
      </c>
      <c r="Q30" s="252">
        <f>P30</f>
        <v>0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254"/>
      <c r="B31" s="255"/>
      <c r="C31" s="255"/>
      <c r="D31" s="256"/>
      <c r="E31" s="254"/>
      <c r="F31" s="255"/>
      <c r="G31" s="255"/>
      <c r="H31" s="256"/>
      <c r="I31" s="102"/>
      <c r="J31" s="254"/>
      <c r="K31" s="255"/>
      <c r="L31" s="255"/>
      <c r="M31" s="256"/>
      <c r="N31" s="254"/>
      <c r="O31" s="255"/>
      <c r="P31" s="255"/>
      <c r="Q31" s="256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297"/>
      <c r="B32" s="479">
        <f>B5+B6+B7+B8+B9+B10+B11+B12+B13+B14+B15+B29</f>
        <v>68</v>
      </c>
      <c r="C32" s="479">
        <f>C4+C5+C6+C7+C8+C9+C10+C11+C12+C13+C14+C15+C29+C30</f>
        <v>3</v>
      </c>
      <c r="D32" s="480">
        <f>B32+C32</f>
        <v>71</v>
      </c>
      <c r="E32" s="297"/>
      <c r="F32" s="474">
        <f>F5+F6+F7+F8+F9+F10+F11+F12+F13+F14+F15+F29</f>
        <v>68.5</v>
      </c>
      <c r="G32" s="474">
        <f>G4+G5+G6+G7+G8+G9+G10+G11+G12+G13+G14+G15+G29+G30</f>
        <v>3.5</v>
      </c>
      <c r="H32" s="475">
        <f>F32+G32</f>
        <v>72</v>
      </c>
      <c r="I32" s="108"/>
      <c r="J32" s="297"/>
      <c r="K32" s="461">
        <f>K5+K6+K7+K8+K9+K10+K11+K12+K13+K14+K15+K29</f>
        <v>61</v>
      </c>
      <c r="L32" s="462">
        <f>L4+L5+L6+L7+L8+L9+L10+L11+L12+L13+L14+L15+L29+L30</f>
        <v>-4</v>
      </c>
      <c r="M32" s="463">
        <f>K32+L32</f>
        <v>57</v>
      </c>
      <c r="N32" s="297"/>
      <c r="O32" s="444">
        <f>O5+O27+O25+O8+O9+O10+O11+O12+O13+O14+O15+O29</f>
        <v>62.5</v>
      </c>
      <c r="P32" s="444">
        <f>P4+P5+P27+P25+P8+P9+P10+P11+P12+P13+P14+P15+P29+P30</f>
        <v>0</v>
      </c>
      <c r="Q32" s="445">
        <f>O32+P32</f>
        <v>62.5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thickBot="1">
      <c r="A33" s="111"/>
      <c r="B33" s="112"/>
      <c r="C33" s="112"/>
      <c r="D33" s="113"/>
      <c r="E33" s="111"/>
      <c r="F33" s="112"/>
      <c r="G33" s="112"/>
      <c r="H33" s="113"/>
      <c r="I33" s="114"/>
      <c r="J33" s="111"/>
      <c r="K33" s="112"/>
      <c r="L33" s="112"/>
      <c r="M33" s="113"/>
      <c r="N33" s="111"/>
      <c r="O33" s="112"/>
      <c r="P33" s="112"/>
      <c r="Q33" s="11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thickBot="1">
      <c r="A34" s="118"/>
      <c r="B34" s="119"/>
      <c r="C34" s="119"/>
      <c r="D34" s="120">
        <v>2</v>
      </c>
      <c r="E34" s="154"/>
      <c r="F34" s="155"/>
      <c r="G34" s="155"/>
      <c r="H34" s="156">
        <v>2</v>
      </c>
      <c r="I34" s="121"/>
      <c r="J34" s="164"/>
      <c r="K34" s="165"/>
      <c r="L34" s="165"/>
      <c r="M34" s="166">
        <v>0</v>
      </c>
      <c r="N34" s="199"/>
      <c r="O34" s="200"/>
      <c r="P34" s="200"/>
      <c r="Q34" s="201">
        <v>0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ht="6" customHeight="1" thickBot="1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7"/>
      <c r="R35" s="3"/>
      <c r="S35" s="3"/>
      <c r="T35" s="3"/>
      <c r="U35" s="3"/>
      <c r="V35" s="128"/>
      <c r="W35" s="3"/>
      <c r="X35" s="3"/>
      <c r="Y35" s="3"/>
      <c r="Z35" s="3"/>
    </row>
    <row r="36" spans="1:26" ht="15" thickBot="1">
      <c r="A36" s="674" t="s">
        <v>37</v>
      </c>
      <c r="B36" s="675"/>
      <c r="C36" s="675"/>
      <c r="D36" s="675"/>
      <c r="E36" s="675"/>
      <c r="F36" s="675"/>
      <c r="G36" s="675"/>
      <c r="H36" s="675"/>
      <c r="I36" s="689"/>
      <c r="J36" s="675"/>
      <c r="K36" s="675"/>
      <c r="L36" s="675"/>
      <c r="M36" s="675"/>
      <c r="N36" s="675"/>
      <c r="O36" s="675"/>
      <c r="P36" s="675"/>
      <c r="Q36" s="676"/>
      <c r="R36" s="3"/>
      <c r="S36" s="3"/>
      <c r="T36" s="3"/>
      <c r="U36" s="3"/>
      <c r="V36" s="30"/>
      <c r="W36" s="3"/>
      <c r="X36" s="3"/>
      <c r="Y36" s="3"/>
      <c r="Z36" s="3"/>
    </row>
    <row r="37" spans="1:26" ht="15" customHeight="1" thickBot="1">
      <c r="A37" s="703" t="s">
        <v>76</v>
      </c>
      <c r="B37" s="704"/>
      <c r="C37" s="704"/>
      <c r="D37" s="705"/>
      <c r="E37" s="694" t="s">
        <v>351</v>
      </c>
      <c r="F37" s="695"/>
      <c r="G37" s="695"/>
      <c r="H37" s="696"/>
      <c r="I37" s="126"/>
      <c r="J37" s="700" t="s">
        <v>95</v>
      </c>
      <c r="K37" s="701"/>
      <c r="L37" s="701"/>
      <c r="M37" s="702"/>
      <c r="N37" s="630" t="s">
        <v>75</v>
      </c>
      <c r="O37" s="690"/>
      <c r="P37" s="690"/>
      <c r="Q37" s="631"/>
      <c r="R37" s="3"/>
      <c r="S37" s="3"/>
      <c r="T37" s="3"/>
      <c r="U37" s="3"/>
      <c r="V37" s="3"/>
      <c r="W37" s="129"/>
      <c r="X37" s="129"/>
      <c r="Y37" s="129"/>
      <c r="Z37" s="129"/>
    </row>
    <row r="38" spans="1:26" ht="13.5" thickBot="1">
      <c r="A38" s="131" t="s">
        <v>3</v>
      </c>
      <c r="B38" s="131" t="s">
        <v>68</v>
      </c>
      <c r="C38" s="131">
        <v>-0.5</v>
      </c>
      <c r="D38" s="131" t="s">
        <v>11</v>
      </c>
      <c r="E38" s="85" t="s">
        <v>3</v>
      </c>
      <c r="F38" s="86" t="s">
        <v>68</v>
      </c>
      <c r="G38" s="87">
        <v>2</v>
      </c>
      <c r="H38" s="86" t="s">
        <v>11</v>
      </c>
      <c r="I38" s="126"/>
      <c r="J38" s="80" t="s">
        <v>3</v>
      </c>
      <c r="K38" s="80" t="s">
        <v>68</v>
      </c>
      <c r="L38" s="80">
        <v>0</v>
      </c>
      <c r="M38" s="80" t="s">
        <v>11</v>
      </c>
      <c r="N38" s="173" t="s">
        <v>3</v>
      </c>
      <c r="O38" s="174" t="s">
        <v>68</v>
      </c>
      <c r="P38" s="175">
        <v>2</v>
      </c>
      <c r="Q38" s="174" t="s">
        <v>11</v>
      </c>
      <c r="R38" s="3"/>
      <c r="S38" s="3"/>
      <c r="T38" s="3"/>
      <c r="U38" s="3"/>
      <c r="V38" s="3"/>
      <c r="W38" s="138"/>
      <c r="X38" s="138"/>
      <c r="Y38" s="138"/>
      <c r="Z38" s="138"/>
    </row>
    <row r="39" spans="1:26" ht="12.75">
      <c r="A39" s="88" t="s">
        <v>256</v>
      </c>
      <c r="B39" s="218">
        <v>6</v>
      </c>
      <c r="C39" s="320">
        <v>1</v>
      </c>
      <c r="D39" s="331">
        <f>B39+C39</f>
        <v>7</v>
      </c>
      <c r="E39" s="88" t="s">
        <v>131</v>
      </c>
      <c r="F39" s="216">
        <v>6.5</v>
      </c>
      <c r="G39" s="320">
        <v>1</v>
      </c>
      <c r="H39" s="217">
        <f>F39+G39</f>
        <v>7.5</v>
      </c>
      <c r="I39" s="126"/>
      <c r="J39" s="88" t="s">
        <v>301</v>
      </c>
      <c r="K39" s="339">
        <v>5</v>
      </c>
      <c r="L39" s="340">
        <v>-4</v>
      </c>
      <c r="M39" s="331">
        <f>K39+L39</f>
        <v>1</v>
      </c>
      <c r="N39" s="88" t="s">
        <v>219</v>
      </c>
      <c r="O39" s="218">
        <v>6.5</v>
      </c>
      <c r="P39" s="320">
        <v>1</v>
      </c>
      <c r="Q39" s="217">
        <f>O39+P39</f>
        <v>7.5</v>
      </c>
      <c r="R39" s="3"/>
      <c r="S39" s="3"/>
      <c r="T39" s="3"/>
      <c r="U39" s="3"/>
      <c r="V39" s="3"/>
      <c r="W39" s="139"/>
      <c r="X39" s="139"/>
      <c r="Y39" s="139"/>
      <c r="Z39" s="139"/>
    </row>
    <row r="40" spans="1:26" ht="12.75">
      <c r="A40" s="89" t="s">
        <v>257</v>
      </c>
      <c r="B40" s="221">
        <v>6</v>
      </c>
      <c r="C40" s="321">
        <v>0</v>
      </c>
      <c r="D40" s="332">
        <f aca="true" t="shared" si="4" ref="D40:D63">B40+C40</f>
        <v>6</v>
      </c>
      <c r="E40" s="89" t="s">
        <v>395</v>
      </c>
      <c r="F40" s="221">
        <v>5</v>
      </c>
      <c r="G40" s="321">
        <v>-1.5</v>
      </c>
      <c r="H40" s="222">
        <f aca="true" t="shared" si="5" ref="H40:H63">F40+G40</f>
        <v>3.5</v>
      </c>
      <c r="I40" s="126"/>
      <c r="J40" s="89" t="s">
        <v>323</v>
      </c>
      <c r="K40" s="341">
        <v>6.5</v>
      </c>
      <c r="L40" s="342">
        <v>0</v>
      </c>
      <c r="M40" s="332">
        <f aca="true" t="shared" si="6" ref="M40:M63">K40+L40</f>
        <v>6.5</v>
      </c>
      <c r="N40" s="89" t="s">
        <v>229</v>
      </c>
      <c r="O40" s="221">
        <v>6.5</v>
      </c>
      <c r="P40" s="321">
        <v>0</v>
      </c>
      <c r="Q40" s="222">
        <f aca="true" t="shared" si="7" ref="Q40:Q63">O40+P40</f>
        <v>6.5</v>
      </c>
      <c r="R40" s="3"/>
      <c r="S40" s="3"/>
      <c r="T40" s="3"/>
      <c r="U40" s="3"/>
      <c r="V40" s="3"/>
      <c r="W40" s="139"/>
      <c r="X40" s="139"/>
      <c r="Y40" s="139"/>
      <c r="Z40" s="139"/>
    </row>
    <row r="41" spans="1:26" ht="12.75">
      <c r="A41" s="89" t="s">
        <v>258</v>
      </c>
      <c r="B41" s="221">
        <v>5.5</v>
      </c>
      <c r="C41" s="321">
        <v>-0.5</v>
      </c>
      <c r="D41" s="332">
        <f t="shared" si="4"/>
        <v>5</v>
      </c>
      <c r="E41" s="89" t="s">
        <v>401</v>
      </c>
      <c r="F41" s="221" t="s">
        <v>305</v>
      </c>
      <c r="G41" s="321" t="s">
        <v>305</v>
      </c>
      <c r="H41" s="222" t="s">
        <v>305</v>
      </c>
      <c r="I41" s="126"/>
      <c r="J41" s="89" t="s">
        <v>303</v>
      </c>
      <c r="K41" s="341">
        <v>6.5</v>
      </c>
      <c r="L41" s="342">
        <v>0</v>
      </c>
      <c r="M41" s="332">
        <f t="shared" si="6"/>
        <v>6.5</v>
      </c>
      <c r="N41" s="89" t="s">
        <v>231</v>
      </c>
      <c r="O41" s="221">
        <v>6</v>
      </c>
      <c r="P41" s="321">
        <v>0</v>
      </c>
      <c r="Q41" s="222">
        <f t="shared" si="7"/>
        <v>6</v>
      </c>
      <c r="R41" s="3"/>
      <c r="S41" s="3"/>
      <c r="T41" s="3"/>
      <c r="U41" s="3"/>
      <c r="V41" s="3"/>
      <c r="W41" s="139"/>
      <c r="X41" s="139"/>
      <c r="Y41" s="139"/>
      <c r="Z41" s="139"/>
    </row>
    <row r="42" spans="1:26" ht="12.75">
      <c r="A42" s="89" t="s">
        <v>259</v>
      </c>
      <c r="B42" s="221">
        <v>6</v>
      </c>
      <c r="C42" s="321">
        <v>0</v>
      </c>
      <c r="D42" s="332">
        <f t="shared" si="4"/>
        <v>6</v>
      </c>
      <c r="E42" s="89" t="s">
        <v>121</v>
      </c>
      <c r="F42" s="221">
        <v>7</v>
      </c>
      <c r="G42" s="321">
        <v>3</v>
      </c>
      <c r="H42" s="222">
        <f t="shared" si="5"/>
        <v>10</v>
      </c>
      <c r="I42" s="126"/>
      <c r="J42" s="89" t="s">
        <v>302</v>
      </c>
      <c r="K42" s="341">
        <v>6.5</v>
      </c>
      <c r="L42" s="342">
        <v>0</v>
      </c>
      <c r="M42" s="332">
        <f t="shared" si="6"/>
        <v>6.5</v>
      </c>
      <c r="N42" s="89" t="s">
        <v>210</v>
      </c>
      <c r="O42" s="221">
        <v>6</v>
      </c>
      <c r="P42" s="321">
        <v>0</v>
      </c>
      <c r="Q42" s="222">
        <f t="shared" si="7"/>
        <v>6</v>
      </c>
      <c r="R42" s="3"/>
      <c r="S42" s="3"/>
      <c r="T42" s="3"/>
      <c r="U42" s="3"/>
      <c r="V42" s="3"/>
      <c r="W42" s="139"/>
      <c r="X42" s="139"/>
      <c r="Y42" s="139"/>
      <c r="Z42" s="139"/>
    </row>
    <row r="43" spans="1:26" ht="12.75">
      <c r="A43" s="89" t="s">
        <v>260</v>
      </c>
      <c r="B43" s="221">
        <v>6</v>
      </c>
      <c r="C43" s="321">
        <v>0</v>
      </c>
      <c r="D43" s="332">
        <f t="shared" si="4"/>
        <v>6</v>
      </c>
      <c r="E43" s="89" t="s">
        <v>132</v>
      </c>
      <c r="F43" s="221">
        <v>5.5</v>
      </c>
      <c r="G43" s="321">
        <v>0</v>
      </c>
      <c r="H43" s="222">
        <f t="shared" si="5"/>
        <v>5.5</v>
      </c>
      <c r="I43" s="126"/>
      <c r="J43" s="89" t="s">
        <v>306</v>
      </c>
      <c r="K43" s="341">
        <v>5.5</v>
      </c>
      <c r="L43" s="342">
        <v>0</v>
      </c>
      <c r="M43" s="332">
        <f t="shared" si="6"/>
        <v>5.5</v>
      </c>
      <c r="N43" s="90" t="s">
        <v>224</v>
      </c>
      <c r="O43" s="221">
        <v>5.5</v>
      </c>
      <c r="P43" s="321">
        <v>0</v>
      </c>
      <c r="Q43" s="222">
        <f t="shared" si="7"/>
        <v>5.5</v>
      </c>
      <c r="R43" s="3"/>
      <c r="S43" s="3"/>
      <c r="T43" s="3"/>
      <c r="U43" s="3"/>
      <c r="V43" s="3"/>
      <c r="W43" s="139"/>
      <c r="X43" s="139"/>
      <c r="Y43" s="139"/>
      <c r="Z43" s="139"/>
    </row>
    <row r="44" spans="1:26" ht="12.75">
      <c r="A44" s="90" t="s">
        <v>409</v>
      </c>
      <c r="B44" s="221">
        <v>8</v>
      </c>
      <c r="C44" s="321">
        <v>6</v>
      </c>
      <c r="D44" s="332">
        <f t="shared" si="4"/>
        <v>14</v>
      </c>
      <c r="E44" s="89" t="s">
        <v>512</v>
      </c>
      <c r="F44" s="221">
        <v>5.5</v>
      </c>
      <c r="G44" s="321">
        <v>0</v>
      </c>
      <c r="H44" s="222">
        <f t="shared" si="5"/>
        <v>5.5</v>
      </c>
      <c r="I44" s="126"/>
      <c r="J44" s="89" t="s">
        <v>404</v>
      </c>
      <c r="K44" s="341">
        <v>5.5</v>
      </c>
      <c r="L44" s="342">
        <v>0</v>
      </c>
      <c r="M44" s="332">
        <f t="shared" si="6"/>
        <v>5.5</v>
      </c>
      <c r="N44" s="89" t="s">
        <v>510</v>
      </c>
      <c r="O44" s="221">
        <v>6</v>
      </c>
      <c r="P44" s="321">
        <v>0</v>
      </c>
      <c r="Q44" s="222">
        <f t="shared" si="7"/>
        <v>6</v>
      </c>
      <c r="R44" s="3"/>
      <c r="S44" s="3"/>
      <c r="T44" s="3"/>
      <c r="U44" s="3"/>
      <c r="V44" s="3"/>
      <c r="W44" s="139"/>
      <c r="X44" s="139"/>
      <c r="Y44" s="139"/>
      <c r="Z44" s="139"/>
    </row>
    <row r="45" spans="1:26" ht="12.75">
      <c r="A45" s="89" t="s">
        <v>262</v>
      </c>
      <c r="B45" s="221">
        <v>6</v>
      </c>
      <c r="C45" s="321">
        <v>0</v>
      </c>
      <c r="D45" s="332">
        <f t="shared" si="4"/>
        <v>6</v>
      </c>
      <c r="E45" s="89" t="s">
        <v>124</v>
      </c>
      <c r="F45" s="221" t="s">
        <v>333</v>
      </c>
      <c r="G45" s="321" t="s">
        <v>333</v>
      </c>
      <c r="H45" s="222" t="s">
        <v>333</v>
      </c>
      <c r="I45" s="126"/>
      <c r="J45" s="89" t="s">
        <v>494</v>
      </c>
      <c r="K45" s="341">
        <v>7</v>
      </c>
      <c r="L45" s="342">
        <v>3</v>
      </c>
      <c r="M45" s="332">
        <f t="shared" si="6"/>
        <v>10</v>
      </c>
      <c r="N45" s="89" t="s">
        <v>214</v>
      </c>
      <c r="O45" s="221">
        <v>8</v>
      </c>
      <c r="P45" s="321">
        <v>2.5</v>
      </c>
      <c r="Q45" s="222">
        <f t="shared" si="7"/>
        <v>10.5</v>
      </c>
      <c r="R45" s="3"/>
      <c r="S45" s="3"/>
      <c r="T45" s="3"/>
      <c r="U45" s="3"/>
      <c r="V45" s="3"/>
      <c r="W45" s="139"/>
      <c r="X45" s="139"/>
      <c r="Y45" s="139"/>
      <c r="Z45" s="139"/>
    </row>
    <row r="46" spans="1:26" ht="12.75">
      <c r="A46" s="89" t="s">
        <v>270</v>
      </c>
      <c r="B46" s="221">
        <v>6</v>
      </c>
      <c r="C46" s="321">
        <v>0</v>
      </c>
      <c r="D46" s="332">
        <f t="shared" si="4"/>
        <v>6</v>
      </c>
      <c r="E46" s="89" t="s">
        <v>125</v>
      </c>
      <c r="F46" s="221">
        <v>5</v>
      </c>
      <c r="G46" s="321">
        <v>0</v>
      </c>
      <c r="H46" s="222">
        <f t="shared" si="5"/>
        <v>5</v>
      </c>
      <c r="I46" s="126"/>
      <c r="J46" s="89" t="s">
        <v>307</v>
      </c>
      <c r="K46" s="341">
        <v>5.5</v>
      </c>
      <c r="L46" s="342">
        <v>0</v>
      </c>
      <c r="M46" s="332">
        <f t="shared" si="6"/>
        <v>5.5</v>
      </c>
      <c r="N46" s="89" t="s">
        <v>223</v>
      </c>
      <c r="O46" s="221">
        <v>5.5</v>
      </c>
      <c r="P46" s="321">
        <v>0</v>
      </c>
      <c r="Q46" s="222">
        <f t="shared" si="7"/>
        <v>5.5</v>
      </c>
      <c r="R46" s="3"/>
      <c r="S46" s="3"/>
      <c r="T46" s="3"/>
      <c r="U46" s="3"/>
      <c r="V46" s="3"/>
      <c r="W46" s="139"/>
      <c r="X46" s="139"/>
      <c r="Y46" s="139"/>
      <c r="Z46" s="139"/>
    </row>
    <row r="47" spans="1:26" ht="12.75">
      <c r="A47" s="89" t="s">
        <v>264</v>
      </c>
      <c r="B47" s="221">
        <v>6.5</v>
      </c>
      <c r="C47" s="321">
        <v>0</v>
      </c>
      <c r="D47" s="332">
        <f t="shared" si="4"/>
        <v>6.5</v>
      </c>
      <c r="E47" s="89" t="s">
        <v>126</v>
      </c>
      <c r="F47" s="221">
        <v>7</v>
      </c>
      <c r="G47" s="321">
        <v>3</v>
      </c>
      <c r="H47" s="222">
        <f t="shared" si="5"/>
        <v>10</v>
      </c>
      <c r="I47" s="126"/>
      <c r="J47" s="89" t="s">
        <v>314</v>
      </c>
      <c r="K47" s="341">
        <v>5.5</v>
      </c>
      <c r="L47" s="342">
        <v>0</v>
      </c>
      <c r="M47" s="332">
        <f t="shared" si="6"/>
        <v>5.5</v>
      </c>
      <c r="N47" s="89" t="s">
        <v>216</v>
      </c>
      <c r="O47" s="221">
        <v>7</v>
      </c>
      <c r="P47" s="321">
        <v>3</v>
      </c>
      <c r="Q47" s="222">
        <f t="shared" si="7"/>
        <v>10</v>
      </c>
      <c r="R47" s="3"/>
      <c r="S47" s="3"/>
      <c r="T47" s="3"/>
      <c r="U47" s="3"/>
      <c r="V47" s="3"/>
      <c r="W47" s="139"/>
      <c r="X47" s="139"/>
      <c r="Y47" s="139"/>
      <c r="Z47" s="139"/>
    </row>
    <row r="48" spans="1:26" ht="12.75">
      <c r="A48" s="89" t="s">
        <v>268</v>
      </c>
      <c r="B48" s="221">
        <v>7</v>
      </c>
      <c r="C48" s="321">
        <v>0.5</v>
      </c>
      <c r="D48" s="332">
        <f t="shared" si="4"/>
        <v>7.5</v>
      </c>
      <c r="E48" s="90" t="s">
        <v>430</v>
      </c>
      <c r="F48" s="221">
        <v>7</v>
      </c>
      <c r="G48" s="321">
        <v>1.5</v>
      </c>
      <c r="H48" s="222">
        <f t="shared" si="5"/>
        <v>8.5</v>
      </c>
      <c r="I48" s="126"/>
      <c r="J48" s="89" t="s">
        <v>315</v>
      </c>
      <c r="K48" s="341">
        <v>6</v>
      </c>
      <c r="L48" s="342">
        <v>0</v>
      </c>
      <c r="M48" s="332">
        <f t="shared" si="6"/>
        <v>6</v>
      </c>
      <c r="N48" s="89" t="s">
        <v>217</v>
      </c>
      <c r="O48" s="221">
        <v>6</v>
      </c>
      <c r="P48" s="321">
        <v>0</v>
      </c>
      <c r="Q48" s="222">
        <f t="shared" si="7"/>
        <v>6</v>
      </c>
      <c r="R48" s="3"/>
      <c r="S48" s="3"/>
      <c r="T48" s="3"/>
      <c r="U48" s="3"/>
      <c r="V48" s="3"/>
      <c r="W48" s="139"/>
      <c r="X48" s="139"/>
      <c r="Y48" s="139"/>
      <c r="Z48" s="139"/>
    </row>
    <row r="49" spans="1:26" ht="12.75" customHeight="1" thickBot="1">
      <c r="A49" s="91" t="s">
        <v>496</v>
      </c>
      <c r="B49" s="229">
        <v>5.5</v>
      </c>
      <c r="C49" s="322">
        <v>0</v>
      </c>
      <c r="D49" s="333">
        <f t="shared" si="4"/>
        <v>5.5</v>
      </c>
      <c r="E49" s="91" t="s">
        <v>138</v>
      </c>
      <c r="F49" s="229">
        <v>6.5</v>
      </c>
      <c r="G49" s="322">
        <v>1</v>
      </c>
      <c r="H49" s="230">
        <f t="shared" si="5"/>
        <v>7.5</v>
      </c>
      <c r="I49" s="126"/>
      <c r="J49" s="91" t="s">
        <v>311</v>
      </c>
      <c r="K49" s="337">
        <v>6</v>
      </c>
      <c r="L49" s="343">
        <v>0</v>
      </c>
      <c r="M49" s="333">
        <f t="shared" si="6"/>
        <v>6</v>
      </c>
      <c r="N49" s="91" t="s">
        <v>511</v>
      </c>
      <c r="O49" s="229">
        <v>6</v>
      </c>
      <c r="P49" s="322">
        <v>0</v>
      </c>
      <c r="Q49" s="230">
        <f t="shared" si="7"/>
        <v>6</v>
      </c>
      <c r="R49" s="3"/>
      <c r="S49" s="3"/>
      <c r="T49" s="3"/>
      <c r="U49" s="3"/>
      <c r="V49" s="3"/>
      <c r="W49" s="139"/>
      <c r="X49" s="139"/>
      <c r="Y49" s="139"/>
      <c r="Z49" s="139"/>
    </row>
    <row r="50" spans="1:26" ht="13.5" thickBot="1">
      <c r="A50" s="92"/>
      <c r="B50" s="323"/>
      <c r="C50" s="324"/>
      <c r="D50" s="235"/>
      <c r="E50" s="92"/>
      <c r="F50" s="323"/>
      <c r="G50" s="324"/>
      <c r="H50" s="235"/>
      <c r="I50" s="126"/>
      <c r="J50" s="92"/>
      <c r="K50" s="323"/>
      <c r="L50" s="324"/>
      <c r="M50" s="235"/>
      <c r="N50" s="92"/>
      <c r="O50" s="323"/>
      <c r="P50" s="324"/>
      <c r="Q50" s="235"/>
      <c r="R50" s="3"/>
      <c r="S50" s="3"/>
      <c r="T50" s="3"/>
      <c r="U50" s="3"/>
      <c r="V50" s="3"/>
      <c r="W50" s="139"/>
      <c r="X50" s="139"/>
      <c r="Y50" s="139"/>
      <c r="Z50" s="139"/>
    </row>
    <row r="51" spans="1:26" ht="12.75">
      <c r="A51" s="94" t="s">
        <v>267</v>
      </c>
      <c r="B51" s="241" t="s">
        <v>130</v>
      </c>
      <c r="C51" s="325" t="s">
        <v>130</v>
      </c>
      <c r="D51" s="334" t="s">
        <v>130</v>
      </c>
      <c r="E51" s="94" t="s">
        <v>118</v>
      </c>
      <c r="F51" s="241">
        <v>6.5</v>
      </c>
      <c r="G51" s="325">
        <v>1</v>
      </c>
      <c r="H51" s="240">
        <f t="shared" si="5"/>
        <v>7.5</v>
      </c>
      <c r="I51" s="126"/>
      <c r="J51" s="94" t="s">
        <v>313</v>
      </c>
      <c r="K51" s="345">
        <v>6</v>
      </c>
      <c r="L51" s="346">
        <v>1</v>
      </c>
      <c r="M51" s="334">
        <f t="shared" si="6"/>
        <v>7</v>
      </c>
      <c r="N51" s="94" t="s">
        <v>208</v>
      </c>
      <c r="O51" s="241">
        <v>7</v>
      </c>
      <c r="P51" s="325">
        <v>-1.5</v>
      </c>
      <c r="Q51" s="240">
        <f t="shared" si="7"/>
        <v>5.5</v>
      </c>
      <c r="R51" s="3"/>
      <c r="S51" s="3"/>
      <c r="T51" s="3"/>
      <c r="U51" s="3"/>
      <c r="V51" s="3"/>
      <c r="W51" s="139"/>
      <c r="X51" s="139"/>
      <c r="Y51" s="139"/>
      <c r="Z51" s="139"/>
    </row>
    <row r="52" spans="1:26" ht="12.75">
      <c r="A52" s="95" t="s">
        <v>497</v>
      </c>
      <c r="B52" s="246" t="s">
        <v>130</v>
      </c>
      <c r="C52" s="236" t="s">
        <v>130</v>
      </c>
      <c r="D52" s="235" t="s">
        <v>130</v>
      </c>
      <c r="E52" s="89" t="s">
        <v>396</v>
      </c>
      <c r="F52" s="221">
        <v>5.5</v>
      </c>
      <c r="G52" s="321">
        <v>0</v>
      </c>
      <c r="H52" s="222">
        <f t="shared" si="5"/>
        <v>5.5</v>
      </c>
      <c r="I52" s="126"/>
      <c r="J52" s="95" t="s">
        <v>495</v>
      </c>
      <c r="K52" s="347">
        <v>5.5</v>
      </c>
      <c r="L52" s="348">
        <v>0</v>
      </c>
      <c r="M52" s="235">
        <f t="shared" si="6"/>
        <v>5.5</v>
      </c>
      <c r="N52" s="95" t="s">
        <v>221</v>
      </c>
      <c r="O52" s="246">
        <v>6.5</v>
      </c>
      <c r="P52" s="236">
        <v>0</v>
      </c>
      <c r="Q52" s="245">
        <f t="shared" si="7"/>
        <v>6.5</v>
      </c>
      <c r="R52" s="3"/>
      <c r="S52" s="3"/>
      <c r="T52" s="3"/>
      <c r="U52" s="3"/>
      <c r="V52" s="3"/>
      <c r="W52" s="139"/>
      <c r="X52" s="139"/>
      <c r="Y52" s="139"/>
      <c r="Z52" s="139"/>
    </row>
    <row r="53" spans="1:26" ht="12.75">
      <c r="A53" s="95" t="s">
        <v>392</v>
      </c>
      <c r="B53" s="246">
        <v>6</v>
      </c>
      <c r="C53" s="236">
        <v>0</v>
      </c>
      <c r="D53" s="235">
        <f t="shared" si="4"/>
        <v>6</v>
      </c>
      <c r="E53" s="90" t="s">
        <v>428</v>
      </c>
      <c r="F53" s="221">
        <v>5.5</v>
      </c>
      <c r="G53" s="321">
        <v>0</v>
      </c>
      <c r="H53" s="222">
        <f t="shared" si="5"/>
        <v>5.5</v>
      </c>
      <c r="I53" s="126"/>
      <c r="J53" s="95" t="s">
        <v>316</v>
      </c>
      <c r="K53" s="347">
        <v>5.5</v>
      </c>
      <c r="L53" s="348">
        <v>0</v>
      </c>
      <c r="M53" s="235">
        <f t="shared" si="6"/>
        <v>5.5</v>
      </c>
      <c r="N53" s="95" t="s">
        <v>222</v>
      </c>
      <c r="O53" s="246">
        <v>6</v>
      </c>
      <c r="P53" s="236">
        <v>0</v>
      </c>
      <c r="Q53" s="245">
        <f t="shared" si="7"/>
        <v>6</v>
      </c>
      <c r="R53" s="3"/>
      <c r="S53" s="3"/>
      <c r="T53" s="3"/>
      <c r="U53" s="3"/>
      <c r="V53" s="3"/>
      <c r="W53" s="139"/>
      <c r="X53" s="139"/>
      <c r="Y53" s="139"/>
      <c r="Z53" s="139"/>
    </row>
    <row r="54" spans="1:26" ht="12.75">
      <c r="A54" s="95" t="s">
        <v>265</v>
      </c>
      <c r="B54" s="246" t="s">
        <v>227</v>
      </c>
      <c r="C54" s="236" t="s">
        <v>227</v>
      </c>
      <c r="D54" s="235" t="s">
        <v>227</v>
      </c>
      <c r="E54" s="95" t="s">
        <v>133</v>
      </c>
      <c r="F54" s="246" t="s">
        <v>130</v>
      </c>
      <c r="G54" s="236" t="s">
        <v>130</v>
      </c>
      <c r="H54" s="245" t="s">
        <v>130</v>
      </c>
      <c r="I54" s="126"/>
      <c r="J54" s="95" t="s">
        <v>365</v>
      </c>
      <c r="K54" s="347">
        <v>6.5</v>
      </c>
      <c r="L54" s="348">
        <v>0</v>
      </c>
      <c r="M54" s="235">
        <f t="shared" si="6"/>
        <v>6.5</v>
      </c>
      <c r="N54" s="95" t="s">
        <v>220</v>
      </c>
      <c r="O54" s="246" t="s">
        <v>130</v>
      </c>
      <c r="P54" s="236" t="s">
        <v>130</v>
      </c>
      <c r="Q54" s="245" t="s">
        <v>130</v>
      </c>
      <c r="R54" s="3"/>
      <c r="S54" s="3"/>
      <c r="T54" s="3"/>
      <c r="U54" s="3"/>
      <c r="V54" s="3"/>
      <c r="W54" s="139"/>
      <c r="X54" s="139"/>
      <c r="Y54" s="139"/>
      <c r="Z54" s="139"/>
    </row>
    <row r="55" spans="1:26" ht="12.75">
      <c r="A55" s="95" t="s">
        <v>261</v>
      </c>
      <c r="B55" s="246" t="s">
        <v>130</v>
      </c>
      <c r="C55" s="236" t="s">
        <v>130</v>
      </c>
      <c r="D55" s="235" t="s">
        <v>130</v>
      </c>
      <c r="E55" s="95" t="s">
        <v>513</v>
      </c>
      <c r="F55" s="246" t="s">
        <v>130</v>
      </c>
      <c r="G55" s="236" t="s">
        <v>130</v>
      </c>
      <c r="H55" s="245" t="s">
        <v>130</v>
      </c>
      <c r="I55" s="126"/>
      <c r="J55" s="95" t="s">
        <v>473</v>
      </c>
      <c r="K55" s="347">
        <v>6</v>
      </c>
      <c r="L55" s="348">
        <v>0</v>
      </c>
      <c r="M55" s="235">
        <f t="shared" si="6"/>
        <v>6</v>
      </c>
      <c r="N55" s="95" t="s">
        <v>379</v>
      </c>
      <c r="O55" s="246">
        <v>6.5</v>
      </c>
      <c r="P55" s="236">
        <v>0</v>
      </c>
      <c r="Q55" s="245">
        <f t="shared" si="7"/>
        <v>6.5</v>
      </c>
      <c r="R55" s="3"/>
      <c r="S55" s="3"/>
      <c r="T55" s="3"/>
      <c r="U55" s="3"/>
      <c r="V55" s="3"/>
      <c r="W55" s="139"/>
      <c r="X55" s="139"/>
      <c r="Y55" s="139"/>
      <c r="Z55" s="139"/>
    </row>
    <row r="56" spans="1:26" ht="12.75">
      <c r="A56" s="95" t="s">
        <v>272</v>
      </c>
      <c r="B56" s="246">
        <v>8</v>
      </c>
      <c r="C56" s="236">
        <v>6</v>
      </c>
      <c r="D56" s="235">
        <f t="shared" si="4"/>
        <v>14</v>
      </c>
      <c r="E56" s="95" t="s">
        <v>140</v>
      </c>
      <c r="F56" s="246" t="s">
        <v>130</v>
      </c>
      <c r="G56" s="236" t="s">
        <v>130</v>
      </c>
      <c r="H56" s="245" t="s">
        <v>130</v>
      </c>
      <c r="I56" s="126"/>
      <c r="J56" s="95" t="s">
        <v>319</v>
      </c>
      <c r="K56" s="347" t="s">
        <v>130</v>
      </c>
      <c r="L56" s="348" t="s">
        <v>130</v>
      </c>
      <c r="M56" s="235" t="s">
        <v>130</v>
      </c>
      <c r="N56" s="95" t="s">
        <v>225</v>
      </c>
      <c r="O56" s="246">
        <v>5.5</v>
      </c>
      <c r="P56" s="236">
        <v>-0.5</v>
      </c>
      <c r="Q56" s="245">
        <f t="shared" si="7"/>
        <v>5</v>
      </c>
      <c r="R56" s="3"/>
      <c r="S56" s="3"/>
      <c r="T56" s="3"/>
      <c r="U56" s="3"/>
      <c r="V56" s="3"/>
      <c r="W56" s="139"/>
      <c r="X56" s="139"/>
      <c r="Y56" s="139"/>
      <c r="Z56" s="139"/>
    </row>
    <row r="57" spans="1:26" ht="12.75">
      <c r="A57" s="95" t="s">
        <v>263</v>
      </c>
      <c r="B57" s="246">
        <v>5.5</v>
      </c>
      <c r="C57" s="236">
        <v>0</v>
      </c>
      <c r="D57" s="235">
        <f t="shared" si="4"/>
        <v>5.5</v>
      </c>
      <c r="E57" s="95" t="s">
        <v>140</v>
      </c>
      <c r="F57" s="246" t="s">
        <v>130</v>
      </c>
      <c r="G57" s="236" t="s">
        <v>130</v>
      </c>
      <c r="H57" s="245" t="s">
        <v>130</v>
      </c>
      <c r="I57" s="126"/>
      <c r="J57" s="95" t="s">
        <v>308</v>
      </c>
      <c r="K57" s="347" t="s">
        <v>130</v>
      </c>
      <c r="L57" s="348" t="s">
        <v>130</v>
      </c>
      <c r="M57" s="235" t="s">
        <v>130</v>
      </c>
      <c r="N57" s="95" t="s">
        <v>226</v>
      </c>
      <c r="O57" s="246">
        <v>5</v>
      </c>
      <c r="P57" s="236">
        <v>-1</v>
      </c>
      <c r="Q57" s="245">
        <f t="shared" si="7"/>
        <v>4</v>
      </c>
      <c r="R57" s="3"/>
      <c r="S57" s="3"/>
      <c r="T57" s="3"/>
      <c r="U57" s="3"/>
      <c r="V57" s="3"/>
      <c r="W57" s="139"/>
      <c r="X57" s="139"/>
      <c r="Y57" s="139"/>
      <c r="Z57" s="139"/>
    </row>
    <row r="58" spans="1:26" ht="12.75">
      <c r="A58" s="95" t="s">
        <v>273</v>
      </c>
      <c r="B58" s="246">
        <v>6</v>
      </c>
      <c r="C58" s="236">
        <v>-0.5</v>
      </c>
      <c r="D58" s="235">
        <f t="shared" si="4"/>
        <v>5.5</v>
      </c>
      <c r="E58" s="95" t="s">
        <v>140</v>
      </c>
      <c r="F58" s="246" t="s">
        <v>130</v>
      </c>
      <c r="G58" s="236" t="s">
        <v>130</v>
      </c>
      <c r="H58" s="245" t="s">
        <v>130</v>
      </c>
      <c r="I58" s="126"/>
      <c r="J58" s="95" t="s">
        <v>439</v>
      </c>
      <c r="K58" s="347">
        <v>5.5</v>
      </c>
      <c r="L58" s="348">
        <v>-0.5</v>
      </c>
      <c r="M58" s="235">
        <f t="shared" si="6"/>
        <v>5</v>
      </c>
      <c r="N58" s="95" t="s">
        <v>211</v>
      </c>
      <c r="O58" s="246" t="s">
        <v>227</v>
      </c>
      <c r="P58" s="236" t="s">
        <v>227</v>
      </c>
      <c r="Q58" s="245" t="s">
        <v>227</v>
      </c>
      <c r="R58" s="3"/>
      <c r="S58" s="3"/>
      <c r="T58" s="3"/>
      <c r="U58" s="3"/>
      <c r="V58" s="3"/>
      <c r="W58" s="139"/>
      <c r="X58" s="139"/>
      <c r="Y58" s="139"/>
      <c r="Z58" s="139"/>
    </row>
    <row r="59" spans="1:26" ht="12.75">
      <c r="A59" s="95" t="s">
        <v>410</v>
      </c>
      <c r="B59" s="246">
        <v>5.5</v>
      </c>
      <c r="C59" s="236">
        <v>0</v>
      </c>
      <c r="D59" s="235">
        <f t="shared" si="4"/>
        <v>5.5</v>
      </c>
      <c r="E59" s="95" t="s">
        <v>140</v>
      </c>
      <c r="F59" s="246" t="s">
        <v>130</v>
      </c>
      <c r="G59" s="236" t="s">
        <v>130</v>
      </c>
      <c r="H59" s="245" t="s">
        <v>130</v>
      </c>
      <c r="I59" s="126"/>
      <c r="J59" s="95" t="s">
        <v>405</v>
      </c>
      <c r="K59" s="347">
        <v>6.5</v>
      </c>
      <c r="L59" s="348">
        <v>0</v>
      </c>
      <c r="M59" s="235">
        <f t="shared" si="6"/>
        <v>6.5</v>
      </c>
      <c r="N59" s="95" t="s">
        <v>419</v>
      </c>
      <c r="O59" s="246">
        <v>5.5</v>
      </c>
      <c r="P59" s="236">
        <v>0</v>
      </c>
      <c r="Q59" s="245">
        <f t="shared" si="7"/>
        <v>5.5</v>
      </c>
      <c r="R59" s="3"/>
      <c r="S59" s="3"/>
      <c r="T59" s="3"/>
      <c r="U59" s="3"/>
      <c r="V59" s="3"/>
      <c r="W59" s="139"/>
      <c r="X59" s="139"/>
      <c r="Y59" s="139"/>
      <c r="Z59" s="139"/>
    </row>
    <row r="60" spans="1:26" ht="12.75">
      <c r="A60" s="95" t="s">
        <v>274</v>
      </c>
      <c r="B60" s="246" t="s">
        <v>130</v>
      </c>
      <c r="C60" s="236" t="s">
        <v>130</v>
      </c>
      <c r="D60" s="235" t="s">
        <v>130</v>
      </c>
      <c r="E60" s="95" t="s">
        <v>140</v>
      </c>
      <c r="F60" s="246" t="s">
        <v>130</v>
      </c>
      <c r="G60" s="236" t="s">
        <v>130</v>
      </c>
      <c r="H60" s="245" t="s">
        <v>130</v>
      </c>
      <c r="I60" s="126"/>
      <c r="J60" s="95" t="s">
        <v>367</v>
      </c>
      <c r="K60" s="347">
        <v>5</v>
      </c>
      <c r="L60" s="348">
        <v>0</v>
      </c>
      <c r="M60" s="235">
        <f t="shared" si="6"/>
        <v>5</v>
      </c>
      <c r="N60" s="95" t="s">
        <v>490</v>
      </c>
      <c r="O60" s="246">
        <v>7</v>
      </c>
      <c r="P60" s="236">
        <v>0</v>
      </c>
      <c r="Q60" s="245">
        <f t="shared" si="7"/>
        <v>7</v>
      </c>
      <c r="R60" s="3"/>
      <c r="S60" s="3"/>
      <c r="T60" s="3"/>
      <c r="U60" s="3"/>
      <c r="V60" s="3"/>
      <c r="W60" s="139"/>
      <c r="X60" s="139"/>
      <c r="Y60" s="139"/>
      <c r="Z60" s="139"/>
    </row>
    <row r="61" spans="1:26" ht="12.75">
      <c r="A61" s="95" t="s">
        <v>140</v>
      </c>
      <c r="B61" s="246" t="s">
        <v>130</v>
      </c>
      <c r="C61" s="236" t="s">
        <v>130</v>
      </c>
      <c r="D61" s="235" t="s">
        <v>130</v>
      </c>
      <c r="E61" s="95" t="s">
        <v>140</v>
      </c>
      <c r="F61" s="246" t="s">
        <v>130</v>
      </c>
      <c r="G61" s="236" t="s">
        <v>130</v>
      </c>
      <c r="H61" s="245" t="s">
        <v>130</v>
      </c>
      <c r="I61" s="126"/>
      <c r="J61" s="95" t="s">
        <v>486</v>
      </c>
      <c r="K61" s="347">
        <v>4.5</v>
      </c>
      <c r="L61" s="348">
        <v>0</v>
      </c>
      <c r="M61" s="235">
        <f t="shared" si="6"/>
        <v>4.5</v>
      </c>
      <c r="N61" s="95" t="s">
        <v>228</v>
      </c>
      <c r="O61" s="246">
        <v>5.5</v>
      </c>
      <c r="P61" s="236">
        <v>-0.5</v>
      </c>
      <c r="Q61" s="245">
        <f t="shared" si="7"/>
        <v>5</v>
      </c>
      <c r="R61" s="3"/>
      <c r="S61" s="3"/>
      <c r="T61" s="3"/>
      <c r="U61" s="3"/>
      <c r="V61" s="3"/>
      <c r="W61" s="139"/>
      <c r="X61" s="139"/>
      <c r="Y61" s="139"/>
      <c r="Z61" s="139"/>
    </row>
    <row r="62" spans="1:26" ht="12.75" customHeight="1" thickBot="1">
      <c r="A62" s="92" t="s">
        <v>140</v>
      </c>
      <c r="B62" s="336" t="s">
        <v>130</v>
      </c>
      <c r="C62" s="326" t="s">
        <v>130</v>
      </c>
      <c r="D62" s="235" t="s">
        <v>130</v>
      </c>
      <c r="E62" s="92" t="s">
        <v>140</v>
      </c>
      <c r="F62" s="251" t="s">
        <v>130</v>
      </c>
      <c r="G62" s="326" t="s">
        <v>130</v>
      </c>
      <c r="H62" s="245" t="s">
        <v>130</v>
      </c>
      <c r="I62" s="126"/>
      <c r="J62" s="92" t="s">
        <v>140</v>
      </c>
      <c r="K62" s="349" t="s">
        <v>130</v>
      </c>
      <c r="L62" s="350" t="s">
        <v>130</v>
      </c>
      <c r="M62" s="235" t="s">
        <v>130</v>
      </c>
      <c r="N62" s="92" t="s">
        <v>213</v>
      </c>
      <c r="O62" s="251">
        <v>5.5</v>
      </c>
      <c r="P62" s="326">
        <v>0</v>
      </c>
      <c r="Q62" s="245">
        <f t="shared" si="7"/>
        <v>5.5</v>
      </c>
      <c r="R62" s="3"/>
      <c r="S62" s="3"/>
      <c r="T62" s="3"/>
      <c r="U62" s="3"/>
      <c r="V62" s="3"/>
      <c r="W62" s="139"/>
      <c r="X62" s="139"/>
      <c r="Y62" s="139"/>
      <c r="Z62" s="139"/>
    </row>
    <row r="63" spans="1:26" ht="12.75" customHeight="1" thickBot="1">
      <c r="A63" s="91" t="s">
        <v>276</v>
      </c>
      <c r="B63" s="229">
        <v>1.5</v>
      </c>
      <c r="C63" s="327">
        <v>0</v>
      </c>
      <c r="D63" s="252">
        <f t="shared" si="4"/>
        <v>1.5</v>
      </c>
      <c r="E63" s="91" t="s">
        <v>141</v>
      </c>
      <c r="F63" s="229">
        <v>1</v>
      </c>
      <c r="G63" s="327">
        <v>0</v>
      </c>
      <c r="H63" s="252">
        <f t="shared" si="5"/>
        <v>1</v>
      </c>
      <c r="I63" s="126"/>
      <c r="J63" s="91" t="s">
        <v>325</v>
      </c>
      <c r="K63" s="337">
        <v>-2</v>
      </c>
      <c r="L63" s="351">
        <v>0</v>
      </c>
      <c r="M63" s="252">
        <f t="shared" si="6"/>
        <v>-2</v>
      </c>
      <c r="N63" s="91" t="s">
        <v>232</v>
      </c>
      <c r="O63" s="229">
        <v>1</v>
      </c>
      <c r="P63" s="327">
        <v>0</v>
      </c>
      <c r="Q63" s="352">
        <f t="shared" si="7"/>
        <v>1</v>
      </c>
      <c r="R63" s="3"/>
      <c r="S63" s="3"/>
      <c r="T63" s="3"/>
      <c r="U63" s="3"/>
      <c r="V63" s="3"/>
      <c r="W63" s="139"/>
      <c r="X63" s="139"/>
      <c r="Y63" s="139"/>
      <c r="Z63" s="139"/>
    </row>
    <row r="64" spans="1:26" ht="12.75" customHeight="1" thickBot="1">
      <c r="A64" s="328" t="s">
        <v>93</v>
      </c>
      <c r="B64" s="329">
        <f>17.5/3</f>
        <v>5.833333333333333</v>
      </c>
      <c r="C64" s="330">
        <v>0</v>
      </c>
      <c r="D64" s="252">
        <f>C64</f>
        <v>0</v>
      </c>
      <c r="E64" s="328" t="s">
        <v>93</v>
      </c>
      <c r="F64" s="329">
        <f>18/3</f>
        <v>6</v>
      </c>
      <c r="G64" s="330">
        <v>0</v>
      </c>
      <c r="H64" s="252">
        <f>G64</f>
        <v>0</v>
      </c>
      <c r="I64" s="126"/>
      <c r="J64" s="328" t="s">
        <v>93</v>
      </c>
      <c r="K64" s="329">
        <f>19.5/3</f>
        <v>6.5</v>
      </c>
      <c r="L64" s="330">
        <v>1</v>
      </c>
      <c r="M64" s="252">
        <f>L64</f>
        <v>1</v>
      </c>
      <c r="N64" s="328" t="s">
        <v>93</v>
      </c>
      <c r="O64" s="329">
        <f>18.5/3</f>
        <v>6.166666666666667</v>
      </c>
      <c r="P64" s="330">
        <v>0</v>
      </c>
      <c r="Q64" s="252">
        <f>P64</f>
        <v>0</v>
      </c>
      <c r="R64" s="3"/>
      <c r="S64" s="3"/>
      <c r="T64" s="3"/>
      <c r="U64" s="3"/>
      <c r="V64" s="3"/>
      <c r="W64" s="139"/>
      <c r="X64" s="139"/>
      <c r="Y64" s="139"/>
      <c r="Z64" s="139"/>
    </row>
    <row r="65" spans="1:26" ht="12.75">
      <c r="A65" s="254"/>
      <c r="B65" s="255"/>
      <c r="C65" s="255"/>
      <c r="D65" s="256"/>
      <c r="E65" s="254"/>
      <c r="F65" s="255"/>
      <c r="G65" s="255"/>
      <c r="H65" s="256"/>
      <c r="I65" s="126"/>
      <c r="J65" s="254"/>
      <c r="K65" s="255"/>
      <c r="L65" s="255"/>
      <c r="M65" s="256"/>
      <c r="N65" s="254"/>
      <c r="O65" s="255"/>
      <c r="P65" s="255"/>
      <c r="Q65" s="256"/>
      <c r="R65" s="3"/>
      <c r="S65" s="3"/>
      <c r="T65" s="3"/>
      <c r="U65" s="3"/>
      <c r="V65" s="3"/>
      <c r="W65" s="139"/>
      <c r="X65" s="139"/>
      <c r="Y65" s="139"/>
      <c r="Z65" s="144"/>
    </row>
    <row r="66" spans="1:26" ht="13.5" customHeight="1">
      <c r="A66" s="297"/>
      <c r="B66" s="467">
        <f>B39+B40+B41+B42+B43+B44+B45+B46+B47+B48+B49+B63</f>
        <v>70</v>
      </c>
      <c r="C66" s="468">
        <f>C38+C39+C40+C41+C42+C43+C44+C45+C46+C47+C48+C49+C63+C64</f>
        <v>6.5</v>
      </c>
      <c r="D66" s="469">
        <f>B66+C66</f>
        <v>76.5</v>
      </c>
      <c r="E66" s="297"/>
      <c r="F66" s="426">
        <f>F39+F40+F52+F42+F43+F44+F53+F46+F47+F48+F49+F63</f>
        <v>67</v>
      </c>
      <c r="G66" s="426">
        <f>G38+G39+G40+G52+G42+G43+G44+G53+G46+G47+G48+G49+G63+G64</f>
        <v>10</v>
      </c>
      <c r="H66" s="427">
        <f>F66+G66</f>
        <v>77</v>
      </c>
      <c r="I66" s="126"/>
      <c r="J66" s="297"/>
      <c r="K66" s="455">
        <f>K39+K40+K41+K42+K43+K44+K45+K46+K47+K48+K49+K63</f>
        <v>63.5</v>
      </c>
      <c r="L66" s="455">
        <f>L38+L39+L40+L41+L42+L43+L44+L45+L46+L47+L48+L49+L63+L64</f>
        <v>0</v>
      </c>
      <c r="M66" s="456">
        <f>K66+L66</f>
        <v>63.5</v>
      </c>
      <c r="N66" s="297"/>
      <c r="O66" s="450">
        <f>O39+O40+O41+O42+O43+O44+O45+O46+O47+O48+O49+O63</f>
        <v>70</v>
      </c>
      <c r="P66" s="450">
        <f>P38+P39+P40+P41+P42+P43+P44+P45+P46+P47+P48+P49+P63+P64</f>
        <v>8.5</v>
      </c>
      <c r="Q66" s="451">
        <f>O66+P66</f>
        <v>78.5</v>
      </c>
      <c r="R66" s="3"/>
      <c r="S66" s="3"/>
      <c r="T66" s="3"/>
      <c r="U66" s="3"/>
      <c r="V66" s="3"/>
      <c r="W66" s="144"/>
      <c r="X66" s="153"/>
      <c r="Y66" s="153"/>
      <c r="Z66" s="153"/>
    </row>
    <row r="67" spans="1:26" ht="12.75" customHeight="1" thickBot="1">
      <c r="A67" s="111"/>
      <c r="B67" s="112"/>
      <c r="C67" s="112"/>
      <c r="D67" s="113"/>
      <c r="E67" s="111"/>
      <c r="F67" s="112"/>
      <c r="G67" s="112"/>
      <c r="H67" s="113"/>
      <c r="I67" s="126"/>
      <c r="J67" s="111"/>
      <c r="K67" s="112"/>
      <c r="L67" s="112"/>
      <c r="M67" s="113"/>
      <c r="N67" s="111"/>
      <c r="O67" s="112"/>
      <c r="P67" s="112"/>
      <c r="Q67" s="113"/>
      <c r="R67" s="3"/>
      <c r="S67" s="3"/>
      <c r="T67" s="3"/>
      <c r="U67" s="3"/>
      <c r="V67" s="3"/>
      <c r="W67" s="144"/>
      <c r="X67" s="144"/>
      <c r="Y67" s="144"/>
      <c r="Z67" s="144"/>
    </row>
    <row r="68" spans="1:26" ht="18.75" thickBot="1">
      <c r="A68" s="157"/>
      <c r="B68" s="158"/>
      <c r="C68" s="158"/>
      <c r="D68" s="159">
        <v>3</v>
      </c>
      <c r="E68" s="122"/>
      <c r="F68" s="123"/>
      <c r="G68" s="123"/>
      <c r="H68" s="124">
        <v>3</v>
      </c>
      <c r="I68" s="160"/>
      <c r="J68" s="115"/>
      <c r="K68" s="116"/>
      <c r="L68" s="116"/>
      <c r="M68" s="117">
        <v>0</v>
      </c>
      <c r="N68" s="195"/>
      <c r="O68" s="196"/>
      <c r="P68" s="196"/>
      <c r="Q68" s="197">
        <v>3</v>
      </c>
      <c r="R68" s="3"/>
      <c r="S68" s="3"/>
      <c r="T68" s="3"/>
      <c r="U68" s="3"/>
      <c r="V68" s="3"/>
      <c r="W68" s="167"/>
      <c r="X68" s="167"/>
      <c r="Y68" s="167"/>
      <c r="Z68" s="168"/>
    </row>
    <row r="69" spans="1:26" ht="6" customHeight="1" thickBot="1">
      <c r="A69" s="3"/>
      <c r="B69" s="3"/>
      <c r="C69" s="3"/>
      <c r="D69" s="3"/>
      <c r="E69" s="169"/>
      <c r="F69" s="170"/>
      <c r="G69" s="170"/>
      <c r="H69" s="170"/>
      <c r="I69" s="126"/>
      <c r="J69" s="170"/>
      <c r="K69" s="170"/>
      <c r="L69" s="170"/>
      <c r="M69" s="171"/>
      <c r="N69" s="3"/>
      <c r="O69" s="3"/>
      <c r="P69" s="3"/>
      <c r="Q69" s="3"/>
      <c r="R69" s="3"/>
      <c r="S69" s="3"/>
      <c r="T69" s="3"/>
      <c r="U69" s="3"/>
      <c r="V69" s="71"/>
      <c r="W69" s="71"/>
      <c r="X69" s="71"/>
      <c r="Y69" s="71"/>
      <c r="Z69" s="71"/>
    </row>
    <row r="70" spans="1:26" ht="15" thickBot="1">
      <c r="A70" s="3"/>
      <c r="B70" s="3"/>
      <c r="C70" s="3"/>
      <c r="D70" s="3"/>
      <c r="E70" s="674" t="s">
        <v>61</v>
      </c>
      <c r="F70" s="675"/>
      <c r="G70" s="675"/>
      <c r="H70" s="675"/>
      <c r="I70" s="675"/>
      <c r="J70" s="675"/>
      <c r="K70" s="675"/>
      <c r="L70" s="675"/>
      <c r="M70" s="676"/>
      <c r="N70" s="3"/>
      <c r="O70" s="3"/>
      <c r="P70" s="3"/>
      <c r="Q70" s="3"/>
      <c r="R70" s="3"/>
      <c r="S70" s="3"/>
      <c r="T70" s="3"/>
      <c r="U70" s="3"/>
      <c r="V70" s="71"/>
      <c r="W70" s="71"/>
      <c r="X70" s="71"/>
      <c r="Y70" s="71"/>
      <c r="Z70" s="71"/>
    </row>
    <row r="71" spans="1:26" ht="15" customHeight="1" thickBot="1">
      <c r="A71" s="3"/>
      <c r="B71" s="3"/>
      <c r="C71" s="3"/>
      <c r="D71" s="3"/>
      <c r="E71" s="628" t="s">
        <v>99</v>
      </c>
      <c r="F71" s="687"/>
      <c r="G71" s="687"/>
      <c r="H71" s="629"/>
      <c r="I71" s="172"/>
      <c r="J71" s="683" t="s">
        <v>67</v>
      </c>
      <c r="K71" s="688"/>
      <c r="L71" s="688"/>
      <c r="M71" s="684"/>
      <c r="N71" s="3"/>
      <c r="O71" s="3"/>
      <c r="P71" s="3"/>
      <c r="Q71" s="3"/>
      <c r="R71" s="3"/>
      <c r="S71" s="3"/>
      <c r="T71" s="3"/>
      <c r="U71" s="3"/>
      <c r="V71" s="71"/>
      <c r="W71" s="3"/>
      <c r="X71" s="3"/>
      <c r="Y71" s="3"/>
      <c r="Z71" s="3"/>
    </row>
    <row r="72" spans="1:26" ht="13.5" thickBot="1">
      <c r="A72" s="3"/>
      <c r="B72" s="3"/>
      <c r="C72" s="3"/>
      <c r="D72" s="3"/>
      <c r="E72" s="314" t="s">
        <v>3</v>
      </c>
      <c r="F72" s="314" t="s">
        <v>68</v>
      </c>
      <c r="G72" s="314">
        <v>0</v>
      </c>
      <c r="H72" s="314" t="s">
        <v>11</v>
      </c>
      <c r="I72" s="30"/>
      <c r="J72" s="132" t="s">
        <v>3</v>
      </c>
      <c r="K72" s="133" t="s">
        <v>68</v>
      </c>
      <c r="L72" s="134">
        <v>2</v>
      </c>
      <c r="M72" s="133" t="s">
        <v>11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88" t="s">
        <v>288</v>
      </c>
      <c r="F73" s="216">
        <v>6</v>
      </c>
      <c r="G73" s="320">
        <v>1</v>
      </c>
      <c r="H73" s="217">
        <f>F73+G73</f>
        <v>7</v>
      </c>
      <c r="I73" s="30"/>
      <c r="J73" s="88" t="s">
        <v>173</v>
      </c>
      <c r="K73" s="218" t="s">
        <v>305</v>
      </c>
      <c r="L73" s="320" t="s">
        <v>305</v>
      </c>
      <c r="M73" s="217" t="s">
        <v>305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89" t="s">
        <v>278</v>
      </c>
      <c r="F74" s="221">
        <v>5.5</v>
      </c>
      <c r="G74" s="321">
        <v>0</v>
      </c>
      <c r="H74" s="222">
        <f aca="true" t="shared" si="8" ref="H74:H97">F74+G74</f>
        <v>5.5</v>
      </c>
      <c r="I74" s="30"/>
      <c r="J74" s="89" t="s">
        <v>165</v>
      </c>
      <c r="K74" s="221">
        <v>6</v>
      </c>
      <c r="L74" s="321">
        <v>0</v>
      </c>
      <c r="M74" s="222">
        <f aca="true" t="shared" si="9" ref="M74:M96">K74+L74</f>
        <v>6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89" t="s">
        <v>279</v>
      </c>
      <c r="F75" s="221">
        <v>6</v>
      </c>
      <c r="G75" s="321">
        <v>0</v>
      </c>
      <c r="H75" s="222">
        <f t="shared" si="8"/>
        <v>6</v>
      </c>
      <c r="I75" s="30"/>
      <c r="J75" s="90" t="s">
        <v>435</v>
      </c>
      <c r="K75" s="221">
        <v>6.5</v>
      </c>
      <c r="L75" s="321">
        <v>0</v>
      </c>
      <c r="M75" s="222">
        <f t="shared" si="9"/>
        <v>6.5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89" t="s">
        <v>295</v>
      </c>
      <c r="F76" s="221" t="s">
        <v>305</v>
      </c>
      <c r="G76" s="321" t="s">
        <v>305</v>
      </c>
      <c r="H76" s="222" t="s">
        <v>305</v>
      </c>
      <c r="I76" s="30"/>
      <c r="J76" s="89" t="s">
        <v>353</v>
      </c>
      <c r="K76" s="221">
        <v>5.5</v>
      </c>
      <c r="L76" s="321">
        <v>0</v>
      </c>
      <c r="M76" s="222">
        <f t="shared" si="9"/>
        <v>5.5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89" t="s">
        <v>293</v>
      </c>
      <c r="F77" s="221">
        <v>7</v>
      </c>
      <c r="G77" s="321">
        <v>0</v>
      </c>
      <c r="H77" s="222">
        <f t="shared" si="8"/>
        <v>7</v>
      </c>
      <c r="I77" s="30"/>
      <c r="J77" s="89" t="s">
        <v>167</v>
      </c>
      <c r="K77" s="221">
        <v>5.5</v>
      </c>
      <c r="L77" s="321">
        <v>0</v>
      </c>
      <c r="M77" s="222">
        <f t="shared" si="9"/>
        <v>5.5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89" t="s">
        <v>292</v>
      </c>
      <c r="F78" s="221">
        <v>5.5</v>
      </c>
      <c r="G78" s="321">
        <v>-0.5</v>
      </c>
      <c r="H78" s="222">
        <f t="shared" si="8"/>
        <v>5</v>
      </c>
      <c r="I78" s="30"/>
      <c r="J78" s="89" t="s">
        <v>164</v>
      </c>
      <c r="K78" s="221">
        <v>7</v>
      </c>
      <c r="L78" s="321">
        <v>3</v>
      </c>
      <c r="M78" s="222">
        <f t="shared" si="9"/>
        <v>10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89" t="s">
        <v>283</v>
      </c>
      <c r="F79" s="221">
        <v>6</v>
      </c>
      <c r="G79" s="321">
        <v>0</v>
      </c>
      <c r="H79" s="222">
        <f t="shared" si="8"/>
        <v>6</v>
      </c>
      <c r="I79" s="30"/>
      <c r="J79" s="89" t="s">
        <v>169</v>
      </c>
      <c r="K79" s="221">
        <v>6</v>
      </c>
      <c r="L79" s="321">
        <v>0</v>
      </c>
      <c r="M79" s="222">
        <f t="shared" si="9"/>
        <v>6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89" t="s">
        <v>285</v>
      </c>
      <c r="F80" s="221">
        <v>6.5</v>
      </c>
      <c r="G80" s="321">
        <v>0</v>
      </c>
      <c r="H80" s="222">
        <f t="shared" si="8"/>
        <v>6.5</v>
      </c>
      <c r="I80" s="30"/>
      <c r="J80" s="89" t="s">
        <v>177</v>
      </c>
      <c r="K80" s="221">
        <v>7</v>
      </c>
      <c r="L80" s="321">
        <v>3</v>
      </c>
      <c r="M80" s="222">
        <f t="shared" si="9"/>
        <v>10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89" t="s">
        <v>289</v>
      </c>
      <c r="F81" s="221">
        <v>6</v>
      </c>
      <c r="G81" s="321">
        <v>0</v>
      </c>
      <c r="H81" s="222">
        <f t="shared" si="8"/>
        <v>6</v>
      </c>
      <c r="I81" s="30"/>
      <c r="J81" s="89" t="s">
        <v>175</v>
      </c>
      <c r="K81" s="221">
        <v>5</v>
      </c>
      <c r="L81" s="321">
        <v>-0.5</v>
      </c>
      <c r="M81" s="222">
        <f t="shared" si="9"/>
        <v>4.5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89" t="s">
        <v>368</v>
      </c>
      <c r="F82" s="221">
        <v>5.5</v>
      </c>
      <c r="G82" s="321">
        <v>0</v>
      </c>
      <c r="H82" s="222">
        <f t="shared" si="8"/>
        <v>5.5</v>
      </c>
      <c r="I82" s="30"/>
      <c r="J82" s="89" t="s">
        <v>171</v>
      </c>
      <c r="K82" s="221">
        <v>6</v>
      </c>
      <c r="L82" s="321">
        <v>0</v>
      </c>
      <c r="M82" s="222">
        <f t="shared" si="9"/>
        <v>6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thickBot="1">
      <c r="A83" s="3"/>
      <c r="B83" s="3"/>
      <c r="C83" s="3"/>
      <c r="D83" s="3"/>
      <c r="E83" s="91" t="s">
        <v>287</v>
      </c>
      <c r="F83" s="229">
        <v>6</v>
      </c>
      <c r="G83" s="322">
        <v>0</v>
      </c>
      <c r="H83" s="230">
        <f t="shared" si="8"/>
        <v>6</v>
      </c>
      <c r="I83" s="30"/>
      <c r="J83" s="91" t="s">
        <v>170</v>
      </c>
      <c r="K83" s="229">
        <v>6</v>
      </c>
      <c r="L83" s="322">
        <v>0</v>
      </c>
      <c r="M83" s="230">
        <f t="shared" si="9"/>
        <v>6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thickBot="1">
      <c r="A84" s="3"/>
      <c r="B84" s="3"/>
      <c r="C84" s="3"/>
      <c r="D84" s="3"/>
      <c r="E84" s="92"/>
      <c r="F84" s="323"/>
      <c r="G84" s="324"/>
      <c r="H84" s="235"/>
      <c r="I84" s="30"/>
      <c r="J84" s="92"/>
      <c r="K84" s="323"/>
      <c r="L84" s="324"/>
      <c r="M84" s="23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94" t="s">
        <v>518</v>
      </c>
      <c r="F85" s="241" t="s">
        <v>130</v>
      </c>
      <c r="G85" s="325" t="s">
        <v>130</v>
      </c>
      <c r="H85" s="240" t="s">
        <v>130</v>
      </c>
      <c r="I85" s="30"/>
      <c r="J85" s="88" t="s">
        <v>164</v>
      </c>
      <c r="K85" s="218">
        <v>4</v>
      </c>
      <c r="L85" s="320">
        <v>-2</v>
      </c>
      <c r="M85" s="217">
        <f t="shared" si="9"/>
        <v>2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95" t="s">
        <v>519</v>
      </c>
      <c r="F86" s="246">
        <v>6.5</v>
      </c>
      <c r="G86" s="236">
        <v>0</v>
      </c>
      <c r="H86" s="245">
        <f t="shared" si="8"/>
        <v>6.5</v>
      </c>
      <c r="I86" s="30"/>
      <c r="J86" s="95" t="s">
        <v>514</v>
      </c>
      <c r="K86" s="246">
        <v>5.5</v>
      </c>
      <c r="L86" s="236">
        <v>0</v>
      </c>
      <c r="M86" s="245">
        <f t="shared" si="9"/>
        <v>5.5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95" t="s">
        <v>411</v>
      </c>
      <c r="F87" s="246">
        <v>6</v>
      </c>
      <c r="G87" s="236">
        <v>0</v>
      </c>
      <c r="H87" s="245">
        <f t="shared" si="8"/>
        <v>6</v>
      </c>
      <c r="I87" s="30"/>
      <c r="J87" s="95" t="s">
        <v>362</v>
      </c>
      <c r="K87" s="246">
        <v>6.5</v>
      </c>
      <c r="L87" s="236">
        <v>0</v>
      </c>
      <c r="M87" s="245">
        <f t="shared" si="9"/>
        <v>6.5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95" t="s">
        <v>281</v>
      </c>
      <c r="F88" s="246" t="s">
        <v>130</v>
      </c>
      <c r="G88" s="236" t="s">
        <v>130</v>
      </c>
      <c r="H88" s="245" t="s">
        <v>130</v>
      </c>
      <c r="I88" s="30"/>
      <c r="J88" s="95" t="s">
        <v>515</v>
      </c>
      <c r="K88" s="246" t="s">
        <v>227</v>
      </c>
      <c r="L88" s="236" t="s">
        <v>227</v>
      </c>
      <c r="M88" s="245" t="s">
        <v>227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95" t="s">
        <v>282</v>
      </c>
      <c r="F89" s="246">
        <v>6</v>
      </c>
      <c r="G89" s="236">
        <v>0</v>
      </c>
      <c r="H89" s="245">
        <f t="shared" si="8"/>
        <v>6</v>
      </c>
      <c r="I89" s="30"/>
      <c r="J89" s="95" t="s">
        <v>180</v>
      </c>
      <c r="K89" s="246">
        <v>6</v>
      </c>
      <c r="L89" s="236">
        <v>0</v>
      </c>
      <c r="M89" s="245">
        <f t="shared" si="9"/>
        <v>6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95" t="s">
        <v>291</v>
      </c>
      <c r="F90" s="246">
        <v>5.5</v>
      </c>
      <c r="G90" s="236">
        <v>0</v>
      </c>
      <c r="H90" s="245">
        <f t="shared" si="8"/>
        <v>5.5</v>
      </c>
      <c r="I90" s="30"/>
      <c r="J90" s="95" t="s">
        <v>422</v>
      </c>
      <c r="K90" s="246">
        <v>5.5</v>
      </c>
      <c r="L90" s="236">
        <v>-0.5</v>
      </c>
      <c r="M90" s="245">
        <f t="shared" si="9"/>
        <v>5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95" t="s">
        <v>294</v>
      </c>
      <c r="F91" s="246">
        <v>6</v>
      </c>
      <c r="G91" s="236">
        <v>-0.5</v>
      </c>
      <c r="H91" s="245">
        <f t="shared" si="8"/>
        <v>5.5</v>
      </c>
      <c r="I91" s="30"/>
      <c r="J91" s="95" t="s">
        <v>178</v>
      </c>
      <c r="K91" s="246" t="s">
        <v>130</v>
      </c>
      <c r="L91" s="236" t="s">
        <v>130</v>
      </c>
      <c r="M91" s="245" t="s">
        <v>130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95" t="s">
        <v>298</v>
      </c>
      <c r="F92" s="246" t="s">
        <v>130</v>
      </c>
      <c r="G92" s="236" t="s">
        <v>130</v>
      </c>
      <c r="H92" s="245" t="s">
        <v>130</v>
      </c>
      <c r="I92" s="30"/>
      <c r="J92" s="95" t="s">
        <v>179</v>
      </c>
      <c r="K92" s="246">
        <v>6.5</v>
      </c>
      <c r="L92" s="236">
        <v>0</v>
      </c>
      <c r="M92" s="245">
        <f t="shared" si="9"/>
        <v>6.5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95" t="s">
        <v>280</v>
      </c>
      <c r="F93" s="246" t="s">
        <v>130</v>
      </c>
      <c r="G93" s="236" t="s">
        <v>130</v>
      </c>
      <c r="H93" s="245" t="s">
        <v>130</v>
      </c>
      <c r="I93" s="30"/>
      <c r="J93" s="95" t="s">
        <v>516</v>
      </c>
      <c r="K93" s="246" t="s">
        <v>130</v>
      </c>
      <c r="L93" s="236" t="s">
        <v>130</v>
      </c>
      <c r="M93" s="245" t="s">
        <v>130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0"/>
      <c r="B94" s="30"/>
      <c r="C94" s="30"/>
      <c r="D94" s="30"/>
      <c r="E94" s="89" t="s">
        <v>296</v>
      </c>
      <c r="F94" s="221">
        <v>6</v>
      </c>
      <c r="G94" s="321">
        <v>0</v>
      </c>
      <c r="H94" s="222">
        <f t="shared" si="8"/>
        <v>6</v>
      </c>
      <c r="I94" s="30"/>
      <c r="J94" s="95" t="s">
        <v>399</v>
      </c>
      <c r="K94" s="246">
        <v>6</v>
      </c>
      <c r="L94" s="236">
        <v>0</v>
      </c>
      <c r="M94" s="245">
        <f t="shared" si="9"/>
        <v>6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0"/>
      <c r="B95" s="30"/>
      <c r="C95" s="30"/>
      <c r="D95" s="30"/>
      <c r="E95" s="95" t="s">
        <v>370</v>
      </c>
      <c r="F95" s="246">
        <v>6.5</v>
      </c>
      <c r="G95" s="236">
        <v>0</v>
      </c>
      <c r="H95" s="245">
        <f t="shared" si="8"/>
        <v>6.5</v>
      </c>
      <c r="I95" s="30"/>
      <c r="J95" s="95" t="s">
        <v>517</v>
      </c>
      <c r="K95" s="246">
        <v>6</v>
      </c>
      <c r="L95" s="236">
        <v>-0.5</v>
      </c>
      <c r="M95" s="245">
        <f t="shared" si="9"/>
        <v>5.5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thickBot="1">
      <c r="A96" s="181"/>
      <c r="B96" s="181"/>
      <c r="C96" s="181"/>
      <c r="D96" s="181"/>
      <c r="E96" s="92" t="s">
        <v>369</v>
      </c>
      <c r="F96" s="251">
        <v>6.5</v>
      </c>
      <c r="G96" s="326">
        <v>0</v>
      </c>
      <c r="H96" s="245">
        <f t="shared" si="8"/>
        <v>6.5</v>
      </c>
      <c r="I96" s="181"/>
      <c r="J96" s="92" t="s">
        <v>181</v>
      </c>
      <c r="K96" s="251">
        <v>6</v>
      </c>
      <c r="L96" s="326">
        <v>0</v>
      </c>
      <c r="M96" s="245">
        <f t="shared" si="9"/>
        <v>6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thickBot="1">
      <c r="A97" s="182"/>
      <c r="B97" s="182"/>
      <c r="C97" s="182"/>
      <c r="D97" s="182"/>
      <c r="E97" s="91" t="s">
        <v>412</v>
      </c>
      <c r="F97" s="229">
        <v>-1</v>
      </c>
      <c r="G97" s="327">
        <v>0</v>
      </c>
      <c r="H97" s="352">
        <f t="shared" si="8"/>
        <v>-1</v>
      </c>
      <c r="I97" s="183"/>
      <c r="J97" s="91" t="s">
        <v>400</v>
      </c>
      <c r="K97" s="229">
        <v>-0.5</v>
      </c>
      <c r="L97" s="327">
        <v>0</v>
      </c>
      <c r="M97" s="252">
        <f>K97+L97</f>
        <v>-0.5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thickBot="1">
      <c r="A98" s="182"/>
      <c r="B98" s="182"/>
      <c r="C98" s="182"/>
      <c r="D98" s="182"/>
      <c r="E98" s="328" t="s">
        <v>93</v>
      </c>
      <c r="F98" s="329">
        <f>17.5/3</f>
        <v>5.833333333333333</v>
      </c>
      <c r="G98" s="330">
        <v>0</v>
      </c>
      <c r="H98" s="252">
        <f>G98</f>
        <v>0</v>
      </c>
      <c r="I98" s="183"/>
      <c r="J98" s="328" t="s">
        <v>93</v>
      </c>
      <c r="K98" s="329">
        <f>18/3</f>
        <v>6</v>
      </c>
      <c r="L98" s="330">
        <v>0</v>
      </c>
      <c r="M98" s="252">
        <f>L98</f>
        <v>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184"/>
      <c r="B99" s="184"/>
      <c r="C99" s="184"/>
      <c r="D99" s="185"/>
      <c r="E99" s="254"/>
      <c r="F99" s="255"/>
      <c r="G99" s="255"/>
      <c r="H99" s="256"/>
      <c r="I99" s="183"/>
      <c r="J99" s="254"/>
      <c r="K99" s="255"/>
      <c r="L99" s="255"/>
      <c r="M99" s="256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187"/>
      <c r="B100" s="187"/>
      <c r="C100" s="187"/>
      <c r="D100" s="2"/>
      <c r="E100" s="297"/>
      <c r="F100" s="432">
        <f>F73+F74+F75+F94+F77+F78+F79+F80+F81+F82+F83+F97</f>
        <v>65</v>
      </c>
      <c r="G100" s="432">
        <f>G72+G73+G74+G75+G94+G77+G78+G79+G80+G81+G82+G83+G97+G98</f>
        <v>0.5</v>
      </c>
      <c r="H100" s="433">
        <f>F100+G100</f>
        <v>65.5</v>
      </c>
      <c r="I100" s="190"/>
      <c r="J100" s="297"/>
      <c r="K100" s="438">
        <f>K85+K74+K75+K76+K77+K78+K79+K80+K81+K82+K83+K97</f>
        <v>64</v>
      </c>
      <c r="L100" s="438">
        <f>L72+L85+L74+L75+L76+L77+L78+L79+L80+L81+L82+L83+L97+L98</f>
        <v>5.5</v>
      </c>
      <c r="M100" s="439">
        <f>K100+L100</f>
        <v>69.5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thickBot="1">
      <c r="A101" s="193"/>
      <c r="B101" s="193"/>
      <c r="C101" s="193"/>
      <c r="D101" s="194"/>
      <c r="E101" s="111"/>
      <c r="F101" s="112"/>
      <c r="G101" s="112"/>
      <c r="H101" s="113"/>
      <c r="I101" s="68"/>
      <c r="J101" s="111"/>
      <c r="K101" s="112"/>
      <c r="L101" s="112"/>
      <c r="M101" s="11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thickBot="1">
      <c r="A102" s="193"/>
      <c r="B102" s="193"/>
      <c r="C102" s="193"/>
      <c r="D102" s="194"/>
      <c r="E102" s="319"/>
      <c r="F102" s="318"/>
      <c r="G102" s="318"/>
      <c r="H102" s="317">
        <v>0</v>
      </c>
      <c r="I102" s="198"/>
      <c r="J102" s="161"/>
      <c r="K102" s="162"/>
      <c r="L102" s="162"/>
      <c r="M102" s="163">
        <v>1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193"/>
      <c r="B103" s="193"/>
      <c r="C103" s="193"/>
      <c r="D103" s="194"/>
      <c r="E103" s="3"/>
      <c r="F103" s="3"/>
      <c r="G103" s="3"/>
      <c r="H103" s="3"/>
      <c r="I103" s="68"/>
      <c r="J103" s="193"/>
      <c r="K103" s="193"/>
      <c r="L103" s="193"/>
      <c r="M103" s="19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>
      <c r="A104" s="193"/>
      <c r="B104" s="193"/>
      <c r="C104" s="193"/>
      <c r="D104" s="194"/>
      <c r="E104" s="193"/>
      <c r="F104" s="193"/>
      <c r="G104" s="193"/>
      <c r="H104" s="68"/>
      <c r="I104" s="68"/>
      <c r="J104" s="193"/>
      <c r="K104" s="193"/>
      <c r="L104" s="193"/>
      <c r="M104" s="194"/>
      <c r="N104" s="3"/>
      <c r="O104" s="3"/>
      <c r="P104" s="3"/>
      <c r="Q104" s="3"/>
      <c r="R104" s="3"/>
      <c r="S104" s="3"/>
      <c r="T104" s="3"/>
      <c r="U104" s="3"/>
      <c r="V104" s="181"/>
      <c r="W104" s="3"/>
      <c r="X104" s="3"/>
      <c r="Y104" s="3"/>
      <c r="Z104" s="3"/>
    </row>
    <row r="105" spans="1:26" ht="12.75">
      <c r="A105" s="193"/>
      <c r="B105" s="193"/>
      <c r="C105" s="193"/>
      <c r="D105" s="194"/>
      <c r="E105" s="193"/>
      <c r="F105" s="193"/>
      <c r="G105" s="193"/>
      <c r="H105" s="68"/>
      <c r="I105" s="68"/>
      <c r="J105" s="193"/>
      <c r="K105" s="193"/>
      <c r="L105" s="193"/>
      <c r="M105" s="194"/>
      <c r="N105" s="3"/>
      <c r="O105" s="3"/>
      <c r="P105" s="3"/>
      <c r="Q105" s="3"/>
      <c r="R105" s="3"/>
      <c r="S105" s="3"/>
      <c r="T105" s="3"/>
      <c r="U105" s="3"/>
      <c r="V105" s="182"/>
      <c r="W105" s="3"/>
      <c r="X105" s="3"/>
      <c r="Y105" s="3"/>
      <c r="Z105" s="3"/>
    </row>
    <row r="106" spans="1:26" ht="12.75">
      <c r="A106" s="193"/>
      <c r="B106" s="193"/>
      <c r="C106" s="193"/>
      <c r="D106" s="194"/>
      <c r="E106" s="193"/>
      <c r="F106" s="193"/>
      <c r="G106" s="193"/>
      <c r="H106" s="68"/>
      <c r="I106" s="68"/>
      <c r="J106" s="193"/>
      <c r="K106" s="193"/>
      <c r="L106" s="193"/>
      <c r="M106" s="194"/>
      <c r="N106" s="3"/>
      <c r="O106" s="3"/>
      <c r="P106" s="3"/>
      <c r="Q106" s="3"/>
      <c r="R106" s="3"/>
      <c r="S106" s="3"/>
      <c r="T106" s="3"/>
      <c r="U106" s="3"/>
      <c r="V106" s="185"/>
      <c r="W106" s="3"/>
      <c r="X106" s="3"/>
      <c r="Y106" s="3"/>
      <c r="Z106" s="3"/>
    </row>
    <row r="107" spans="1:26" ht="12.75">
      <c r="A107" s="193"/>
      <c r="B107" s="193"/>
      <c r="C107" s="193"/>
      <c r="D107" s="194"/>
      <c r="E107" s="193"/>
      <c r="F107" s="193"/>
      <c r="G107" s="193"/>
      <c r="H107" s="68"/>
      <c r="I107" s="68"/>
      <c r="J107" s="193"/>
      <c r="K107" s="193"/>
      <c r="L107" s="193"/>
      <c r="M107" s="194"/>
      <c r="N107" s="3"/>
      <c r="O107" s="3"/>
      <c r="P107" s="3"/>
      <c r="Q107" s="3"/>
      <c r="R107" s="3"/>
      <c r="S107" s="3"/>
      <c r="T107" s="3"/>
      <c r="U107" s="3"/>
      <c r="V107" s="2"/>
      <c r="W107" s="3"/>
      <c r="X107" s="3"/>
      <c r="Y107" s="3"/>
      <c r="Z107" s="3"/>
    </row>
    <row r="108" spans="1:26" ht="12.75">
      <c r="A108" s="193"/>
      <c r="B108" s="193"/>
      <c r="C108" s="193"/>
      <c r="D108" s="194"/>
      <c r="E108" s="193"/>
      <c r="F108" s="193"/>
      <c r="G108" s="193"/>
      <c r="H108" s="68"/>
      <c r="I108" s="68"/>
      <c r="J108" s="193"/>
      <c r="K108" s="193"/>
      <c r="L108" s="193"/>
      <c r="M108" s="194"/>
      <c r="N108" s="3"/>
      <c r="O108" s="3"/>
      <c r="P108" s="3"/>
      <c r="Q108" s="3"/>
      <c r="R108" s="3"/>
      <c r="S108" s="3"/>
      <c r="T108" s="3"/>
      <c r="U108" s="3"/>
      <c r="V108" s="194"/>
      <c r="W108" s="3"/>
      <c r="X108" s="3"/>
      <c r="Y108" s="3"/>
      <c r="Z108" s="3"/>
    </row>
    <row r="109" spans="1:26" ht="12.75">
      <c r="A109" s="193"/>
      <c r="B109" s="193"/>
      <c r="C109" s="193"/>
      <c r="D109" s="194"/>
      <c r="E109" s="193"/>
      <c r="F109" s="193"/>
      <c r="G109" s="193"/>
      <c r="H109" s="68"/>
      <c r="I109" s="68"/>
      <c r="J109" s="193"/>
      <c r="K109" s="193"/>
      <c r="L109" s="193"/>
      <c r="M109" s="194"/>
      <c r="N109" s="3"/>
      <c r="O109" s="3"/>
      <c r="P109" s="3"/>
      <c r="Q109" s="3"/>
      <c r="R109" s="3"/>
      <c r="S109" s="3"/>
      <c r="T109" s="3"/>
      <c r="U109" s="3"/>
      <c r="V109" s="194"/>
      <c r="W109" s="3"/>
      <c r="X109" s="3"/>
      <c r="Y109" s="3"/>
      <c r="Z109" s="3"/>
    </row>
    <row r="110" spans="1:26" ht="12.75">
      <c r="A110" s="193"/>
      <c r="B110" s="193"/>
      <c r="C110" s="193"/>
      <c r="D110" s="194"/>
      <c r="E110" s="193"/>
      <c r="F110" s="193"/>
      <c r="G110" s="193"/>
      <c r="H110" s="68"/>
      <c r="I110" s="68"/>
      <c r="J110" s="193"/>
      <c r="K110" s="193"/>
      <c r="L110" s="193"/>
      <c r="M110" s="194"/>
      <c r="N110" s="3"/>
      <c r="O110" s="3"/>
      <c r="P110" s="3"/>
      <c r="Q110" s="3"/>
      <c r="R110" s="3"/>
      <c r="S110" s="3"/>
      <c r="T110" s="3"/>
      <c r="U110" s="3"/>
      <c r="V110" s="194"/>
      <c r="W110" s="30"/>
      <c r="X110" s="193"/>
      <c r="Y110" s="68"/>
      <c r="Z110" s="3"/>
    </row>
    <row r="111" spans="1:26" ht="12.75">
      <c r="A111" s="193"/>
      <c r="B111" s="193"/>
      <c r="C111" s="193"/>
      <c r="D111" s="194"/>
      <c r="E111" s="193"/>
      <c r="F111" s="193"/>
      <c r="G111" s="193"/>
      <c r="H111" s="68"/>
      <c r="I111" s="68"/>
      <c r="J111" s="193"/>
      <c r="K111" s="193"/>
      <c r="L111" s="193"/>
      <c r="M111" s="194"/>
      <c r="N111" s="3"/>
      <c r="O111" s="3"/>
      <c r="P111" s="3"/>
      <c r="Q111" s="3"/>
      <c r="R111" s="3"/>
      <c r="S111" s="3"/>
      <c r="T111" s="3"/>
      <c r="U111" s="3"/>
      <c r="V111" s="194"/>
      <c r="W111" s="30"/>
      <c r="X111" s="193"/>
      <c r="Y111" s="68"/>
      <c r="Z111" s="3"/>
    </row>
    <row r="112" spans="1:26" ht="12.75">
      <c r="A112" s="202"/>
      <c r="B112" s="202"/>
      <c r="C112" s="202"/>
      <c r="D112" s="203"/>
      <c r="E112" s="100"/>
      <c r="F112" s="100"/>
      <c r="G112" s="100"/>
      <c r="H112" s="202"/>
      <c r="I112" s="202"/>
      <c r="J112" s="202"/>
      <c r="K112" s="202"/>
      <c r="L112" s="202"/>
      <c r="M112" s="203"/>
      <c r="N112" s="3"/>
      <c r="O112" s="3"/>
      <c r="P112" s="3"/>
      <c r="Q112" s="3"/>
      <c r="R112" s="3"/>
      <c r="S112" s="3"/>
      <c r="T112" s="3"/>
      <c r="U112" s="3"/>
      <c r="V112" s="194"/>
      <c r="W112" s="30"/>
      <c r="X112" s="193"/>
      <c r="Y112" s="68"/>
      <c r="Z112" s="3"/>
    </row>
    <row r="113" spans="1:26" s="4" customFormat="1" ht="12.75">
      <c r="A113" s="204"/>
      <c r="B113" s="204"/>
      <c r="C113" s="204"/>
      <c r="D113" s="203"/>
      <c r="E113" s="100"/>
      <c r="F113" s="100"/>
      <c r="G113" s="100"/>
      <c r="H113" s="202"/>
      <c r="I113" s="202"/>
      <c r="J113" s="100"/>
      <c r="K113" s="100"/>
      <c r="L113" s="100"/>
      <c r="M113" s="203"/>
      <c r="N113" s="3"/>
      <c r="O113" s="3"/>
      <c r="P113" s="3"/>
      <c r="Q113" s="3"/>
      <c r="R113" s="3"/>
      <c r="S113" s="3"/>
      <c r="T113" s="3"/>
      <c r="U113" s="3"/>
      <c r="V113" s="194"/>
      <c r="W113" s="30"/>
      <c r="X113" s="193"/>
      <c r="Y113" s="68"/>
      <c r="Z113" s="3"/>
    </row>
    <row r="114" spans="1:26" s="4" customFormat="1" ht="12.75">
      <c r="A114" s="100"/>
      <c r="B114" s="100"/>
      <c r="C114" s="100"/>
      <c r="D114" s="203"/>
      <c r="E114" s="100"/>
      <c r="F114" s="100"/>
      <c r="G114" s="100"/>
      <c r="H114" s="202"/>
      <c r="I114" s="202"/>
      <c r="J114" s="100"/>
      <c r="K114" s="100"/>
      <c r="L114" s="100"/>
      <c r="M114" s="203"/>
      <c r="N114" s="3"/>
      <c r="O114" s="3"/>
      <c r="P114" s="3"/>
      <c r="Q114" s="3"/>
      <c r="R114" s="3"/>
      <c r="S114" s="3"/>
      <c r="T114" s="3"/>
      <c r="U114" s="3"/>
      <c r="V114" s="194"/>
      <c r="W114" s="30"/>
      <c r="X114" s="193"/>
      <c r="Y114" s="68"/>
      <c r="Z114" s="3"/>
    </row>
    <row r="115" spans="1:26" s="4" customFormat="1" ht="12.75">
      <c r="A115" s="100"/>
      <c r="B115" s="100"/>
      <c r="C115" s="100"/>
      <c r="D115" s="202"/>
      <c r="E115" s="100"/>
      <c r="F115" s="100"/>
      <c r="G115" s="100"/>
      <c r="H115" s="202"/>
      <c r="I115" s="202"/>
      <c r="J115" s="100"/>
      <c r="K115" s="100"/>
      <c r="L115" s="100"/>
      <c r="M115" s="203"/>
      <c r="N115" s="3"/>
      <c r="O115" s="3"/>
      <c r="P115" s="3"/>
      <c r="Q115" s="3"/>
      <c r="R115" s="3"/>
      <c r="S115" s="3"/>
      <c r="T115" s="3"/>
      <c r="U115" s="3"/>
      <c r="V115" s="194"/>
      <c r="W115" s="30"/>
      <c r="X115" s="193"/>
      <c r="Y115" s="68"/>
      <c r="Z115" s="3"/>
    </row>
    <row r="116" spans="1:26" s="4" customFormat="1" ht="12.75">
      <c r="A116" s="193"/>
      <c r="B116" s="193"/>
      <c r="C116" s="193"/>
      <c r="D116" s="68"/>
      <c r="E116" s="100"/>
      <c r="F116" s="100"/>
      <c r="G116" s="100"/>
      <c r="H116" s="202"/>
      <c r="I116" s="202"/>
      <c r="J116" s="100"/>
      <c r="K116" s="100"/>
      <c r="L116" s="100"/>
      <c r="M116" s="203"/>
      <c r="N116" s="3"/>
      <c r="O116" s="3"/>
      <c r="P116" s="3"/>
      <c r="Q116" s="3"/>
      <c r="R116" s="3"/>
      <c r="S116" s="3"/>
      <c r="T116" s="3"/>
      <c r="U116" s="3"/>
      <c r="V116" s="194"/>
      <c r="W116" s="30"/>
      <c r="X116" s="193"/>
      <c r="Y116" s="68"/>
      <c r="Z116" s="3"/>
    </row>
    <row r="117" spans="1:26" s="4" customFormat="1" ht="12.75">
      <c r="A117" s="100"/>
      <c r="B117" s="100"/>
      <c r="C117" s="100"/>
      <c r="D117" s="202"/>
      <c r="E117" s="100"/>
      <c r="F117" s="100"/>
      <c r="G117" s="100"/>
      <c r="H117" s="202"/>
      <c r="I117" s="202"/>
      <c r="J117" s="100"/>
      <c r="K117" s="100"/>
      <c r="L117" s="100"/>
      <c r="M117" s="202"/>
      <c r="N117" s="3"/>
      <c r="O117" s="3"/>
      <c r="P117" s="3"/>
      <c r="Q117" s="3"/>
      <c r="R117" s="3"/>
      <c r="S117" s="3"/>
      <c r="T117" s="3"/>
      <c r="U117" s="3"/>
      <c r="V117" s="194"/>
      <c r="W117" s="30"/>
      <c r="X117" s="193"/>
      <c r="Y117" s="68"/>
      <c r="Z117" s="3"/>
    </row>
    <row r="118" spans="1:26" s="4" customFormat="1" ht="12.75">
      <c r="A118" s="100"/>
      <c r="B118" s="100"/>
      <c r="C118" s="100"/>
      <c r="D118" s="202"/>
      <c r="E118" s="100"/>
      <c r="F118" s="100"/>
      <c r="G118" s="100"/>
      <c r="H118" s="202"/>
      <c r="I118" s="202"/>
      <c r="J118" s="100"/>
      <c r="K118" s="100"/>
      <c r="L118" s="100"/>
      <c r="M118" s="202"/>
      <c r="N118" s="3"/>
      <c r="O118" s="3"/>
      <c r="P118" s="3"/>
      <c r="Q118" s="3"/>
      <c r="R118" s="3"/>
      <c r="S118" s="3"/>
      <c r="T118" s="3"/>
      <c r="U118" s="3"/>
      <c r="V118" s="194"/>
      <c r="W118" s="30"/>
      <c r="X118" s="193"/>
      <c r="Y118" s="68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</sheetData>
  <sheetProtection/>
  <mergeCells count="14">
    <mergeCell ref="A1:Q1"/>
    <mergeCell ref="A2:Q2"/>
    <mergeCell ref="E3:H3"/>
    <mergeCell ref="J37:M37"/>
    <mergeCell ref="A3:D3"/>
    <mergeCell ref="N37:Q37"/>
    <mergeCell ref="J71:M71"/>
    <mergeCell ref="N3:Q3"/>
    <mergeCell ref="A36:Q36"/>
    <mergeCell ref="A37:D37"/>
    <mergeCell ref="J3:M3"/>
    <mergeCell ref="E71:H71"/>
    <mergeCell ref="E37:H37"/>
    <mergeCell ref="E70:M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9.7109375" style="5" customWidth="1"/>
    <col min="2" max="3" width="5.7109375" style="5" customWidth="1"/>
    <col min="4" max="4" width="6.7109375" style="5" customWidth="1"/>
    <col min="5" max="5" width="19.7109375" style="5" customWidth="1"/>
    <col min="6" max="7" width="5.7109375" style="5" customWidth="1"/>
    <col min="8" max="8" width="6.7109375" style="5" customWidth="1"/>
    <col min="9" max="9" width="1.1484375" style="5" customWidth="1"/>
    <col min="10" max="10" width="19.7109375" style="5" customWidth="1"/>
    <col min="11" max="12" width="5.7109375" style="5" customWidth="1"/>
    <col min="13" max="13" width="6.7109375" style="5" customWidth="1"/>
    <col min="14" max="14" width="19.7109375" style="5" customWidth="1"/>
    <col min="15" max="16" width="5.7109375" style="5" customWidth="1"/>
    <col min="17" max="17" width="6.7109375" style="5" customWidth="1"/>
    <col min="18" max="22" width="9.140625" style="5" customWidth="1"/>
    <col min="23" max="26" width="9.140625" style="4" customWidth="1"/>
    <col min="27" max="16384" width="9.140625" style="5" customWidth="1"/>
  </cols>
  <sheetData>
    <row r="1" spans="1:26" ht="15" thickBot="1">
      <c r="A1" s="674" t="s">
        <v>107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6"/>
      <c r="R1" s="3"/>
      <c r="S1" s="3"/>
      <c r="T1" s="3"/>
      <c r="U1" s="3"/>
      <c r="V1" s="3"/>
      <c r="W1" s="3"/>
      <c r="X1" s="3"/>
      <c r="Y1" s="3"/>
      <c r="Z1" s="3"/>
    </row>
    <row r="2" spans="1:26" ht="15" thickBot="1">
      <c r="A2" s="674" t="s">
        <v>36</v>
      </c>
      <c r="B2" s="675"/>
      <c r="C2" s="675"/>
      <c r="D2" s="675"/>
      <c r="E2" s="675"/>
      <c r="F2" s="675"/>
      <c r="G2" s="675"/>
      <c r="H2" s="675"/>
      <c r="I2" s="689"/>
      <c r="J2" s="675"/>
      <c r="K2" s="675"/>
      <c r="L2" s="675"/>
      <c r="M2" s="675"/>
      <c r="N2" s="675"/>
      <c r="O2" s="675"/>
      <c r="P2" s="675"/>
      <c r="Q2" s="676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thickBot="1">
      <c r="A3" s="697" t="s">
        <v>117</v>
      </c>
      <c r="B3" s="698"/>
      <c r="C3" s="698"/>
      <c r="D3" s="699"/>
      <c r="E3" s="746" t="s">
        <v>63</v>
      </c>
      <c r="F3" s="747"/>
      <c r="G3" s="747"/>
      <c r="H3" s="748"/>
      <c r="I3" s="79"/>
      <c r="J3" s="709" t="s">
        <v>72</v>
      </c>
      <c r="K3" s="710"/>
      <c r="L3" s="710"/>
      <c r="M3" s="711"/>
      <c r="N3" s="628" t="s">
        <v>99</v>
      </c>
      <c r="O3" s="687"/>
      <c r="P3" s="687"/>
      <c r="Q3" s="629"/>
      <c r="R3" s="3"/>
      <c r="S3" s="3"/>
      <c r="T3" s="3"/>
      <c r="U3" s="3"/>
      <c r="V3" s="3"/>
      <c r="W3" s="3"/>
      <c r="X3" s="3"/>
      <c r="Y3" s="3"/>
      <c r="Z3" s="3"/>
    </row>
    <row r="4" spans="1:26" ht="13.5" thickBot="1">
      <c r="A4" s="130" t="s">
        <v>3</v>
      </c>
      <c r="B4" s="130" t="s">
        <v>68</v>
      </c>
      <c r="C4" s="130">
        <v>0</v>
      </c>
      <c r="D4" s="130" t="s">
        <v>11</v>
      </c>
      <c r="E4" s="135" t="s">
        <v>3</v>
      </c>
      <c r="F4" s="136" t="s">
        <v>68</v>
      </c>
      <c r="G4" s="137">
        <v>2</v>
      </c>
      <c r="H4" s="136" t="s">
        <v>11</v>
      </c>
      <c r="I4" s="84"/>
      <c r="J4" s="176" t="s">
        <v>3</v>
      </c>
      <c r="K4" s="177" t="s">
        <v>68</v>
      </c>
      <c r="L4" s="178">
        <v>0</v>
      </c>
      <c r="M4" s="177" t="s">
        <v>11</v>
      </c>
      <c r="N4" s="314" t="s">
        <v>3</v>
      </c>
      <c r="O4" s="314" t="s">
        <v>68</v>
      </c>
      <c r="P4" s="314">
        <v>2</v>
      </c>
      <c r="Q4" s="314" t="s">
        <v>11</v>
      </c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88" t="s">
        <v>440</v>
      </c>
      <c r="B5" s="216">
        <v>4.5</v>
      </c>
      <c r="C5" s="320">
        <v>-2</v>
      </c>
      <c r="D5" s="217">
        <f>B5+C5</f>
        <v>2.5</v>
      </c>
      <c r="E5" s="88" t="s">
        <v>416</v>
      </c>
      <c r="F5" s="218">
        <v>6.5</v>
      </c>
      <c r="G5" s="320">
        <v>-1</v>
      </c>
      <c r="H5" s="331">
        <f>F5+G5</f>
        <v>5.5</v>
      </c>
      <c r="I5" s="84"/>
      <c r="J5" s="88" t="s">
        <v>233</v>
      </c>
      <c r="K5" s="218">
        <v>5.5</v>
      </c>
      <c r="L5" s="320">
        <v>-1</v>
      </c>
      <c r="M5" s="217">
        <f>K5+L5</f>
        <v>4.5</v>
      </c>
      <c r="N5" s="88" t="s">
        <v>288</v>
      </c>
      <c r="O5" s="216">
        <v>6</v>
      </c>
      <c r="P5" s="320">
        <v>-2</v>
      </c>
      <c r="Q5" s="217">
        <f>O5+P5</f>
        <v>4</v>
      </c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89" t="s">
        <v>327</v>
      </c>
      <c r="B6" s="221">
        <v>5</v>
      </c>
      <c r="C6" s="321">
        <v>0</v>
      </c>
      <c r="D6" s="222">
        <f aca="true" t="shared" si="0" ref="D6:D29">B6+C6</f>
        <v>5</v>
      </c>
      <c r="E6" s="89" t="s">
        <v>143</v>
      </c>
      <c r="F6" s="221" t="s">
        <v>305</v>
      </c>
      <c r="G6" s="321" t="s">
        <v>305</v>
      </c>
      <c r="H6" s="332" t="s">
        <v>305</v>
      </c>
      <c r="I6" s="84"/>
      <c r="J6" s="89" t="s">
        <v>234</v>
      </c>
      <c r="K6" s="221">
        <v>5</v>
      </c>
      <c r="L6" s="321">
        <v>-0.5</v>
      </c>
      <c r="M6" s="222">
        <f aca="true" t="shared" si="1" ref="M6:M29">K6+L6</f>
        <v>4.5</v>
      </c>
      <c r="N6" s="89" t="s">
        <v>278</v>
      </c>
      <c r="O6" s="221">
        <v>5</v>
      </c>
      <c r="P6" s="321">
        <v>0</v>
      </c>
      <c r="Q6" s="222">
        <f aca="true" t="shared" si="2" ref="Q6:Q29">O6+P6</f>
        <v>5</v>
      </c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89" t="s">
        <v>328</v>
      </c>
      <c r="B7" s="221">
        <v>5.5</v>
      </c>
      <c r="C7" s="321">
        <v>0</v>
      </c>
      <c r="D7" s="222">
        <f t="shared" si="0"/>
        <v>5.5</v>
      </c>
      <c r="E7" s="89" t="s">
        <v>522</v>
      </c>
      <c r="F7" s="221">
        <v>6</v>
      </c>
      <c r="G7" s="321">
        <v>-0.5</v>
      </c>
      <c r="H7" s="332">
        <f aca="true" t="shared" si="3" ref="H7:H29">F7+G7</f>
        <v>5.5</v>
      </c>
      <c r="I7" s="84"/>
      <c r="J7" s="89" t="s">
        <v>508</v>
      </c>
      <c r="K7" s="221">
        <v>6.5</v>
      </c>
      <c r="L7" s="321">
        <v>0</v>
      </c>
      <c r="M7" s="222">
        <f t="shared" si="1"/>
        <v>6.5</v>
      </c>
      <c r="N7" s="89" t="s">
        <v>279</v>
      </c>
      <c r="O7" s="221">
        <v>5.5</v>
      </c>
      <c r="P7" s="321">
        <v>-0.5</v>
      </c>
      <c r="Q7" s="222">
        <f t="shared" si="2"/>
        <v>5</v>
      </c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89" t="s">
        <v>329</v>
      </c>
      <c r="B8" s="221">
        <v>5.5</v>
      </c>
      <c r="C8" s="321">
        <v>0</v>
      </c>
      <c r="D8" s="222">
        <f t="shared" si="0"/>
        <v>5.5</v>
      </c>
      <c r="E8" s="89" t="s">
        <v>145</v>
      </c>
      <c r="F8" s="221">
        <v>6.5</v>
      </c>
      <c r="G8" s="321">
        <v>0</v>
      </c>
      <c r="H8" s="332">
        <f t="shared" si="3"/>
        <v>6.5</v>
      </c>
      <c r="I8" s="84"/>
      <c r="J8" s="180" t="s">
        <v>465</v>
      </c>
      <c r="K8" s="353">
        <v>5.5</v>
      </c>
      <c r="L8" s="321">
        <v>0</v>
      </c>
      <c r="M8" s="354">
        <f t="shared" si="1"/>
        <v>5.5</v>
      </c>
      <c r="N8" s="89" t="s">
        <v>295</v>
      </c>
      <c r="O8" s="221">
        <v>6</v>
      </c>
      <c r="P8" s="321">
        <v>-0.5</v>
      </c>
      <c r="Q8" s="222">
        <f t="shared" si="2"/>
        <v>5.5</v>
      </c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89" t="s">
        <v>332</v>
      </c>
      <c r="B9" s="221">
        <v>5.5</v>
      </c>
      <c r="C9" s="321">
        <v>0</v>
      </c>
      <c r="D9" s="222">
        <f t="shared" si="0"/>
        <v>5.5</v>
      </c>
      <c r="E9" s="89" t="s">
        <v>156</v>
      </c>
      <c r="F9" s="221">
        <v>6.5</v>
      </c>
      <c r="G9" s="321">
        <v>0</v>
      </c>
      <c r="H9" s="332">
        <f t="shared" si="3"/>
        <v>6.5</v>
      </c>
      <c r="I9" s="84"/>
      <c r="J9" s="89" t="s">
        <v>237</v>
      </c>
      <c r="K9" s="221">
        <v>5.5</v>
      </c>
      <c r="L9" s="321">
        <v>0</v>
      </c>
      <c r="M9" s="222">
        <f t="shared" si="1"/>
        <v>5.5</v>
      </c>
      <c r="N9" s="89" t="s">
        <v>293</v>
      </c>
      <c r="O9" s="221">
        <v>5</v>
      </c>
      <c r="P9" s="321">
        <v>0</v>
      </c>
      <c r="Q9" s="222">
        <f t="shared" si="2"/>
        <v>5</v>
      </c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89" t="s">
        <v>331</v>
      </c>
      <c r="B10" s="221">
        <v>7</v>
      </c>
      <c r="C10" s="321">
        <v>3</v>
      </c>
      <c r="D10" s="222">
        <f t="shared" si="0"/>
        <v>10</v>
      </c>
      <c r="E10" s="89" t="s">
        <v>159</v>
      </c>
      <c r="F10" s="221">
        <v>6</v>
      </c>
      <c r="G10" s="321">
        <v>0</v>
      </c>
      <c r="H10" s="332">
        <f t="shared" si="3"/>
        <v>6</v>
      </c>
      <c r="I10" s="84"/>
      <c r="J10" s="89" t="s">
        <v>407</v>
      </c>
      <c r="K10" s="221">
        <v>6</v>
      </c>
      <c r="L10" s="321">
        <v>0</v>
      </c>
      <c r="M10" s="222">
        <f t="shared" si="1"/>
        <v>6</v>
      </c>
      <c r="N10" s="89" t="s">
        <v>292</v>
      </c>
      <c r="O10" s="221">
        <v>6.5</v>
      </c>
      <c r="P10" s="321">
        <v>0</v>
      </c>
      <c r="Q10" s="222">
        <f t="shared" si="2"/>
        <v>6.5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89" t="s">
        <v>443</v>
      </c>
      <c r="B11" s="221">
        <v>6.5</v>
      </c>
      <c r="C11" s="321">
        <v>3</v>
      </c>
      <c r="D11" s="222">
        <f t="shared" si="0"/>
        <v>9.5</v>
      </c>
      <c r="E11" s="89" t="s">
        <v>148</v>
      </c>
      <c r="F11" s="221">
        <v>6</v>
      </c>
      <c r="G11" s="321">
        <v>0</v>
      </c>
      <c r="H11" s="332">
        <f t="shared" si="3"/>
        <v>6</v>
      </c>
      <c r="I11" s="84"/>
      <c r="J11" s="89" t="s">
        <v>239</v>
      </c>
      <c r="K11" s="221">
        <v>5.5</v>
      </c>
      <c r="L11" s="321">
        <v>-0.5</v>
      </c>
      <c r="M11" s="222">
        <f t="shared" si="1"/>
        <v>5</v>
      </c>
      <c r="N11" s="89" t="s">
        <v>283</v>
      </c>
      <c r="O11" s="221">
        <v>5.5</v>
      </c>
      <c r="P11" s="321">
        <v>0</v>
      </c>
      <c r="Q11" s="222">
        <f t="shared" si="2"/>
        <v>5.5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89" t="s">
        <v>423</v>
      </c>
      <c r="B12" s="221">
        <v>5.5</v>
      </c>
      <c r="C12" s="321">
        <v>0</v>
      </c>
      <c r="D12" s="222">
        <f t="shared" si="0"/>
        <v>5.5</v>
      </c>
      <c r="E12" s="89" t="s">
        <v>157</v>
      </c>
      <c r="F12" s="221">
        <v>5.5</v>
      </c>
      <c r="G12" s="321">
        <v>0</v>
      </c>
      <c r="H12" s="332">
        <f t="shared" si="3"/>
        <v>5.5</v>
      </c>
      <c r="I12" s="84"/>
      <c r="J12" s="89" t="s">
        <v>530</v>
      </c>
      <c r="K12" s="221">
        <v>5.5</v>
      </c>
      <c r="L12" s="321">
        <v>0</v>
      </c>
      <c r="M12" s="222">
        <f t="shared" si="1"/>
        <v>5.5</v>
      </c>
      <c r="N12" s="89" t="s">
        <v>281</v>
      </c>
      <c r="O12" s="221">
        <v>5.5</v>
      </c>
      <c r="P12" s="321">
        <v>0</v>
      </c>
      <c r="Q12" s="222">
        <f t="shared" si="2"/>
        <v>5.5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89" t="s">
        <v>335</v>
      </c>
      <c r="B13" s="221">
        <v>5.5</v>
      </c>
      <c r="C13" s="321">
        <v>0</v>
      </c>
      <c r="D13" s="222">
        <f t="shared" si="0"/>
        <v>5.5</v>
      </c>
      <c r="E13" s="89" t="s">
        <v>387</v>
      </c>
      <c r="F13" s="221">
        <v>6</v>
      </c>
      <c r="G13" s="321">
        <v>0</v>
      </c>
      <c r="H13" s="332">
        <f t="shared" si="3"/>
        <v>6</v>
      </c>
      <c r="I13" s="84"/>
      <c r="J13" s="89" t="s">
        <v>241</v>
      </c>
      <c r="K13" s="221">
        <v>4.5</v>
      </c>
      <c r="L13" s="321">
        <v>0</v>
      </c>
      <c r="M13" s="222">
        <f t="shared" si="1"/>
        <v>4.5</v>
      </c>
      <c r="N13" s="89" t="s">
        <v>519</v>
      </c>
      <c r="O13" s="221">
        <v>5</v>
      </c>
      <c r="P13" s="321">
        <v>0</v>
      </c>
      <c r="Q13" s="222">
        <f t="shared" si="2"/>
        <v>5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89" t="s">
        <v>381</v>
      </c>
      <c r="B14" s="221">
        <v>5.5</v>
      </c>
      <c r="C14" s="321">
        <v>0</v>
      </c>
      <c r="D14" s="222">
        <f t="shared" si="0"/>
        <v>5.5</v>
      </c>
      <c r="E14" s="89" t="s">
        <v>152</v>
      </c>
      <c r="F14" s="221">
        <v>5.5</v>
      </c>
      <c r="G14" s="321">
        <v>0</v>
      </c>
      <c r="H14" s="332">
        <f t="shared" si="3"/>
        <v>5.5</v>
      </c>
      <c r="I14" s="84"/>
      <c r="J14" s="89" t="s">
        <v>242</v>
      </c>
      <c r="K14" s="221">
        <v>7.5</v>
      </c>
      <c r="L14" s="321">
        <v>6</v>
      </c>
      <c r="M14" s="222">
        <f t="shared" si="1"/>
        <v>13.5</v>
      </c>
      <c r="N14" s="89" t="s">
        <v>286</v>
      </c>
      <c r="O14" s="221">
        <v>6</v>
      </c>
      <c r="P14" s="321">
        <v>-0.5</v>
      </c>
      <c r="Q14" s="222">
        <f t="shared" si="2"/>
        <v>5.5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>
      <c r="A15" s="91" t="s">
        <v>339</v>
      </c>
      <c r="B15" s="229">
        <v>6</v>
      </c>
      <c r="C15" s="322">
        <v>0</v>
      </c>
      <c r="D15" s="230">
        <f t="shared" si="0"/>
        <v>6</v>
      </c>
      <c r="E15" s="91" t="s">
        <v>151</v>
      </c>
      <c r="F15" s="229">
        <v>7</v>
      </c>
      <c r="G15" s="322">
        <v>1</v>
      </c>
      <c r="H15" s="333">
        <f t="shared" si="3"/>
        <v>8</v>
      </c>
      <c r="I15" s="84"/>
      <c r="J15" s="91" t="s">
        <v>506</v>
      </c>
      <c r="K15" s="229">
        <v>5.5</v>
      </c>
      <c r="L15" s="322">
        <v>0</v>
      </c>
      <c r="M15" s="230">
        <f t="shared" si="1"/>
        <v>5.5</v>
      </c>
      <c r="N15" s="91" t="s">
        <v>368</v>
      </c>
      <c r="O15" s="229">
        <v>5</v>
      </c>
      <c r="P15" s="322">
        <v>0</v>
      </c>
      <c r="Q15" s="230">
        <f t="shared" si="2"/>
        <v>5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13.5" thickBot="1">
      <c r="A16" s="92"/>
      <c r="B16" s="323"/>
      <c r="C16" s="324"/>
      <c r="D16" s="235"/>
      <c r="E16" s="92"/>
      <c r="F16" s="323"/>
      <c r="G16" s="324"/>
      <c r="H16" s="235"/>
      <c r="I16" s="93"/>
      <c r="J16" s="92"/>
      <c r="K16" s="323"/>
      <c r="L16" s="324"/>
      <c r="M16" s="235"/>
      <c r="N16" s="92"/>
      <c r="O16" s="323"/>
      <c r="P16" s="324"/>
      <c r="Q16" s="235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94" t="s">
        <v>326</v>
      </c>
      <c r="B17" s="241" t="s">
        <v>130</v>
      </c>
      <c r="C17" s="325" t="s">
        <v>130</v>
      </c>
      <c r="D17" s="240" t="s">
        <v>130</v>
      </c>
      <c r="E17" s="94" t="s">
        <v>415</v>
      </c>
      <c r="F17" s="241" t="s">
        <v>130</v>
      </c>
      <c r="G17" s="325" t="s">
        <v>130</v>
      </c>
      <c r="H17" s="334" t="s">
        <v>130</v>
      </c>
      <c r="I17" s="93"/>
      <c r="J17" s="94" t="s">
        <v>244</v>
      </c>
      <c r="K17" s="241">
        <v>6</v>
      </c>
      <c r="L17" s="325">
        <v>-1</v>
      </c>
      <c r="M17" s="240">
        <f t="shared" si="1"/>
        <v>5</v>
      </c>
      <c r="N17" s="94" t="s">
        <v>277</v>
      </c>
      <c r="O17" s="241">
        <v>5.5</v>
      </c>
      <c r="P17" s="325">
        <v>-2</v>
      </c>
      <c r="Q17" s="240">
        <f t="shared" si="2"/>
        <v>3.5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95" t="s">
        <v>340</v>
      </c>
      <c r="B18" s="246">
        <v>7</v>
      </c>
      <c r="C18" s="236">
        <v>3</v>
      </c>
      <c r="D18" s="245">
        <f t="shared" si="0"/>
        <v>10</v>
      </c>
      <c r="E18" s="95" t="s">
        <v>155</v>
      </c>
      <c r="F18" s="246" t="s">
        <v>130</v>
      </c>
      <c r="G18" s="236" t="s">
        <v>130</v>
      </c>
      <c r="H18" s="235" t="s">
        <v>130</v>
      </c>
      <c r="I18" s="93"/>
      <c r="J18" s="95" t="s">
        <v>505</v>
      </c>
      <c r="K18" s="246">
        <v>6</v>
      </c>
      <c r="L18" s="236">
        <v>0</v>
      </c>
      <c r="M18" s="245">
        <f t="shared" si="1"/>
        <v>6</v>
      </c>
      <c r="N18" s="95" t="s">
        <v>287</v>
      </c>
      <c r="O18" s="246">
        <v>7.5</v>
      </c>
      <c r="P18" s="236">
        <v>1</v>
      </c>
      <c r="Q18" s="245">
        <f t="shared" si="2"/>
        <v>8.5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95" t="s">
        <v>341</v>
      </c>
      <c r="B19" s="246">
        <v>7</v>
      </c>
      <c r="C19" s="236">
        <v>3</v>
      </c>
      <c r="D19" s="245">
        <f t="shared" si="0"/>
        <v>10</v>
      </c>
      <c r="E19" s="95" t="s">
        <v>389</v>
      </c>
      <c r="F19" s="246">
        <v>7</v>
      </c>
      <c r="G19" s="236">
        <v>3</v>
      </c>
      <c r="H19" s="235">
        <f t="shared" si="3"/>
        <v>10</v>
      </c>
      <c r="I19" s="93"/>
      <c r="J19" s="95" t="s">
        <v>243</v>
      </c>
      <c r="K19" s="246">
        <v>7</v>
      </c>
      <c r="L19" s="236">
        <v>2.5</v>
      </c>
      <c r="M19" s="245">
        <f t="shared" si="1"/>
        <v>9.5</v>
      </c>
      <c r="N19" s="95" t="s">
        <v>411</v>
      </c>
      <c r="O19" s="246" t="s">
        <v>227</v>
      </c>
      <c r="P19" s="236" t="s">
        <v>227</v>
      </c>
      <c r="Q19" s="245" t="s">
        <v>227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95" t="s">
        <v>336</v>
      </c>
      <c r="B20" s="246">
        <v>6.5</v>
      </c>
      <c r="C20" s="236">
        <v>1</v>
      </c>
      <c r="D20" s="245">
        <f t="shared" si="0"/>
        <v>7.5</v>
      </c>
      <c r="E20" s="95" t="s">
        <v>154</v>
      </c>
      <c r="F20" s="246" t="s">
        <v>130</v>
      </c>
      <c r="G20" s="236" t="s">
        <v>130</v>
      </c>
      <c r="H20" s="235" t="s">
        <v>130</v>
      </c>
      <c r="I20" s="93"/>
      <c r="J20" s="95" t="s">
        <v>247</v>
      </c>
      <c r="K20" s="246">
        <v>6</v>
      </c>
      <c r="L20" s="236">
        <v>0</v>
      </c>
      <c r="M20" s="245">
        <f t="shared" si="1"/>
        <v>6</v>
      </c>
      <c r="N20" s="95" t="s">
        <v>285</v>
      </c>
      <c r="O20" s="246">
        <v>6.5</v>
      </c>
      <c r="P20" s="236">
        <v>0</v>
      </c>
      <c r="Q20" s="245">
        <f t="shared" si="2"/>
        <v>6.5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95" t="s">
        <v>424</v>
      </c>
      <c r="B21" s="246">
        <v>5.5</v>
      </c>
      <c r="C21" s="236">
        <v>0</v>
      </c>
      <c r="D21" s="245">
        <f t="shared" si="0"/>
        <v>5.5</v>
      </c>
      <c r="E21" s="95" t="s">
        <v>502</v>
      </c>
      <c r="F21" s="246" t="s">
        <v>130</v>
      </c>
      <c r="G21" s="236" t="s">
        <v>130</v>
      </c>
      <c r="H21" s="235" t="s">
        <v>130</v>
      </c>
      <c r="I21" s="93"/>
      <c r="J21" s="95" t="s">
        <v>459</v>
      </c>
      <c r="K21" s="246" t="s">
        <v>130</v>
      </c>
      <c r="L21" s="236" t="s">
        <v>130</v>
      </c>
      <c r="M21" s="245" t="s">
        <v>130</v>
      </c>
      <c r="N21" s="95" t="s">
        <v>284</v>
      </c>
      <c r="O21" s="246">
        <v>6</v>
      </c>
      <c r="P21" s="236">
        <v>0</v>
      </c>
      <c r="Q21" s="245">
        <f t="shared" si="2"/>
        <v>6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95" t="s">
        <v>442</v>
      </c>
      <c r="B22" s="246">
        <v>6</v>
      </c>
      <c r="C22" s="236">
        <v>0</v>
      </c>
      <c r="D22" s="245">
        <f t="shared" si="0"/>
        <v>6</v>
      </c>
      <c r="E22" s="95" t="s">
        <v>149</v>
      </c>
      <c r="F22" s="246">
        <v>6.5</v>
      </c>
      <c r="G22" s="236">
        <v>0</v>
      </c>
      <c r="H22" s="235">
        <f t="shared" si="3"/>
        <v>6.5</v>
      </c>
      <c r="I22" s="93"/>
      <c r="J22" s="95" t="s">
        <v>485</v>
      </c>
      <c r="K22" s="246" t="s">
        <v>130</v>
      </c>
      <c r="L22" s="236" t="s">
        <v>130</v>
      </c>
      <c r="M22" s="245" t="s">
        <v>130</v>
      </c>
      <c r="N22" s="95" t="s">
        <v>291</v>
      </c>
      <c r="O22" s="246">
        <v>5.5</v>
      </c>
      <c r="P22" s="236">
        <v>0</v>
      </c>
      <c r="Q22" s="245">
        <f t="shared" si="2"/>
        <v>5.5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5" t="s">
        <v>344</v>
      </c>
      <c r="B23" s="246">
        <v>6</v>
      </c>
      <c r="C23" s="236">
        <v>0</v>
      </c>
      <c r="D23" s="245">
        <f t="shared" si="0"/>
        <v>6</v>
      </c>
      <c r="E23" s="95" t="s">
        <v>158</v>
      </c>
      <c r="F23" s="246">
        <v>7</v>
      </c>
      <c r="G23" s="236">
        <v>3</v>
      </c>
      <c r="H23" s="235">
        <f t="shared" si="3"/>
        <v>10</v>
      </c>
      <c r="I23" s="93"/>
      <c r="J23" s="95" t="s">
        <v>507</v>
      </c>
      <c r="K23" s="246">
        <v>5.5</v>
      </c>
      <c r="L23" s="236">
        <v>-0.5</v>
      </c>
      <c r="M23" s="245">
        <f t="shared" si="1"/>
        <v>5</v>
      </c>
      <c r="N23" s="95" t="s">
        <v>282</v>
      </c>
      <c r="O23" s="246">
        <v>6</v>
      </c>
      <c r="P23" s="236">
        <v>0</v>
      </c>
      <c r="Q23" s="245">
        <f t="shared" si="2"/>
        <v>6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5" t="s">
        <v>425</v>
      </c>
      <c r="B24" s="246">
        <v>6</v>
      </c>
      <c r="C24" s="236">
        <v>-0.5</v>
      </c>
      <c r="D24" s="245">
        <f t="shared" si="0"/>
        <v>5.5</v>
      </c>
      <c r="E24" s="95" t="s">
        <v>147</v>
      </c>
      <c r="F24" s="246">
        <v>6</v>
      </c>
      <c r="G24" s="236">
        <v>0</v>
      </c>
      <c r="H24" s="235">
        <f t="shared" si="3"/>
        <v>6</v>
      </c>
      <c r="I24" s="93"/>
      <c r="J24" s="95" t="s">
        <v>460</v>
      </c>
      <c r="K24" s="246">
        <v>5.5</v>
      </c>
      <c r="L24" s="236">
        <v>0</v>
      </c>
      <c r="M24" s="245">
        <f t="shared" si="1"/>
        <v>5.5</v>
      </c>
      <c r="N24" s="95" t="s">
        <v>280</v>
      </c>
      <c r="O24" s="246">
        <v>5.5</v>
      </c>
      <c r="P24" s="236">
        <v>-0.5</v>
      </c>
      <c r="Q24" s="245">
        <f t="shared" si="2"/>
        <v>5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95" t="s">
        <v>444</v>
      </c>
      <c r="B25" s="246">
        <v>6</v>
      </c>
      <c r="C25" s="236">
        <v>0</v>
      </c>
      <c r="D25" s="245">
        <f t="shared" si="0"/>
        <v>6</v>
      </c>
      <c r="E25" s="95" t="s">
        <v>146</v>
      </c>
      <c r="F25" s="246">
        <v>6</v>
      </c>
      <c r="G25" s="236">
        <v>0</v>
      </c>
      <c r="H25" s="235">
        <f t="shared" si="3"/>
        <v>6</v>
      </c>
      <c r="I25" s="93"/>
      <c r="J25" s="95" t="s">
        <v>254</v>
      </c>
      <c r="K25" s="246">
        <v>7</v>
      </c>
      <c r="L25" s="236">
        <v>0</v>
      </c>
      <c r="M25" s="245">
        <f t="shared" si="1"/>
        <v>7</v>
      </c>
      <c r="N25" s="95" t="s">
        <v>369</v>
      </c>
      <c r="O25" s="246">
        <v>6</v>
      </c>
      <c r="P25" s="236">
        <v>0</v>
      </c>
      <c r="Q25" s="245">
        <f t="shared" si="2"/>
        <v>6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95" t="s">
        <v>441</v>
      </c>
      <c r="B26" s="246">
        <v>6</v>
      </c>
      <c r="C26" s="236">
        <v>0</v>
      </c>
      <c r="D26" s="245">
        <f t="shared" si="0"/>
        <v>6</v>
      </c>
      <c r="E26" s="180" t="s">
        <v>160</v>
      </c>
      <c r="F26" s="353">
        <v>6</v>
      </c>
      <c r="G26" s="321">
        <v>0</v>
      </c>
      <c r="H26" s="332">
        <f t="shared" si="3"/>
        <v>6</v>
      </c>
      <c r="I26" s="93"/>
      <c r="J26" s="95" t="s">
        <v>235</v>
      </c>
      <c r="K26" s="246" t="s">
        <v>130</v>
      </c>
      <c r="L26" s="236" t="s">
        <v>130</v>
      </c>
      <c r="M26" s="245" t="s">
        <v>130</v>
      </c>
      <c r="N26" s="95" t="s">
        <v>140</v>
      </c>
      <c r="O26" s="246" t="s">
        <v>130</v>
      </c>
      <c r="P26" s="236" t="s">
        <v>130</v>
      </c>
      <c r="Q26" s="245" t="s">
        <v>130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95" t="s">
        <v>346</v>
      </c>
      <c r="B27" s="246">
        <v>6</v>
      </c>
      <c r="C27" s="236">
        <v>-0.5</v>
      </c>
      <c r="D27" s="245">
        <f t="shared" si="0"/>
        <v>5.5</v>
      </c>
      <c r="E27" s="95" t="s">
        <v>391</v>
      </c>
      <c r="F27" s="246">
        <v>5</v>
      </c>
      <c r="G27" s="236">
        <v>0</v>
      </c>
      <c r="H27" s="235">
        <f>F27+G27</f>
        <v>5</v>
      </c>
      <c r="I27" s="93"/>
      <c r="J27" s="95" t="s">
        <v>374</v>
      </c>
      <c r="K27" s="246" t="s">
        <v>130</v>
      </c>
      <c r="L27" s="236" t="s">
        <v>130</v>
      </c>
      <c r="M27" s="245" t="s">
        <v>130</v>
      </c>
      <c r="N27" s="95" t="s">
        <v>140</v>
      </c>
      <c r="O27" s="246" t="s">
        <v>130</v>
      </c>
      <c r="P27" s="236" t="s">
        <v>130</v>
      </c>
      <c r="Q27" s="245" t="s">
        <v>130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thickBot="1">
      <c r="A28" s="92" t="s">
        <v>446</v>
      </c>
      <c r="B28" s="251">
        <v>6</v>
      </c>
      <c r="C28" s="326">
        <v>0</v>
      </c>
      <c r="D28" s="245">
        <f t="shared" si="0"/>
        <v>6</v>
      </c>
      <c r="E28" s="92" t="s">
        <v>504</v>
      </c>
      <c r="F28" s="336">
        <v>6.5</v>
      </c>
      <c r="G28" s="326">
        <v>0</v>
      </c>
      <c r="H28" s="235">
        <f>F28+G28</f>
        <v>6.5</v>
      </c>
      <c r="I28" s="93"/>
      <c r="J28" s="92" t="s">
        <v>406</v>
      </c>
      <c r="K28" s="251">
        <v>6</v>
      </c>
      <c r="L28" s="326">
        <v>-0.5</v>
      </c>
      <c r="M28" s="245">
        <f>K28+L28</f>
        <v>5.5</v>
      </c>
      <c r="N28" s="92" t="s">
        <v>140</v>
      </c>
      <c r="O28" s="251" t="s">
        <v>130</v>
      </c>
      <c r="P28" s="326" t="s">
        <v>130</v>
      </c>
      <c r="Q28" s="245" t="s">
        <v>130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thickBot="1">
      <c r="A29" s="91" t="s">
        <v>350</v>
      </c>
      <c r="B29" s="229">
        <v>-0.5</v>
      </c>
      <c r="C29" s="327">
        <v>0</v>
      </c>
      <c r="D29" s="352">
        <f t="shared" si="0"/>
        <v>-0.5</v>
      </c>
      <c r="E29" s="91" t="s">
        <v>163</v>
      </c>
      <c r="F29" s="337">
        <v>1</v>
      </c>
      <c r="G29" s="338">
        <v>0</v>
      </c>
      <c r="H29" s="252">
        <f t="shared" si="3"/>
        <v>1</v>
      </c>
      <c r="I29" s="84"/>
      <c r="J29" s="91" t="s">
        <v>375</v>
      </c>
      <c r="K29" s="229">
        <v>-1</v>
      </c>
      <c r="L29" s="327">
        <v>0</v>
      </c>
      <c r="M29" s="352">
        <f t="shared" si="1"/>
        <v>-1</v>
      </c>
      <c r="N29" s="91" t="s">
        <v>412</v>
      </c>
      <c r="O29" s="229">
        <v>0</v>
      </c>
      <c r="P29" s="327">
        <v>0</v>
      </c>
      <c r="Q29" s="352">
        <f t="shared" si="2"/>
        <v>0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thickBot="1">
      <c r="A30" s="328" t="s">
        <v>93</v>
      </c>
      <c r="B30" s="329">
        <f>16/3</f>
        <v>5.333333333333333</v>
      </c>
      <c r="C30" s="330">
        <v>0</v>
      </c>
      <c r="D30" s="252">
        <f>C30</f>
        <v>0</v>
      </c>
      <c r="E30" s="328" t="s">
        <v>93</v>
      </c>
      <c r="F30" s="329">
        <f>18.5/3</f>
        <v>6.166666666666667</v>
      </c>
      <c r="G30" s="330">
        <v>0</v>
      </c>
      <c r="H30" s="252">
        <f>G30</f>
        <v>0</v>
      </c>
      <c r="I30" s="84"/>
      <c r="J30" s="328" t="s">
        <v>93</v>
      </c>
      <c r="K30" s="329">
        <f>17/3</f>
        <v>5.666666666666667</v>
      </c>
      <c r="L30" s="330">
        <v>0</v>
      </c>
      <c r="M30" s="252">
        <f>L30</f>
        <v>0</v>
      </c>
      <c r="N30" s="328" t="s">
        <v>93</v>
      </c>
      <c r="O30" s="329">
        <f>16.5/3</f>
        <v>5.5</v>
      </c>
      <c r="P30" s="330">
        <v>0</v>
      </c>
      <c r="Q30" s="252">
        <f>P30</f>
        <v>0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254"/>
      <c r="B31" s="255"/>
      <c r="C31" s="255"/>
      <c r="D31" s="256"/>
      <c r="E31" s="254"/>
      <c r="F31" s="255"/>
      <c r="G31" s="255"/>
      <c r="H31" s="256"/>
      <c r="I31" s="102"/>
      <c r="J31" s="254"/>
      <c r="K31" s="255"/>
      <c r="L31" s="255"/>
      <c r="M31" s="256"/>
      <c r="N31" s="254"/>
      <c r="O31" s="255"/>
      <c r="P31" s="255"/>
      <c r="Q31" s="256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297"/>
      <c r="B32" s="474">
        <f>B5+B6+B7+B8+B9+B10+B11+B12+B13+B14+B15+B29</f>
        <v>61.5</v>
      </c>
      <c r="C32" s="474">
        <f>C4+C5+C6+C7+C8+C9+C10+C11+C12+C13+C14+C15+C29+C30</f>
        <v>4</v>
      </c>
      <c r="D32" s="475">
        <f>B32+C32</f>
        <v>65.5</v>
      </c>
      <c r="E32" s="297"/>
      <c r="F32" s="461">
        <f>F5+F26+F7+F8+F9+F10+F11+F12+F13+F14+F15+F29</f>
        <v>68.5</v>
      </c>
      <c r="G32" s="462">
        <f>G4+G5+G26+G7+G8+G9+G10+G11+G12+G13+G14+G15+G29+G30</f>
        <v>1.5</v>
      </c>
      <c r="H32" s="463">
        <f>F32+G32</f>
        <v>70</v>
      </c>
      <c r="I32" s="108"/>
      <c r="J32" s="297"/>
      <c r="K32" s="444">
        <f>K5+K6+K7+K8+K9+K10+K11+K12+K13+K14+K15+K29</f>
        <v>61.5</v>
      </c>
      <c r="L32" s="444">
        <f>L4+L5+L6+L7+L8+L9+L10+L11+L12+L13+L14+L15+L29+L30</f>
        <v>4</v>
      </c>
      <c r="M32" s="445">
        <f>K32+L32</f>
        <v>65.5</v>
      </c>
      <c r="N32" s="297"/>
      <c r="O32" s="432">
        <f>O5+O6+O7+O8+O9+O10+O11+O12+O13+O14+O15+O29</f>
        <v>61</v>
      </c>
      <c r="P32" s="432">
        <f>P4+P5+P6+P7+P8+P9+P10+P11+P12+P13+P14+P15+P29+P30</f>
        <v>-1.5</v>
      </c>
      <c r="Q32" s="433">
        <f>O32+P32</f>
        <v>59.5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thickBot="1">
      <c r="A33" s="111"/>
      <c r="B33" s="112"/>
      <c r="C33" s="112"/>
      <c r="D33" s="113"/>
      <c r="E33" s="111"/>
      <c r="F33" s="112"/>
      <c r="G33" s="112"/>
      <c r="H33" s="113"/>
      <c r="I33" s="114"/>
      <c r="J33" s="111"/>
      <c r="K33" s="112"/>
      <c r="L33" s="112"/>
      <c r="M33" s="113"/>
      <c r="N33" s="111"/>
      <c r="O33" s="112"/>
      <c r="P33" s="112"/>
      <c r="Q33" s="11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thickBot="1">
      <c r="A34" s="154"/>
      <c r="B34" s="155"/>
      <c r="C34" s="155"/>
      <c r="D34" s="156">
        <v>0</v>
      </c>
      <c r="E34" s="164"/>
      <c r="F34" s="165"/>
      <c r="G34" s="165"/>
      <c r="H34" s="166">
        <v>1</v>
      </c>
      <c r="I34" s="121"/>
      <c r="J34" s="199"/>
      <c r="K34" s="200"/>
      <c r="L34" s="200"/>
      <c r="M34" s="201">
        <v>0</v>
      </c>
      <c r="N34" s="319"/>
      <c r="O34" s="318"/>
      <c r="P34" s="318"/>
      <c r="Q34" s="317">
        <v>0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ht="6" customHeight="1" thickBot="1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7"/>
      <c r="R35" s="3"/>
      <c r="S35" s="3"/>
      <c r="T35" s="3"/>
      <c r="U35" s="3"/>
      <c r="V35" s="128"/>
      <c r="W35" s="3"/>
      <c r="X35" s="3"/>
      <c r="Y35" s="3"/>
      <c r="Z35" s="3"/>
    </row>
    <row r="36" spans="1:26" ht="15" thickBot="1">
      <c r="A36" s="674" t="s">
        <v>37</v>
      </c>
      <c r="B36" s="675"/>
      <c r="C36" s="675"/>
      <c r="D36" s="675"/>
      <c r="E36" s="675"/>
      <c r="F36" s="675"/>
      <c r="G36" s="675"/>
      <c r="H36" s="675"/>
      <c r="I36" s="689"/>
      <c r="J36" s="675"/>
      <c r="K36" s="675"/>
      <c r="L36" s="675"/>
      <c r="M36" s="675"/>
      <c r="N36" s="675"/>
      <c r="O36" s="675"/>
      <c r="P36" s="675"/>
      <c r="Q36" s="676"/>
      <c r="R36" s="3"/>
      <c r="S36" s="3"/>
      <c r="T36" s="3"/>
      <c r="U36" s="3"/>
      <c r="V36" s="30"/>
      <c r="W36" s="3"/>
      <c r="X36" s="3"/>
      <c r="Y36" s="3"/>
      <c r="Z36" s="3"/>
    </row>
    <row r="37" spans="1:26" ht="15" customHeight="1" thickBot="1">
      <c r="A37" s="683" t="s">
        <v>67</v>
      </c>
      <c r="B37" s="688"/>
      <c r="C37" s="688"/>
      <c r="D37" s="684"/>
      <c r="E37" s="700" t="s">
        <v>95</v>
      </c>
      <c r="F37" s="701"/>
      <c r="G37" s="701"/>
      <c r="H37" s="702"/>
      <c r="I37" s="126"/>
      <c r="J37" s="694" t="s">
        <v>534</v>
      </c>
      <c r="K37" s="695"/>
      <c r="L37" s="695"/>
      <c r="M37" s="696"/>
      <c r="N37" s="630" t="s">
        <v>75</v>
      </c>
      <c r="O37" s="690"/>
      <c r="P37" s="690"/>
      <c r="Q37" s="631"/>
      <c r="R37" s="3"/>
      <c r="S37" s="3"/>
      <c r="T37" s="3"/>
      <c r="U37" s="3"/>
      <c r="V37" s="3"/>
      <c r="W37" s="129"/>
      <c r="X37" s="129"/>
      <c r="Y37" s="129"/>
      <c r="Z37" s="129"/>
    </row>
    <row r="38" spans="1:26" ht="13.5" thickBot="1">
      <c r="A38" s="519" t="s">
        <v>3</v>
      </c>
      <c r="B38" s="133" t="s">
        <v>68</v>
      </c>
      <c r="C38" s="134">
        <v>0</v>
      </c>
      <c r="D38" s="133" t="s">
        <v>11</v>
      </c>
      <c r="E38" s="80" t="s">
        <v>3</v>
      </c>
      <c r="F38" s="80" t="s">
        <v>68</v>
      </c>
      <c r="G38" s="80">
        <v>2</v>
      </c>
      <c r="H38" s="80" t="s">
        <v>11</v>
      </c>
      <c r="I38" s="126"/>
      <c r="J38" s="85" t="s">
        <v>3</v>
      </c>
      <c r="K38" s="86" t="s">
        <v>68</v>
      </c>
      <c r="L38" s="87">
        <v>0</v>
      </c>
      <c r="M38" s="86" t="s">
        <v>11</v>
      </c>
      <c r="N38" s="173" t="s">
        <v>3</v>
      </c>
      <c r="O38" s="174" t="s">
        <v>68</v>
      </c>
      <c r="P38" s="175">
        <v>1</v>
      </c>
      <c r="Q38" s="174" t="s">
        <v>11</v>
      </c>
      <c r="R38" s="3"/>
      <c r="S38" s="3"/>
      <c r="T38" s="3"/>
      <c r="U38" s="3"/>
      <c r="V38" s="3"/>
      <c r="W38" s="138"/>
      <c r="X38" s="138"/>
      <c r="Y38" s="138"/>
      <c r="Z38" s="138"/>
    </row>
    <row r="39" spans="1:26" ht="12.75">
      <c r="A39" s="88" t="s">
        <v>164</v>
      </c>
      <c r="B39" s="218">
        <v>5.5</v>
      </c>
      <c r="C39" s="320">
        <v>-1</v>
      </c>
      <c r="D39" s="217">
        <f>B39+C39</f>
        <v>4.5</v>
      </c>
      <c r="E39" s="88" t="s">
        <v>301</v>
      </c>
      <c r="F39" s="339">
        <v>7.5</v>
      </c>
      <c r="G39" s="340">
        <v>1</v>
      </c>
      <c r="H39" s="331">
        <f>F39+G39</f>
        <v>8.5</v>
      </c>
      <c r="I39" s="126"/>
      <c r="J39" s="88" t="s">
        <v>131</v>
      </c>
      <c r="K39" s="216">
        <v>5.5</v>
      </c>
      <c r="L39" s="320">
        <v>-2</v>
      </c>
      <c r="M39" s="217">
        <f>K39+L39</f>
        <v>3.5</v>
      </c>
      <c r="N39" s="88" t="s">
        <v>219</v>
      </c>
      <c r="O39" s="218">
        <v>6</v>
      </c>
      <c r="P39" s="320">
        <v>-1</v>
      </c>
      <c r="Q39" s="217">
        <f>O39+P39</f>
        <v>5</v>
      </c>
      <c r="R39" s="3"/>
      <c r="S39" s="3"/>
      <c r="T39" s="3"/>
      <c r="U39" s="3"/>
      <c r="V39" s="3"/>
      <c r="W39" s="139"/>
      <c r="X39" s="139"/>
      <c r="Y39" s="139"/>
      <c r="Z39" s="139"/>
    </row>
    <row r="40" spans="1:26" ht="12.75">
      <c r="A40" s="89" t="s">
        <v>523</v>
      </c>
      <c r="B40" s="221">
        <v>6</v>
      </c>
      <c r="C40" s="321">
        <v>0</v>
      </c>
      <c r="D40" s="222">
        <f aca="true" t="shared" si="4" ref="D40:D62">B40+C40</f>
        <v>6</v>
      </c>
      <c r="E40" s="89" t="s">
        <v>323</v>
      </c>
      <c r="F40" s="341">
        <v>7</v>
      </c>
      <c r="G40" s="342">
        <v>3</v>
      </c>
      <c r="H40" s="332">
        <f aca="true" t="shared" si="5" ref="H40:H63">F40+G40</f>
        <v>10</v>
      </c>
      <c r="I40" s="126"/>
      <c r="J40" s="89" t="s">
        <v>395</v>
      </c>
      <c r="K40" s="221">
        <v>6.5</v>
      </c>
      <c r="L40" s="321">
        <v>1</v>
      </c>
      <c r="M40" s="222">
        <f aca="true" t="shared" si="6" ref="M40:M63">K40+L40</f>
        <v>7.5</v>
      </c>
      <c r="N40" s="89" t="s">
        <v>229</v>
      </c>
      <c r="O40" s="221">
        <v>6.5</v>
      </c>
      <c r="P40" s="321">
        <v>0.5</v>
      </c>
      <c r="Q40" s="222">
        <f aca="true" t="shared" si="7" ref="Q40:Q63">O40+P40</f>
        <v>7</v>
      </c>
      <c r="R40" s="3"/>
      <c r="S40" s="3"/>
      <c r="T40" s="3"/>
      <c r="U40" s="3"/>
      <c r="V40" s="3"/>
      <c r="W40" s="139"/>
      <c r="X40" s="139"/>
      <c r="Y40" s="139"/>
      <c r="Z40" s="139"/>
    </row>
    <row r="41" spans="1:26" ht="12.75">
      <c r="A41" s="89" t="s">
        <v>166</v>
      </c>
      <c r="B41" s="221">
        <v>4.5</v>
      </c>
      <c r="C41" s="321">
        <v>0</v>
      </c>
      <c r="D41" s="222">
        <f t="shared" si="4"/>
        <v>4.5</v>
      </c>
      <c r="E41" s="89" t="s">
        <v>405</v>
      </c>
      <c r="F41" s="341">
        <v>6</v>
      </c>
      <c r="G41" s="342">
        <v>0</v>
      </c>
      <c r="H41" s="332">
        <f t="shared" si="5"/>
        <v>6</v>
      </c>
      <c r="I41" s="126"/>
      <c r="J41" s="89" t="s">
        <v>120</v>
      </c>
      <c r="K41" s="221">
        <v>4.5</v>
      </c>
      <c r="L41" s="321">
        <v>0</v>
      </c>
      <c r="M41" s="222">
        <f t="shared" si="6"/>
        <v>4.5</v>
      </c>
      <c r="N41" s="89" t="s">
        <v>211</v>
      </c>
      <c r="O41" s="221">
        <v>5.5</v>
      </c>
      <c r="P41" s="321">
        <v>0</v>
      </c>
      <c r="Q41" s="222">
        <f t="shared" si="7"/>
        <v>5.5</v>
      </c>
      <c r="R41" s="3"/>
      <c r="S41" s="3"/>
      <c r="T41" s="3"/>
      <c r="U41" s="3"/>
      <c r="V41" s="3"/>
      <c r="W41" s="139"/>
      <c r="X41" s="139"/>
      <c r="Y41" s="139"/>
      <c r="Z41" s="139"/>
    </row>
    <row r="42" spans="1:26" ht="12.75">
      <c r="A42" s="89" t="s">
        <v>353</v>
      </c>
      <c r="B42" s="221">
        <v>7</v>
      </c>
      <c r="C42" s="321">
        <v>-0.5</v>
      </c>
      <c r="D42" s="222">
        <f t="shared" si="4"/>
        <v>6.5</v>
      </c>
      <c r="E42" s="89" t="s">
        <v>462</v>
      </c>
      <c r="F42" s="341">
        <v>5.5</v>
      </c>
      <c r="G42" s="342">
        <v>0</v>
      </c>
      <c r="H42" s="332">
        <f t="shared" si="5"/>
        <v>5.5</v>
      </c>
      <c r="I42" s="126"/>
      <c r="J42" s="89" t="s">
        <v>121</v>
      </c>
      <c r="K42" s="221">
        <v>6</v>
      </c>
      <c r="L42" s="321">
        <v>0</v>
      </c>
      <c r="M42" s="222">
        <f t="shared" si="6"/>
        <v>6</v>
      </c>
      <c r="N42" s="89" t="s">
        <v>419</v>
      </c>
      <c r="O42" s="221">
        <v>6</v>
      </c>
      <c r="P42" s="321">
        <v>-0.5</v>
      </c>
      <c r="Q42" s="222">
        <f t="shared" si="7"/>
        <v>5.5</v>
      </c>
      <c r="R42" s="3"/>
      <c r="S42" s="3"/>
      <c r="T42" s="3"/>
      <c r="U42" s="3"/>
      <c r="V42" s="3"/>
      <c r="W42" s="139"/>
      <c r="X42" s="139"/>
      <c r="Y42" s="139"/>
      <c r="Z42" s="139"/>
    </row>
    <row r="43" spans="1:26" ht="12.75">
      <c r="A43" s="89" t="s">
        <v>167</v>
      </c>
      <c r="B43" s="221">
        <v>6</v>
      </c>
      <c r="C43" s="321">
        <v>-0.5</v>
      </c>
      <c r="D43" s="222">
        <f t="shared" si="4"/>
        <v>5.5</v>
      </c>
      <c r="E43" s="89" t="s">
        <v>306</v>
      </c>
      <c r="F43" s="341">
        <v>5.5</v>
      </c>
      <c r="G43" s="342">
        <v>0</v>
      </c>
      <c r="H43" s="332">
        <f t="shared" si="5"/>
        <v>5.5</v>
      </c>
      <c r="I43" s="126"/>
      <c r="J43" s="89" t="s">
        <v>428</v>
      </c>
      <c r="K43" s="221">
        <v>5.5</v>
      </c>
      <c r="L43" s="321">
        <v>1</v>
      </c>
      <c r="M43" s="222">
        <f t="shared" si="6"/>
        <v>6.5</v>
      </c>
      <c r="N43" s="89" t="s">
        <v>379</v>
      </c>
      <c r="O43" s="221">
        <v>5.5</v>
      </c>
      <c r="P43" s="321">
        <v>-0.5</v>
      </c>
      <c r="Q43" s="222">
        <f t="shared" si="7"/>
        <v>5</v>
      </c>
      <c r="R43" s="3"/>
      <c r="S43" s="3"/>
      <c r="T43" s="3"/>
      <c r="U43" s="3"/>
      <c r="V43" s="3"/>
      <c r="W43" s="139"/>
      <c r="X43" s="139"/>
      <c r="Y43" s="139"/>
      <c r="Z43" s="139"/>
    </row>
    <row r="44" spans="1:26" ht="12.75">
      <c r="A44" s="89" t="s">
        <v>164</v>
      </c>
      <c r="B44" s="221">
        <v>6.5</v>
      </c>
      <c r="C44" s="321">
        <v>0</v>
      </c>
      <c r="D44" s="222">
        <f t="shared" si="4"/>
        <v>6.5</v>
      </c>
      <c r="E44" s="89" t="s">
        <v>404</v>
      </c>
      <c r="F44" s="341">
        <v>5.5</v>
      </c>
      <c r="G44" s="342">
        <v>0</v>
      </c>
      <c r="H44" s="332">
        <f t="shared" si="5"/>
        <v>5.5</v>
      </c>
      <c r="I44" s="126"/>
      <c r="J44" s="89" t="s">
        <v>123</v>
      </c>
      <c r="K44" s="221">
        <v>5</v>
      </c>
      <c r="L44" s="321">
        <v>-0.5</v>
      </c>
      <c r="M44" s="222">
        <f t="shared" si="6"/>
        <v>4.5</v>
      </c>
      <c r="N44" s="89" t="s">
        <v>224</v>
      </c>
      <c r="O44" s="221">
        <v>5.5</v>
      </c>
      <c r="P44" s="321">
        <v>0</v>
      </c>
      <c r="Q44" s="222">
        <f t="shared" si="7"/>
        <v>5.5</v>
      </c>
      <c r="R44" s="3"/>
      <c r="S44" s="3"/>
      <c r="T44" s="3"/>
      <c r="U44" s="3"/>
      <c r="V44" s="3"/>
      <c r="W44" s="139"/>
      <c r="X44" s="139"/>
      <c r="Y44" s="139"/>
      <c r="Z44" s="139"/>
    </row>
    <row r="45" spans="1:26" ht="12.75">
      <c r="A45" s="89" t="s">
        <v>177</v>
      </c>
      <c r="B45" s="221">
        <v>5.5</v>
      </c>
      <c r="C45" s="321">
        <v>0</v>
      </c>
      <c r="D45" s="222">
        <f t="shared" si="4"/>
        <v>5.5</v>
      </c>
      <c r="E45" s="89" t="s">
        <v>494</v>
      </c>
      <c r="F45" s="341">
        <v>5.5</v>
      </c>
      <c r="G45" s="342">
        <v>0</v>
      </c>
      <c r="H45" s="332">
        <f t="shared" si="5"/>
        <v>5.5</v>
      </c>
      <c r="I45" s="126"/>
      <c r="J45" s="89" t="s">
        <v>124</v>
      </c>
      <c r="K45" s="221">
        <v>6</v>
      </c>
      <c r="L45" s="321">
        <v>0</v>
      </c>
      <c r="M45" s="222">
        <f t="shared" si="6"/>
        <v>6</v>
      </c>
      <c r="N45" s="89" t="s">
        <v>214</v>
      </c>
      <c r="O45" s="221">
        <v>6.5</v>
      </c>
      <c r="P45" s="321">
        <v>0.5</v>
      </c>
      <c r="Q45" s="222">
        <f t="shared" si="7"/>
        <v>7</v>
      </c>
      <c r="R45" s="3"/>
      <c r="S45" s="3"/>
      <c r="T45" s="3"/>
      <c r="U45" s="3"/>
      <c r="V45" s="3"/>
      <c r="W45" s="139"/>
      <c r="X45" s="139"/>
      <c r="Y45" s="139"/>
      <c r="Z45" s="139"/>
    </row>
    <row r="46" spans="1:26" ht="12.75">
      <c r="A46" s="89" t="s">
        <v>169</v>
      </c>
      <c r="B46" s="221">
        <v>6</v>
      </c>
      <c r="C46" s="321">
        <v>0</v>
      </c>
      <c r="D46" s="222">
        <f t="shared" si="4"/>
        <v>6</v>
      </c>
      <c r="E46" s="89" t="s">
        <v>307</v>
      </c>
      <c r="F46" s="341">
        <v>6</v>
      </c>
      <c r="G46" s="342">
        <v>0</v>
      </c>
      <c r="H46" s="332">
        <f t="shared" si="5"/>
        <v>6</v>
      </c>
      <c r="I46" s="126"/>
      <c r="J46" s="89" t="s">
        <v>125</v>
      </c>
      <c r="K46" s="221">
        <v>6</v>
      </c>
      <c r="L46" s="321">
        <v>0</v>
      </c>
      <c r="M46" s="222">
        <f t="shared" si="6"/>
        <v>6</v>
      </c>
      <c r="N46" s="89" t="s">
        <v>528</v>
      </c>
      <c r="O46" s="221">
        <v>6</v>
      </c>
      <c r="P46" s="321">
        <v>0</v>
      </c>
      <c r="Q46" s="222">
        <f t="shared" si="7"/>
        <v>6</v>
      </c>
      <c r="R46" s="3"/>
      <c r="S46" s="3"/>
      <c r="T46" s="3"/>
      <c r="U46" s="3"/>
      <c r="V46" s="3"/>
      <c r="W46" s="139"/>
      <c r="X46" s="139"/>
      <c r="Y46" s="139"/>
      <c r="Z46" s="139"/>
    </row>
    <row r="47" spans="1:26" ht="12.75">
      <c r="A47" s="89" t="s">
        <v>175</v>
      </c>
      <c r="B47" s="221">
        <v>7</v>
      </c>
      <c r="C47" s="321">
        <v>3</v>
      </c>
      <c r="D47" s="222">
        <f t="shared" si="4"/>
        <v>10</v>
      </c>
      <c r="E47" s="89" t="s">
        <v>314</v>
      </c>
      <c r="F47" s="341">
        <v>5.5</v>
      </c>
      <c r="G47" s="342">
        <v>0</v>
      </c>
      <c r="H47" s="332">
        <f t="shared" si="5"/>
        <v>5.5</v>
      </c>
      <c r="I47" s="126"/>
      <c r="J47" s="89" t="s">
        <v>520</v>
      </c>
      <c r="K47" s="221">
        <v>4.5</v>
      </c>
      <c r="L47" s="321">
        <v>-0.5</v>
      </c>
      <c r="M47" s="222">
        <f t="shared" si="6"/>
        <v>4</v>
      </c>
      <c r="N47" s="89" t="s">
        <v>216</v>
      </c>
      <c r="O47" s="221">
        <v>7</v>
      </c>
      <c r="P47" s="321">
        <v>3</v>
      </c>
      <c r="Q47" s="222">
        <f t="shared" si="7"/>
        <v>10</v>
      </c>
      <c r="R47" s="3"/>
      <c r="S47" s="3"/>
      <c r="T47" s="3"/>
      <c r="U47" s="3"/>
      <c r="V47" s="3"/>
      <c r="W47" s="139"/>
      <c r="X47" s="139"/>
      <c r="Y47" s="139"/>
      <c r="Z47" s="139"/>
    </row>
    <row r="48" spans="1:26" ht="12.75">
      <c r="A48" s="89" t="s">
        <v>171</v>
      </c>
      <c r="B48" s="221">
        <v>7.5</v>
      </c>
      <c r="C48" s="321">
        <v>6</v>
      </c>
      <c r="D48" s="222">
        <f t="shared" si="4"/>
        <v>13.5</v>
      </c>
      <c r="E48" s="89" t="s">
        <v>495</v>
      </c>
      <c r="F48" s="341">
        <v>7</v>
      </c>
      <c r="G48" s="342">
        <v>3</v>
      </c>
      <c r="H48" s="332">
        <f t="shared" si="5"/>
        <v>10</v>
      </c>
      <c r="I48" s="126"/>
      <c r="J48" s="89" t="s">
        <v>139</v>
      </c>
      <c r="K48" s="221">
        <v>6</v>
      </c>
      <c r="L48" s="321">
        <v>1</v>
      </c>
      <c r="M48" s="222">
        <f t="shared" si="6"/>
        <v>7</v>
      </c>
      <c r="N48" s="89" t="s">
        <v>217</v>
      </c>
      <c r="O48" s="221">
        <v>6</v>
      </c>
      <c r="P48" s="321">
        <v>0</v>
      </c>
      <c r="Q48" s="222">
        <f t="shared" si="7"/>
        <v>6</v>
      </c>
      <c r="R48" s="3"/>
      <c r="S48" s="3"/>
      <c r="T48" s="3"/>
      <c r="U48" s="3"/>
      <c r="V48" s="3"/>
      <c r="W48" s="139"/>
      <c r="X48" s="139"/>
      <c r="Y48" s="139"/>
      <c r="Z48" s="139"/>
    </row>
    <row r="49" spans="1:26" ht="12.75" customHeight="1" thickBot="1">
      <c r="A49" s="91" t="s">
        <v>174</v>
      </c>
      <c r="B49" s="229">
        <v>7</v>
      </c>
      <c r="C49" s="322">
        <v>2.5</v>
      </c>
      <c r="D49" s="230">
        <f t="shared" si="4"/>
        <v>9.5</v>
      </c>
      <c r="E49" s="91" t="s">
        <v>312</v>
      </c>
      <c r="F49" s="337">
        <v>7</v>
      </c>
      <c r="G49" s="343">
        <v>3</v>
      </c>
      <c r="H49" s="333">
        <f t="shared" si="5"/>
        <v>10</v>
      </c>
      <c r="I49" s="126"/>
      <c r="J49" s="91" t="s">
        <v>126</v>
      </c>
      <c r="K49" s="229">
        <v>5</v>
      </c>
      <c r="L49" s="322">
        <v>0</v>
      </c>
      <c r="M49" s="230">
        <f t="shared" si="6"/>
        <v>5</v>
      </c>
      <c r="N49" s="91" t="s">
        <v>511</v>
      </c>
      <c r="O49" s="229">
        <v>6</v>
      </c>
      <c r="P49" s="322">
        <v>0</v>
      </c>
      <c r="Q49" s="230">
        <f t="shared" si="7"/>
        <v>6</v>
      </c>
      <c r="R49" s="3"/>
      <c r="S49" s="3"/>
      <c r="T49" s="3"/>
      <c r="U49" s="3"/>
      <c r="V49" s="3"/>
      <c r="W49" s="139"/>
      <c r="X49" s="139"/>
      <c r="Y49" s="139"/>
      <c r="Z49" s="139"/>
    </row>
    <row r="50" spans="1:26" ht="13.5" thickBot="1">
      <c r="A50" s="92"/>
      <c r="B50" s="323"/>
      <c r="C50" s="324"/>
      <c r="D50" s="235"/>
      <c r="E50" s="92"/>
      <c r="F50" s="323"/>
      <c r="G50" s="324"/>
      <c r="H50" s="235"/>
      <c r="I50" s="126"/>
      <c r="J50" s="92"/>
      <c r="K50" s="323"/>
      <c r="L50" s="324"/>
      <c r="M50" s="235"/>
      <c r="N50" s="92"/>
      <c r="O50" s="323"/>
      <c r="P50" s="324"/>
      <c r="Q50" s="235"/>
      <c r="R50" s="3"/>
      <c r="S50" s="3"/>
      <c r="T50" s="3"/>
      <c r="U50" s="3"/>
      <c r="V50" s="3"/>
      <c r="W50" s="139"/>
      <c r="X50" s="139"/>
      <c r="Y50" s="139"/>
      <c r="Z50" s="139"/>
    </row>
    <row r="51" spans="1:26" ht="12.75">
      <c r="A51" s="94" t="s">
        <v>173</v>
      </c>
      <c r="B51" s="241" t="s">
        <v>130</v>
      </c>
      <c r="C51" s="325" t="s">
        <v>130</v>
      </c>
      <c r="D51" s="240" t="s">
        <v>130</v>
      </c>
      <c r="E51" s="94" t="s">
        <v>313</v>
      </c>
      <c r="F51" s="345">
        <v>6</v>
      </c>
      <c r="G51" s="346">
        <v>-1</v>
      </c>
      <c r="H51" s="334">
        <f t="shared" si="5"/>
        <v>5</v>
      </c>
      <c r="I51" s="126"/>
      <c r="J51" s="94" t="s">
        <v>118</v>
      </c>
      <c r="K51" s="241">
        <v>6</v>
      </c>
      <c r="L51" s="325">
        <v>-1</v>
      </c>
      <c r="M51" s="240">
        <f t="shared" si="6"/>
        <v>5</v>
      </c>
      <c r="N51" s="94" t="s">
        <v>208</v>
      </c>
      <c r="O51" s="241">
        <v>6</v>
      </c>
      <c r="P51" s="325">
        <v>-1</v>
      </c>
      <c r="Q51" s="240">
        <f t="shared" si="7"/>
        <v>5</v>
      </c>
      <c r="R51" s="3"/>
      <c r="S51" s="3"/>
      <c r="T51" s="3"/>
      <c r="U51" s="3"/>
      <c r="V51" s="3"/>
      <c r="W51" s="139"/>
      <c r="X51" s="139"/>
      <c r="Y51" s="139"/>
      <c r="Z51" s="139"/>
    </row>
    <row r="52" spans="1:26" ht="12.75">
      <c r="A52" s="95" t="s">
        <v>170</v>
      </c>
      <c r="B52" s="246">
        <v>5.5</v>
      </c>
      <c r="C52" s="236">
        <v>0</v>
      </c>
      <c r="D52" s="245">
        <f t="shared" si="4"/>
        <v>5.5</v>
      </c>
      <c r="E52" s="95" t="s">
        <v>317</v>
      </c>
      <c r="F52" s="347">
        <v>6</v>
      </c>
      <c r="G52" s="348">
        <v>0</v>
      </c>
      <c r="H52" s="235">
        <f t="shared" si="5"/>
        <v>6</v>
      </c>
      <c r="I52" s="126"/>
      <c r="J52" s="95" t="s">
        <v>430</v>
      </c>
      <c r="K52" s="246">
        <v>7</v>
      </c>
      <c r="L52" s="236">
        <v>2.5</v>
      </c>
      <c r="M52" s="245">
        <f t="shared" si="6"/>
        <v>9.5</v>
      </c>
      <c r="N52" s="95" t="s">
        <v>218</v>
      </c>
      <c r="O52" s="246">
        <v>6</v>
      </c>
      <c r="P52" s="236">
        <v>0</v>
      </c>
      <c r="Q52" s="245">
        <f t="shared" si="7"/>
        <v>6</v>
      </c>
      <c r="R52" s="3"/>
      <c r="S52" s="3"/>
      <c r="T52" s="3"/>
      <c r="U52" s="3"/>
      <c r="V52" s="3"/>
      <c r="W52" s="139"/>
      <c r="X52" s="139"/>
      <c r="Y52" s="139"/>
      <c r="Z52" s="139"/>
    </row>
    <row r="53" spans="1:26" ht="12.75">
      <c r="A53" s="95" t="s">
        <v>362</v>
      </c>
      <c r="B53" s="246">
        <v>6</v>
      </c>
      <c r="C53" s="236">
        <v>0</v>
      </c>
      <c r="D53" s="245">
        <f t="shared" si="4"/>
        <v>6</v>
      </c>
      <c r="E53" s="95" t="s">
        <v>316</v>
      </c>
      <c r="F53" s="347">
        <v>6</v>
      </c>
      <c r="G53" s="348">
        <v>0</v>
      </c>
      <c r="H53" s="235">
        <f t="shared" si="5"/>
        <v>6</v>
      </c>
      <c r="I53" s="126"/>
      <c r="J53" s="95" t="s">
        <v>429</v>
      </c>
      <c r="K53" s="246" t="s">
        <v>130</v>
      </c>
      <c r="L53" s="236" t="s">
        <v>130</v>
      </c>
      <c r="M53" s="245" t="s">
        <v>130</v>
      </c>
      <c r="N53" s="95" t="s">
        <v>221</v>
      </c>
      <c r="O53" s="246">
        <v>5</v>
      </c>
      <c r="P53" s="236">
        <v>0</v>
      </c>
      <c r="Q53" s="245">
        <f t="shared" si="7"/>
        <v>5</v>
      </c>
      <c r="R53" s="3"/>
      <c r="S53" s="3"/>
      <c r="T53" s="3"/>
      <c r="U53" s="3"/>
      <c r="V53" s="3"/>
      <c r="W53" s="139"/>
      <c r="X53" s="139"/>
      <c r="Y53" s="139"/>
      <c r="Z53" s="139"/>
    </row>
    <row r="54" spans="1:26" ht="12.75">
      <c r="A54" s="95" t="s">
        <v>524</v>
      </c>
      <c r="B54" s="246">
        <v>7.5</v>
      </c>
      <c r="C54" s="236">
        <v>3.5</v>
      </c>
      <c r="D54" s="245">
        <f>B54+C54</f>
        <v>11</v>
      </c>
      <c r="E54" s="95" t="s">
        <v>365</v>
      </c>
      <c r="F54" s="347">
        <v>5.5</v>
      </c>
      <c r="G54" s="348">
        <v>0</v>
      </c>
      <c r="H54" s="235">
        <f t="shared" si="5"/>
        <v>5.5</v>
      </c>
      <c r="I54" s="126"/>
      <c r="J54" s="95" t="s">
        <v>136</v>
      </c>
      <c r="K54" s="246">
        <v>6</v>
      </c>
      <c r="L54" s="236">
        <v>0</v>
      </c>
      <c r="M54" s="245">
        <f t="shared" si="6"/>
        <v>6</v>
      </c>
      <c r="N54" s="95" t="s">
        <v>418</v>
      </c>
      <c r="O54" s="246">
        <v>5.5</v>
      </c>
      <c r="P54" s="236">
        <v>0</v>
      </c>
      <c r="Q54" s="245">
        <f t="shared" si="7"/>
        <v>5.5</v>
      </c>
      <c r="R54" s="3"/>
      <c r="S54" s="3"/>
      <c r="T54" s="3"/>
      <c r="U54" s="3"/>
      <c r="V54" s="3"/>
      <c r="W54" s="139"/>
      <c r="X54" s="139"/>
      <c r="Y54" s="139"/>
      <c r="Z54" s="139"/>
    </row>
    <row r="55" spans="1:26" ht="12.75">
      <c r="A55" s="95" t="s">
        <v>180</v>
      </c>
      <c r="B55" s="246">
        <v>6</v>
      </c>
      <c r="C55" s="236">
        <v>0</v>
      </c>
      <c r="D55" s="245">
        <f t="shared" si="4"/>
        <v>6</v>
      </c>
      <c r="E55" s="95" t="s">
        <v>319</v>
      </c>
      <c r="F55" s="347" t="s">
        <v>130</v>
      </c>
      <c r="G55" s="348" t="s">
        <v>130</v>
      </c>
      <c r="H55" s="235" t="s">
        <v>130</v>
      </c>
      <c r="I55" s="126"/>
      <c r="J55" s="95" t="s">
        <v>512</v>
      </c>
      <c r="K55" s="246">
        <v>6</v>
      </c>
      <c r="L55" s="236">
        <v>0</v>
      </c>
      <c r="M55" s="245">
        <f t="shared" si="6"/>
        <v>6</v>
      </c>
      <c r="N55" s="95" t="s">
        <v>226</v>
      </c>
      <c r="O55" s="246">
        <v>6.5</v>
      </c>
      <c r="P55" s="236">
        <v>-0.5</v>
      </c>
      <c r="Q55" s="245">
        <f t="shared" si="7"/>
        <v>6</v>
      </c>
      <c r="R55" s="3"/>
      <c r="S55" s="3"/>
      <c r="T55" s="3"/>
      <c r="U55" s="3"/>
      <c r="V55" s="3"/>
      <c r="W55" s="139"/>
      <c r="X55" s="139"/>
      <c r="Y55" s="139"/>
      <c r="Z55" s="139"/>
    </row>
    <row r="56" spans="1:26" ht="12.75">
      <c r="A56" s="95" t="s">
        <v>363</v>
      </c>
      <c r="B56" s="246">
        <v>5.5</v>
      </c>
      <c r="C56" s="236">
        <v>0</v>
      </c>
      <c r="D56" s="245">
        <f t="shared" si="4"/>
        <v>5.5</v>
      </c>
      <c r="E56" s="95" t="s">
        <v>364</v>
      </c>
      <c r="F56" s="347">
        <v>7.5</v>
      </c>
      <c r="G56" s="348">
        <v>1</v>
      </c>
      <c r="H56" s="235">
        <f t="shared" si="5"/>
        <v>8.5</v>
      </c>
      <c r="I56" s="126"/>
      <c r="J56" s="95" t="s">
        <v>521</v>
      </c>
      <c r="K56" s="246">
        <v>6.5</v>
      </c>
      <c r="L56" s="236">
        <v>0</v>
      </c>
      <c r="M56" s="245">
        <f t="shared" si="6"/>
        <v>6.5</v>
      </c>
      <c r="N56" s="95" t="s">
        <v>213</v>
      </c>
      <c r="O56" s="246" t="s">
        <v>130</v>
      </c>
      <c r="P56" s="236" t="s">
        <v>130</v>
      </c>
      <c r="Q56" s="245" t="s">
        <v>130</v>
      </c>
      <c r="R56" s="3"/>
      <c r="S56" s="3"/>
      <c r="T56" s="3"/>
      <c r="U56" s="3"/>
      <c r="V56" s="3"/>
      <c r="W56" s="139"/>
      <c r="X56" s="139"/>
      <c r="Y56" s="139"/>
      <c r="Z56" s="139"/>
    </row>
    <row r="57" spans="1:26" ht="12.75">
      <c r="A57" s="95" t="s">
        <v>477</v>
      </c>
      <c r="B57" s="246">
        <v>6.5</v>
      </c>
      <c r="C57" s="236">
        <v>0</v>
      </c>
      <c r="D57" s="245">
        <f t="shared" si="4"/>
        <v>6.5</v>
      </c>
      <c r="E57" s="95" t="s">
        <v>531</v>
      </c>
      <c r="F57" s="347" t="s">
        <v>227</v>
      </c>
      <c r="G57" s="348" t="s">
        <v>227</v>
      </c>
      <c r="H57" s="235" t="s">
        <v>227</v>
      </c>
      <c r="I57" s="126"/>
      <c r="J57" s="95" t="s">
        <v>396</v>
      </c>
      <c r="K57" s="246" t="s">
        <v>130</v>
      </c>
      <c r="L57" s="236" t="s">
        <v>130</v>
      </c>
      <c r="M57" s="245" t="s">
        <v>130</v>
      </c>
      <c r="N57" s="95" t="s">
        <v>510</v>
      </c>
      <c r="O57" s="246">
        <v>6.5</v>
      </c>
      <c r="P57" s="236">
        <v>0</v>
      </c>
      <c r="Q57" s="245">
        <f t="shared" si="7"/>
        <v>6.5</v>
      </c>
      <c r="R57" s="3"/>
      <c r="S57" s="3"/>
      <c r="T57" s="3"/>
      <c r="U57" s="3"/>
      <c r="V57" s="3"/>
      <c r="W57" s="139"/>
      <c r="X57" s="139"/>
      <c r="Y57" s="139"/>
      <c r="Z57" s="139"/>
    </row>
    <row r="58" spans="1:26" ht="12.75">
      <c r="A58" s="95" t="s">
        <v>422</v>
      </c>
      <c r="B58" s="246">
        <v>6</v>
      </c>
      <c r="C58" s="236">
        <v>-0.5</v>
      </c>
      <c r="D58" s="245">
        <f t="shared" si="4"/>
        <v>5.5</v>
      </c>
      <c r="E58" s="95" t="s">
        <v>366</v>
      </c>
      <c r="F58" s="347">
        <v>5.5</v>
      </c>
      <c r="G58" s="348">
        <v>0</v>
      </c>
      <c r="H58" s="235">
        <f t="shared" si="5"/>
        <v>5.5</v>
      </c>
      <c r="I58" s="126"/>
      <c r="J58" s="95" t="s">
        <v>119</v>
      </c>
      <c r="K58" s="246">
        <v>6</v>
      </c>
      <c r="L58" s="236">
        <v>0</v>
      </c>
      <c r="M58" s="245">
        <f t="shared" si="6"/>
        <v>6</v>
      </c>
      <c r="N58" s="95" t="s">
        <v>231</v>
      </c>
      <c r="O58" s="246">
        <v>5.5</v>
      </c>
      <c r="P58" s="236">
        <v>0</v>
      </c>
      <c r="Q58" s="245">
        <f t="shared" si="7"/>
        <v>5.5</v>
      </c>
      <c r="R58" s="3"/>
      <c r="S58" s="3"/>
      <c r="T58" s="3"/>
      <c r="U58" s="3"/>
      <c r="V58" s="3"/>
      <c r="W58" s="139"/>
      <c r="X58" s="139"/>
      <c r="Y58" s="139"/>
      <c r="Z58" s="139"/>
    </row>
    <row r="59" spans="1:26" ht="12.75">
      <c r="A59" s="95" t="s">
        <v>399</v>
      </c>
      <c r="B59" s="246" t="s">
        <v>130</v>
      </c>
      <c r="C59" s="236" t="s">
        <v>130</v>
      </c>
      <c r="D59" s="245" t="s">
        <v>130</v>
      </c>
      <c r="E59" s="95" t="s">
        <v>320</v>
      </c>
      <c r="F59" s="347">
        <v>6</v>
      </c>
      <c r="G59" s="348">
        <v>0</v>
      </c>
      <c r="H59" s="235">
        <f t="shared" si="5"/>
        <v>6</v>
      </c>
      <c r="I59" s="126"/>
      <c r="J59" s="95" t="s">
        <v>133</v>
      </c>
      <c r="K59" s="246" t="s">
        <v>130</v>
      </c>
      <c r="L59" s="236" t="s">
        <v>130</v>
      </c>
      <c r="M59" s="245" t="s">
        <v>130</v>
      </c>
      <c r="N59" s="95" t="s">
        <v>209</v>
      </c>
      <c r="O59" s="246" t="s">
        <v>130</v>
      </c>
      <c r="P59" s="236" t="s">
        <v>130</v>
      </c>
      <c r="Q59" s="245" t="s">
        <v>130</v>
      </c>
      <c r="R59" s="3"/>
      <c r="S59" s="3"/>
      <c r="T59" s="3"/>
      <c r="U59" s="3"/>
      <c r="V59" s="3"/>
      <c r="W59" s="139"/>
      <c r="X59" s="139"/>
      <c r="Y59" s="139"/>
      <c r="Z59" s="139"/>
    </row>
    <row r="60" spans="1:26" ht="12.75">
      <c r="A60" s="95" t="s">
        <v>435</v>
      </c>
      <c r="B60" s="246">
        <v>5.5</v>
      </c>
      <c r="C60" s="236">
        <v>0</v>
      </c>
      <c r="D60" s="245">
        <f t="shared" si="4"/>
        <v>5.5</v>
      </c>
      <c r="E60" s="95" t="s">
        <v>367</v>
      </c>
      <c r="F60" s="347">
        <v>6</v>
      </c>
      <c r="G60" s="348">
        <v>-0.5</v>
      </c>
      <c r="H60" s="235">
        <f t="shared" si="5"/>
        <v>5.5</v>
      </c>
      <c r="I60" s="126"/>
      <c r="J60" s="95" t="s">
        <v>513</v>
      </c>
      <c r="K60" s="246">
        <v>5</v>
      </c>
      <c r="L60" s="236">
        <v>-0.5</v>
      </c>
      <c r="M60" s="245">
        <f t="shared" si="6"/>
        <v>4.5</v>
      </c>
      <c r="N60" s="95" t="s">
        <v>529</v>
      </c>
      <c r="O60" s="246">
        <v>6.5</v>
      </c>
      <c r="P60" s="236">
        <v>0</v>
      </c>
      <c r="Q60" s="245">
        <f t="shared" si="7"/>
        <v>6.5</v>
      </c>
      <c r="R60" s="3"/>
      <c r="S60" s="3"/>
      <c r="T60" s="3"/>
      <c r="U60" s="3"/>
      <c r="V60" s="3"/>
      <c r="W60" s="139"/>
      <c r="X60" s="139"/>
      <c r="Y60" s="139"/>
      <c r="Z60" s="139"/>
    </row>
    <row r="61" spans="1:26" ht="12.75">
      <c r="A61" s="95" t="s">
        <v>165</v>
      </c>
      <c r="B61" s="246">
        <v>5.5</v>
      </c>
      <c r="C61" s="236">
        <v>0</v>
      </c>
      <c r="D61" s="245">
        <f t="shared" si="4"/>
        <v>5.5</v>
      </c>
      <c r="E61" s="95" t="s">
        <v>486</v>
      </c>
      <c r="F61" s="347">
        <v>6.5</v>
      </c>
      <c r="G61" s="348">
        <v>0</v>
      </c>
      <c r="H61" s="235">
        <f t="shared" si="5"/>
        <v>6.5</v>
      </c>
      <c r="I61" s="126"/>
      <c r="J61" s="95" t="s">
        <v>140</v>
      </c>
      <c r="K61" s="246" t="s">
        <v>130</v>
      </c>
      <c r="L61" s="236" t="s">
        <v>130</v>
      </c>
      <c r="M61" s="245" t="s">
        <v>130</v>
      </c>
      <c r="N61" s="95" t="s">
        <v>376</v>
      </c>
      <c r="O61" s="246">
        <v>5</v>
      </c>
      <c r="P61" s="236">
        <v>0</v>
      </c>
      <c r="Q61" s="245">
        <f t="shared" si="7"/>
        <v>5</v>
      </c>
      <c r="R61" s="3"/>
      <c r="S61" s="3"/>
      <c r="T61" s="3"/>
      <c r="U61" s="3"/>
      <c r="V61" s="3"/>
      <c r="W61" s="139"/>
      <c r="X61" s="139"/>
      <c r="Y61" s="139"/>
      <c r="Z61" s="139"/>
    </row>
    <row r="62" spans="1:26" ht="12.75" customHeight="1" thickBot="1">
      <c r="A62" s="92" t="s">
        <v>181</v>
      </c>
      <c r="B62" s="251">
        <v>5.5</v>
      </c>
      <c r="C62" s="326">
        <v>0</v>
      </c>
      <c r="D62" s="245">
        <f t="shared" si="4"/>
        <v>5.5</v>
      </c>
      <c r="E62" s="92" t="s">
        <v>140</v>
      </c>
      <c r="F62" s="349" t="s">
        <v>130</v>
      </c>
      <c r="G62" s="350" t="s">
        <v>130</v>
      </c>
      <c r="H62" s="235" t="s">
        <v>130</v>
      </c>
      <c r="I62" s="126"/>
      <c r="J62" s="92" t="s">
        <v>140</v>
      </c>
      <c r="K62" s="251" t="s">
        <v>130</v>
      </c>
      <c r="L62" s="326" t="s">
        <v>130</v>
      </c>
      <c r="M62" s="245" t="s">
        <v>130</v>
      </c>
      <c r="N62" s="92" t="s">
        <v>210</v>
      </c>
      <c r="O62" s="251">
        <v>5.5</v>
      </c>
      <c r="P62" s="326">
        <v>0</v>
      </c>
      <c r="Q62" s="245">
        <f t="shared" si="7"/>
        <v>5.5</v>
      </c>
      <c r="R62" s="3"/>
      <c r="S62" s="3"/>
      <c r="T62" s="3"/>
      <c r="U62" s="3"/>
      <c r="V62" s="3"/>
      <c r="W62" s="139"/>
      <c r="X62" s="139"/>
      <c r="Y62" s="139"/>
      <c r="Z62" s="139"/>
    </row>
    <row r="63" spans="1:26" ht="12.75" customHeight="1" thickBot="1">
      <c r="A63" s="91" t="s">
        <v>400</v>
      </c>
      <c r="B63" s="229">
        <v>0.5</v>
      </c>
      <c r="C63" s="327">
        <v>0</v>
      </c>
      <c r="D63" s="252">
        <f>B63+C63</f>
        <v>0.5</v>
      </c>
      <c r="E63" s="91" t="s">
        <v>325</v>
      </c>
      <c r="F63" s="337">
        <v>-1</v>
      </c>
      <c r="G63" s="351">
        <v>0</v>
      </c>
      <c r="H63" s="252">
        <f t="shared" si="5"/>
        <v>-1</v>
      </c>
      <c r="I63" s="126"/>
      <c r="J63" s="91" t="s">
        <v>141</v>
      </c>
      <c r="K63" s="229">
        <v>0</v>
      </c>
      <c r="L63" s="327">
        <v>0</v>
      </c>
      <c r="M63" s="252">
        <f t="shared" si="6"/>
        <v>0</v>
      </c>
      <c r="N63" s="91" t="s">
        <v>232</v>
      </c>
      <c r="O63" s="229">
        <v>-0.5</v>
      </c>
      <c r="P63" s="327">
        <v>0</v>
      </c>
      <c r="Q63" s="352">
        <f t="shared" si="7"/>
        <v>-0.5</v>
      </c>
      <c r="R63" s="3"/>
      <c r="S63" s="3"/>
      <c r="T63" s="3"/>
      <c r="U63" s="3"/>
      <c r="V63" s="3"/>
      <c r="W63" s="139"/>
      <c r="X63" s="139"/>
      <c r="Y63" s="139"/>
      <c r="Z63" s="139"/>
    </row>
    <row r="64" spans="1:26" ht="12.75" customHeight="1" thickBot="1">
      <c r="A64" s="328" t="s">
        <v>93</v>
      </c>
      <c r="B64" s="329">
        <f>17.5/3</f>
        <v>5.833333333333333</v>
      </c>
      <c r="C64" s="330">
        <v>0</v>
      </c>
      <c r="D64" s="252">
        <f>C64</f>
        <v>0</v>
      </c>
      <c r="E64" s="328" t="s">
        <v>93</v>
      </c>
      <c r="F64" s="329">
        <f>18.5/3</f>
        <v>6.166666666666667</v>
      </c>
      <c r="G64" s="330">
        <v>0</v>
      </c>
      <c r="H64" s="252">
        <f>G64</f>
        <v>0</v>
      </c>
      <c r="I64" s="126"/>
      <c r="J64" s="328" t="s">
        <v>93</v>
      </c>
      <c r="K64" s="329">
        <f>18/3</f>
        <v>6</v>
      </c>
      <c r="L64" s="330">
        <v>0</v>
      </c>
      <c r="M64" s="252">
        <f>L64</f>
        <v>0</v>
      </c>
      <c r="N64" s="328" t="s">
        <v>93</v>
      </c>
      <c r="O64" s="329">
        <f>18/3</f>
        <v>6</v>
      </c>
      <c r="P64" s="330">
        <v>0</v>
      </c>
      <c r="Q64" s="252">
        <f>P64</f>
        <v>0</v>
      </c>
      <c r="R64" s="3"/>
      <c r="S64" s="3"/>
      <c r="T64" s="3"/>
      <c r="U64" s="3"/>
      <c r="V64" s="3"/>
      <c r="W64" s="139"/>
      <c r="X64" s="139"/>
      <c r="Y64" s="139"/>
      <c r="Z64" s="139"/>
    </row>
    <row r="65" spans="1:26" ht="12.75">
      <c r="A65" s="254"/>
      <c r="B65" s="255"/>
      <c r="C65" s="255"/>
      <c r="D65" s="256"/>
      <c r="E65" s="254"/>
      <c r="F65" s="255"/>
      <c r="G65" s="255"/>
      <c r="H65" s="256"/>
      <c r="I65" s="126"/>
      <c r="J65" s="254"/>
      <c r="K65" s="255"/>
      <c r="L65" s="255"/>
      <c r="M65" s="256"/>
      <c r="N65" s="254"/>
      <c r="O65" s="255"/>
      <c r="P65" s="255"/>
      <c r="Q65" s="256"/>
      <c r="R65" s="3"/>
      <c r="S65" s="3"/>
      <c r="T65" s="3"/>
      <c r="U65" s="3"/>
      <c r="V65" s="3"/>
      <c r="W65" s="139"/>
      <c r="X65" s="139"/>
      <c r="Y65" s="139"/>
      <c r="Z65" s="144"/>
    </row>
    <row r="66" spans="1:26" ht="13.5" customHeight="1">
      <c r="A66" s="297"/>
      <c r="B66" s="438">
        <f>B39+B40+B41+B42+B43+B44+B45+B46+B47+B48+B49+B63</f>
        <v>69</v>
      </c>
      <c r="C66" s="438">
        <f>C38+C39+C40+C41+C42+C43+C44+C45+C46+C47+C48+C49+C63+C64</f>
        <v>9.5</v>
      </c>
      <c r="D66" s="439">
        <f>B66+C66</f>
        <v>78.5</v>
      </c>
      <c r="E66" s="297"/>
      <c r="F66" s="455">
        <f>F39+F40+F41+F42+F43+F44+F45+F46+F47+F48+F49+F63</f>
        <v>67</v>
      </c>
      <c r="G66" s="455">
        <f>G38+G39+G40+G41+G42+G43+G44+G45+G46+G47+G48+G49+G63+G64</f>
        <v>12</v>
      </c>
      <c r="H66" s="456">
        <f>F66+G66</f>
        <v>79</v>
      </c>
      <c r="I66" s="126"/>
      <c r="J66" s="297"/>
      <c r="K66" s="426">
        <f>K39+K40+K41+K42+K43+K44+K45+K46+K47+K48+K49+K63</f>
        <v>60.5</v>
      </c>
      <c r="L66" s="426">
        <f>L38+L39+L40+L41+L42+L43+L44+L45+L46+L47+L48+L49+L63+L64</f>
        <v>0</v>
      </c>
      <c r="M66" s="427">
        <f>K66+L66</f>
        <v>60.5</v>
      </c>
      <c r="N66" s="297"/>
      <c r="O66" s="450">
        <f>O39+O40+O41+O42+O43+O44+O45+O46+O47+O48+O49+O63</f>
        <v>66</v>
      </c>
      <c r="P66" s="450">
        <f>P38+P39+P40+P41+P42+P43+P44+P45+P46+P47+P48+P49+P63+P64</f>
        <v>3</v>
      </c>
      <c r="Q66" s="451">
        <f>O66+P66</f>
        <v>69</v>
      </c>
      <c r="R66" s="3"/>
      <c r="S66" s="3"/>
      <c r="T66" s="3"/>
      <c r="U66" s="3"/>
      <c r="V66" s="3"/>
      <c r="W66" s="144"/>
      <c r="X66" s="153"/>
      <c r="Y66" s="153"/>
      <c r="Z66" s="153"/>
    </row>
    <row r="67" spans="1:26" ht="12.75" customHeight="1" thickBot="1">
      <c r="A67" s="111"/>
      <c r="B67" s="112"/>
      <c r="C67" s="112"/>
      <c r="D67" s="113"/>
      <c r="E67" s="111"/>
      <c r="F67" s="112"/>
      <c r="G67" s="112"/>
      <c r="H67" s="113"/>
      <c r="I67" s="126"/>
      <c r="J67" s="111"/>
      <c r="K67" s="112"/>
      <c r="L67" s="112"/>
      <c r="M67" s="113"/>
      <c r="N67" s="111"/>
      <c r="O67" s="112"/>
      <c r="P67" s="112"/>
      <c r="Q67" s="113"/>
      <c r="R67" s="3"/>
      <c r="S67" s="3"/>
      <c r="T67" s="3"/>
      <c r="U67" s="3"/>
      <c r="V67" s="3"/>
      <c r="W67" s="144"/>
      <c r="X67" s="144"/>
      <c r="Y67" s="144"/>
      <c r="Z67" s="144"/>
    </row>
    <row r="68" spans="1:26" ht="18.75" thickBot="1">
      <c r="A68" s="161"/>
      <c r="B68" s="162"/>
      <c r="C68" s="162"/>
      <c r="D68" s="163">
        <v>3</v>
      </c>
      <c r="E68" s="115"/>
      <c r="F68" s="116"/>
      <c r="G68" s="116"/>
      <c r="H68" s="117">
        <v>3</v>
      </c>
      <c r="I68" s="160"/>
      <c r="J68" s="122"/>
      <c r="K68" s="123"/>
      <c r="L68" s="123"/>
      <c r="M68" s="124">
        <v>0</v>
      </c>
      <c r="N68" s="195"/>
      <c r="O68" s="196"/>
      <c r="P68" s="196"/>
      <c r="Q68" s="197">
        <v>1</v>
      </c>
      <c r="R68" s="3"/>
      <c r="S68" s="3"/>
      <c r="T68" s="3"/>
      <c r="U68" s="3"/>
      <c r="V68" s="3"/>
      <c r="W68" s="167"/>
      <c r="X68" s="167"/>
      <c r="Y68" s="167"/>
      <c r="Z68" s="168"/>
    </row>
    <row r="69" spans="1:26" ht="6" customHeight="1" thickBot="1">
      <c r="A69" s="3"/>
      <c r="B69" s="3"/>
      <c r="C69" s="3"/>
      <c r="D69" s="3"/>
      <c r="E69" s="169"/>
      <c r="F69" s="170"/>
      <c r="G69" s="170"/>
      <c r="H69" s="170"/>
      <c r="I69" s="126"/>
      <c r="J69" s="170"/>
      <c r="K69" s="170"/>
      <c r="L69" s="170"/>
      <c r="M69" s="171"/>
      <c r="N69" s="3"/>
      <c r="O69" s="3"/>
      <c r="P69" s="3"/>
      <c r="Q69" s="3"/>
      <c r="R69" s="3"/>
      <c r="S69" s="3"/>
      <c r="T69" s="3"/>
      <c r="U69" s="3"/>
      <c r="V69" s="71"/>
      <c r="W69" s="71"/>
      <c r="X69" s="71"/>
      <c r="Y69" s="71"/>
      <c r="Z69" s="71"/>
    </row>
    <row r="70" spans="1:26" ht="15" thickBot="1">
      <c r="A70" s="3"/>
      <c r="B70" s="3"/>
      <c r="C70" s="3"/>
      <c r="D70" s="3"/>
      <c r="E70" s="674" t="s">
        <v>61</v>
      </c>
      <c r="F70" s="675"/>
      <c r="G70" s="675"/>
      <c r="H70" s="675"/>
      <c r="I70" s="675"/>
      <c r="J70" s="675"/>
      <c r="K70" s="675"/>
      <c r="L70" s="675"/>
      <c r="M70" s="676"/>
      <c r="N70" s="3"/>
      <c r="O70" s="3"/>
      <c r="P70" s="3"/>
      <c r="Q70" s="3"/>
      <c r="R70" s="3"/>
      <c r="S70" s="3"/>
      <c r="T70" s="3"/>
      <c r="U70" s="3"/>
      <c r="V70" s="71"/>
      <c r="W70" s="71"/>
      <c r="X70" s="71"/>
      <c r="Y70" s="71"/>
      <c r="Z70" s="71"/>
    </row>
    <row r="71" spans="1:26" ht="15" customHeight="1" thickBot="1">
      <c r="A71" s="3"/>
      <c r="B71" s="3"/>
      <c r="C71" s="3"/>
      <c r="D71" s="3"/>
      <c r="E71" s="706" t="s">
        <v>71</v>
      </c>
      <c r="F71" s="707"/>
      <c r="G71" s="707"/>
      <c r="H71" s="708"/>
      <c r="I71" s="172"/>
      <c r="J71" s="703" t="s">
        <v>398</v>
      </c>
      <c r="K71" s="704"/>
      <c r="L71" s="704"/>
      <c r="M71" s="705"/>
      <c r="N71" s="3"/>
      <c r="O71" s="3"/>
      <c r="P71" s="3"/>
      <c r="Q71" s="3"/>
      <c r="R71" s="3"/>
      <c r="S71" s="3"/>
      <c r="T71" s="3"/>
      <c r="U71" s="3"/>
      <c r="V71" s="71"/>
      <c r="W71" s="3"/>
      <c r="X71" s="3"/>
      <c r="Y71" s="3"/>
      <c r="Z71" s="3"/>
    </row>
    <row r="72" spans="1:26" ht="13.5" thickBot="1">
      <c r="A72" s="3"/>
      <c r="B72" s="3"/>
      <c r="C72" s="3"/>
      <c r="D72" s="3"/>
      <c r="E72" s="81" t="s">
        <v>3</v>
      </c>
      <c r="F72" s="82" t="s">
        <v>68</v>
      </c>
      <c r="G72" s="83">
        <v>-0.5</v>
      </c>
      <c r="H72" s="82" t="s">
        <v>11</v>
      </c>
      <c r="I72" s="30"/>
      <c r="J72" s="131" t="s">
        <v>3</v>
      </c>
      <c r="K72" s="131" t="s">
        <v>68</v>
      </c>
      <c r="L72" s="131">
        <v>2</v>
      </c>
      <c r="M72" s="131" t="s">
        <v>11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88" t="s">
        <v>195</v>
      </c>
      <c r="F73" s="339">
        <v>6.5</v>
      </c>
      <c r="G73" s="340">
        <v>1</v>
      </c>
      <c r="H73" s="331">
        <f>F73+G73</f>
        <v>7.5</v>
      </c>
      <c r="I73" s="30"/>
      <c r="J73" s="88" t="s">
        <v>256</v>
      </c>
      <c r="K73" s="218">
        <v>6</v>
      </c>
      <c r="L73" s="320">
        <v>-1</v>
      </c>
      <c r="M73" s="331">
        <f>K73+L73</f>
        <v>5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89" t="s">
        <v>187</v>
      </c>
      <c r="F74" s="341">
        <v>6</v>
      </c>
      <c r="G74" s="342">
        <v>-0.5</v>
      </c>
      <c r="H74" s="332">
        <f aca="true" t="shared" si="8" ref="H74:H97">F74+G74</f>
        <v>5.5</v>
      </c>
      <c r="I74" s="30"/>
      <c r="J74" s="89" t="s">
        <v>257</v>
      </c>
      <c r="K74" s="221">
        <v>6.5</v>
      </c>
      <c r="L74" s="321">
        <v>0</v>
      </c>
      <c r="M74" s="332">
        <f aca="true" t="shared" si="9" ref="M74:M97">K74+L74</f>
        <v>6.5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89" t="s">
        <v>186</v>
      </c>
      <c r="F75" s="341">
        <v>6</v>
      </c>
      <c r="G75" s="342">
        <v>0</v>
      </c>
      <c r="H75" s="332">
        <f t="shared" si="8"/>
        <v>6</v>
      </c>
      <c r="I75" s="30"/>
      <c r="J75" s="89" t="s">
        <v>273</v>
      </c>
      <c r="K75" s="221">
        <v>6</v>
      </c>
      <c r="L75" s="321">
        <v>1</v>
      </c>
      <c r="M75" s="332">
        <f t="shared" si="9"/>
        <v>7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89" t="s">
        <v>450</v>
      </c>
      <c r="F76" s="341">
        <v>6</v>
      </c>
      <c r="G76" s="342">
        <v>0</v>
      </c>
      <c r="H76" s="332">
        <f t="shared" si="8"/>
        <v>6</v>
      </c>
      <c r="I76" s="30"/>
      <c r="J76" s="89" t="s">
        <v>259</v>
      </c>
      <c r="K76" s="221">
        <v>6.5</v>
      </c>
      <c r="L76" s="321">
        <v>0</v>
      </c>
      <c r="M76" s="332">
        <f t="shared" si="9"/>
        <v>6.5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89" t="s">
        <v>449</v>
      </c>
      <c r="F77" s="341">
        <v>6.5</v>
      </c>
      <c r="G77" s="342">
        <v>0.5</v>
      </c>
      <c r="H77" s="332">
        <f t="shared" si="8"/>
        <v>7</v>
      </c>
      <c r="I77" s="30"/>
      <c r="J77" s="89" t="s">
        <v>258</v>
      </c>
      <c r="K77" s="221">
        <v>6</v>
      </c>
      <c r="L77" s="321">
        <v>0</v>
      </c>
      <c r="M77" s="332">
        <f t="shared" si="9"/>
        <v>6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89" t="s">
        <v>525</v>
      </c>
      <c r="F78" s="341" t="s">
        <v>305</v>
      </c>
      <c r="G78" s="342" t="s">
        <v>305</v>
      </c>
      <c r="H78" s="332" t="s">
        <v>526</v>
      </c>
      <c r="I78" s="30"/>
      <c r="J78" s="89" t="s">
        <v>272</v>
      </c>
      <c r="K78" s="221">
        <v>7</v>
      </c>
      <c r="L78" s="321">
        <v>3</v>
      </c>
      <c r="M78" s="332">
        <f t="shared" si="9"/>
        <v>10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89" t="s">
        <v>190</v>
      </c>
      <c r="F79" s="341">
        <v>7</v>
      </c>
      <c r="G79" s="342">
        <v>3</v>
      </c>
      <c r="H79" s="332">
        <f t="shared" si="8"/>
        <v>10</v>
      </c>
      <c r="I79" s="30"/>
      <c r="J79" s="89" t="s">
        <v>262</v>
      </c>
      <c r="K79" s="221">
        <v>6</v>
      </c>
      <c r="L79" s="321">
        <v>0</v>
      </c>
      <c r="M79" s="332">
        <f t="shared" si="9"/>
        <v>6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89" t="s">
        <v>491</v>
      </c>
      <c r="F80" s="341" t="s">
        <v>305</v>
      </c>
      <c r="G80" s="342" t="s">
        <v>305</v>
      </c>
      <c r="H80" s="332" t="s">
        <v>526</v>
      </c>
      <c r="I80" s="30"/>
      <c r="J80" s="89" t="s">
        <v>532</v>
      </c>
      <c r="K80" s="221">
        <v>5</v>
      </c>
      <c r="L80" s="321">
        <v>0</v>
      </c>
      <c r="M80" s="332">
        <f t="shared" si="9"/>
        <v>5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89" t="s">
        <v>192</v>
      </c>
      <c r="F81" s="341">
        <v>7</v>
      </c>
      <c r="G81" s="342">
        <v>1</v>
      </c>
      <c r="H81" s="332">
        <f t="shared" si="8"/>
        <v>8</v>
      </c>
      <c r="I81" s="30"/>
      <c r="J81" s="89" t="s">
        <v>268</v>
      </c>
      <c r="K81" s="221">
        <v>6</v>
      </c>
      <c r="L81" s="321">
        <v>0</v>
      </c>
      <c r="M81" s="332">
        <f t="shared" si="9"/>
        <v>6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89" t="s">
        <v>386</v>
      </c>
      <c r="F82" s="341">
        <v>6</v>
      </c>
      <c r="G82" s="342">
        <v>0.5</v>
      </c>
      <c r="H82" s="332">
        <f t="shared" si="8"/>
        <v>6.5</v>
      </c>
      <c r="I82" s="30"/>
      <c r="J82" s="89" t="s">
        <v>497</v>
      </c>
      <c r="K82" s="221">
        <v>5.5</v>
      </c>
      <c r="L82" s="321">
        <v>0</v>
      </c>
      <c r="M82" s="332">
        <f t="shared" si="9"/>
        <v>5.5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thickBot="1">
      <c r="A83" s="3"/>
      <c r="B83" s="3"/>
      <c r="C83" s="3"/>
      <c r="D83" s="3"/>
      <c r="E83" s="91" t="s">
        <v>194</v>
      </c>
      <c r="F83" s="337" t="s">
        <v>305</v>
      </c>
      <c r="G83" s="343" t="s">
        <v>305</v>
      </c>
      <c r="H83" s="344" t="s">
        <v>526</v>
      </c>
      <c r="I83" s="30"/>
      <c r="J83" s="91" t="s">
        <v>496</v>
      </c>
      <c r="K83" s="229" t="s">
        <v>305</v>
      </c>
      <c r="L83" s="322" t="s">
        <v>305</v>
      </c>
      <c r="M83" s="333" t="s">
        <v>305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thickBot="1">
      <c r="A84" s="3"/>
      <c r="B84" s="3"/>
      <c r="C84" s="3"/>
      <c r="D84" s="3"/>
      <c r="E84" s="92"/>
      <c r="F84" s="323"/>
      <c r="G84" s="324"/>
      <c r="H84" s="235"/>
      <c r="I84" s="30"/>
      <c r="J84" s="92"/>
      <c r="K84" s="323"/>
      <c r="L84" s="324"/>
      <c r="M84" s="23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94" t="s">
        <v>385</v>
      </c>
      <c r="F85" s="345" t="s">
        <v>130</v>
      </c>
      <c r="G85" s="346" t="s">
        <v>130</v>
      </c>
      <c r="H85" s="334" t="s">
        <v>130</v>
      </c>
      <c r="I85" s="30"/>
      <c r="J85" s="94" t="s">
        <v>267</v>
      </c>
      <c r="K85" s="241" t="s">
        <v>130</v>
      </c>
      <c r="L85" s="325" t="s">
        <v>130</v>
      </c>
      <c r="M85" s="334" t="s">
        <v>130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89" t="s">
        <v>197</v>
      </c>
      <c r="F86" s="341">
        <v>5</v>
      </c>
      <c r="G86" s="342">
        <v>0</v>
      </c>
      <c r="H86" s="332">
        <f t="shared" si="8"/>
        <v>5</v>
      </c>
      <c r="I86" s="30"/>
      <c r="J86" s="89" t="s">
        <v>265</v>
      </c>
      <c r="K86" s="221">
        <v>5.5</v>
      </c>
      <c r="L86" s="321">
        <v>0</v>
      </c>
      <c r="M86" s="332">
        <f t="shared" si="9"/>
        <v>5.5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95" t="s">
        <v>196</v>
      </c>
      <c r="F87" s="347" t="s">
        <v>227</v>
      </c>
      <c r="G87" s="348" t="s">
        <v>227</v>
      </c>
      <c r="H87" s="235" t="s">
        <v>227</v>
      </c>
      <c r="I87" s="30"/>
      <c r="J87" s="95" t="s">
        <v>533</v>
      </c>
      <c r="K87" s="246">
        <v>6</v>
      </c>
      <c r="L87" s="236">
        <v>0</v>
      </c>
      <c r="M87" s="235">
        <f t="shared" si="9"/>
        <v>6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89" t="s">
        <v>199</v>
      </c>
      <c r="F88" s="341">
        <v>5.5</v>
      </c>
      <c r="G88" s="342">
        <v>-0.5</v>
      </c>
      <c r="H88" s="332">
        <f t="shared" si="8"/>
        <v>5</v>
      </c>
      <c r="I88" s="30"/>
      <c r="J88" s="95" t="s">
        <v>466</v>
      </c>
      <c r="K88" s="246" t="s">
        <v>130</v>
      </c>
      <c r="L88" s="236" t="s">
        <v>130</v>
      </c>
      <c r="M88" s="235" t="s">
        <v>130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89" t="s">
        <v>456</v>
      </c>
      <c r="F89" s="341">
        <v>5.5</v>
      </c>
      <c r="G89" s="342">
        <v>-0.5</v>
      </c>
      <c r="H89" s="332">
        <f t="shared" si="8"/>
        <v>5</v>
      </c>
      <c r="I89" s="30"/>
      <c r="J89" s="95" t="s">
        <v>271</v>
      </c>
      <c r="K89" s="246">
        <v>5.5</v>
      </c>
      <c r="L89" s="236">
        <v>-0.5</v>
      </c>
      <c r="M89" s="235">
        <f t="shared" si="9"/>
        <v>5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95" t="s">
        <v>200</v>
      </c>
      <c r="F90" s="347">
        <v>6</v>
      </c>
      <c r="G90" s="348">
        <v>0</v>
      </c>
      <c r="H90" s="235">
        <f t="shared" si="8"/>
        <v>6</v>
      </c>
      <c r="I90" s="30"/>
      <c r="J90" s="95" t="s">
        <v>274</v>
      </c>
      <c r="K90" s="246">
        <v>6.5</v>
      </c>
      <c r="L90" s="236">
        <v>0</v>
      </c>
      <c r="M90" s="235">
        <f t="shared" si="9"/>
        <v>6.5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95" t="s">
        <v>206</v>
      </c>
      <c r="F91" s="347">
        <v>6</v>
      </c>
      <c r="G91" s="348">
        <v>0</v>
      </c>
      <c r="H91" s="235">
        <f t="shared" si="8"/>
        <v>6</v>
      </c>
      <c r="I91" s="30"/>
      <c r="J91" s="95" t="s">
        <v>410</v>
      </c>
      <c r="K91" s="246">
        <v>6</v>
      </c>
      <c r="L91" s="236">
        <v>0</v>
      </c>
      <c r="M91" s="235">
        <f t="shared" si="9"/>
        <v>6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95" t="s">
        <v>457</v>
      </c>
      <c r="F92" s="347">
        <v>5.5</v>
      </c>
      <c r="G92" s="348">
        <v>0</v>
      </c>
      <c r="H92" s="235">
        <f t="shared" si="8"/>
        <v>5.5</v>
      </c>
      <c r="I92" s="30"/>
      <c r="J92" s="95" t="s">
        <v>275</v>
      </c>
      <c r="K92" s="246">
        <v>5.5</v>
      </c>
      <c r="L92" s="236">
        <v>0</v>
      </c>
      <c r="M92" s="235">
        <f t="shared" si="9"/>
        <v>5.5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95" t="s">
        <v>201</v>
      </c>
      <c r="F93" s="347">
        <v>6.5</v>
      </c>
      <c r="G93" s="348">
        <v>-0.5</v>
      </c>
      <c r="H93" s="235">
        <f t="shared" si="8"/>
        <v>6</v>
      </c>
      <c r="I93" s="30"/>
      <c r="J93" s="95" t="s">
        <v>140</v>
      </c>
      <c r="K93" s="246" t="s">
        <v>130</v>
      </c>
      <c r="L93" s="236" t="s">
        <v>130</v>
      </c>
      <c r="M93" s="235" t="s">
        <v>130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0"/>
      <c r="B94" s="30"/>
      <c r="C94" s="30"/>
      <c r="D94" s="30"/>
      <c r="E94" s="95" t="s">
        <v>492</v>
      </c>
      <c r="F94" s="347">
        <v>6</v>
      </c>
      <c r="G94" s="348">
        <v>0</v>
      </c>
      <c r="H94" s="235">
        <f t="shared" si="8"/>
        <v>6</v>
      </c>
      <c r="I94" s="30"/>
      <c r="J94" s="95" t="s">
        <v>140</v>
      </c>
      <c r="K94" s="246" t="s">
        <v>130</v>
      </c>
      <c r="L94" s="236" t="s">
        <v>130</v>
      </c>
      <c r="M94" s="235" t="s">
        <v>130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0"/>
      <c r="B95" s="30"/>
      <c r="C95" s="30"/>
      <c r="D95" s="30"/>
      <c r="E95" s="95" t="s">
        <v>468</v>
      </c>
      <c r="F95" s="347">
        <v>6.5</v>
      </c>
      <c r="G95" s="348">
        <v>0</v>
      </c>
      <c r="H95" s="235">
        <f t="shared" si="8"/>
        <v>6.5</v>
      </c>
      <c r="I95" s="30"/>
      <c r="J95" s="95" t="s">
        <v>140</v>
      </c>
      <c r="K95" s="246" t="s">
        <v>130</v>
      </c>
      <c r="L95" s="236" t="s">
        <v>130</v>
      </c>
      <c r="M95" s="235" t="s">
        <v>130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thickBot="1">
      <c r="A96" s="181"/>
      <c r="B96" s="181"/>
      <c r="C96" s="181"/>
      <c r="D96" s="181"/>
      <c r="E96" s="92" t="s">
        <v>527</v>
      </c>
      <c r="F96" s="349">
        <v>6.5</v>
      </c>
      <c r="G96" s="350">
        <v>-0.5</v>
      </c>
      <c r="H96" s="235">
        <f t="shared" si="8"/>
        <v>6</v>
      </c>
      <c r="I96" s="181"/>
      <c r="J96" s="92" t="s">
        <v>140</v>
      </c>
      <c r="K96" s="336" t="s">
        <v>130</v>
      </c>
      <c r="L96" s="326" t="s">
        <v>130</v>
      </c>
      <c r="M96" s="235" t="s">
        <v>130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thickBot="1">
      <c r="A97" s="182"/>
      <c r="B97" s="182"/>
      <c r="C97" s="182"/>
      <c r="D97" s="182"/>
      <c r="E97" s="91" t="s">
        <v>470</v>
      </c>
      <c r="F97" s="337">
        <v>0</v>
      </c>
      <c r="G97" s="351">
        <v>0</v>
      </c>
      <c r="H97" s="252">
        <f t="shared" si="8"/>
        <v>0</v>
      </c>
      <c r="I97" s="183"/>
      <c r="J97" s="91" t="s">
        <v>276</v>
      </c>
      <c r="K97" s="229">
        <v>0</v>
      </c>
      <c r="L97" s="327">
        <v>0</v>
      </c>
      <c r="M97" s="252">
        <f t="shared" si="9"/>
        <v>0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thickBot="1">
      <c r="A98" s="182"/>
      <c r="B98" s="182"/>
      <c r="C98" s="182"/>
      <c r="D98" s="182"/>
      <c r="E98" s="328" t="s">
        <v>93</v>
      </c>
      <c r="F98" s="329">
        <f>18/3</f>
        <v>6</v>
      </c>
      <c r="G98" s="330">
        <v>0</v>
      </c>
      <c r="H98" s="252">
        <f>G98</f>
        <v>0</v>
      </c>
      <c r="I98" s="183"/>
      <c r="J98" s="328" t="s">
        <v>93</v>
      </c>
      <c r="K98" s="329">
        <f>19/3</f>
        <v>6.333333333333333</v>
      </c>
      <c r="L98" s="330">
        <v>0.5</v>
      </c>
      <c r="M98" s="252">
        <f>L98</f>
        <v>0.5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184"/>
      <c r="B99" s="184"/>
      <c r="C99" s="184"/>
      <c r="D99" s="185"/>
      <c r="E99" s="254"/>
      <c r="F99" s="255"/>
      <c r="G99" s="255"/>
      <c r="H99" s="256"/>
      <c r="I99" s="183"/>
      <c r="J99" s="254"/>
      <c r="K99" s="255"/>
      <c r="L99" s="255"/>
      <c r="M99" s="256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187"/>
      <c r="B100" s="187"/>
      <c r="C100" s="187"/>
      <c r="D100" s="2"/>
      <c r="E100" s="297"/>
      <c r="F100" s="479">
        <f>F73+F74+F75+F76+F77+F88+F79+F89+F81+F82+F86+F97</f>
        <v>67</v>
      </c>
      <c r="G100" s="479">
        <f>G72+G73+G74+G75+G76+G77+G88+G79+G89+G81+G82+G86+G97+G98</f>
        <v>4</v>
      </c>
      <c r="H100" s="480">
        <f>F100+G100</f>
        <v>71</v>
      </c>
      <c r="I100" s="190"/>
      <c r="J100" s="297"/>
      <c r="K100" s="467">
        <f>K73+K74+K75+K76+K77+K78+K79+K80+K81+K82+K86+K97</f>
        <v>66</v>
      </c>
      <c r="L100" s="468">
        <f>L72+L73+L74+L75+L76+L77+L78+L79+L80+L81+L82+L86+L97+L98</f>
        <v>5.5</v>
      </c>
      <c r="M100" s="469">
        <f>K100+L100</f>
        <v>71.5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thickBot="1">
      <c r="A101" s="193"/>
      <c r="B101" s="193"/>
      <c r="C101" s="193"/>
      <c r="D101" s="194"/>
      <c r="E101" s="111"/>
      <c r="F101" s="112"/>
      <c r="G101" s="112"/>
      <c r="H101" s="113"/>
      <c r="I101" s="68"/>
      <c r="J101" s="111"/>
      <c r="K101" s="112"/>
      <c r="L101" s="112"/>
      <c r="M101" s="11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thickBot="1">
      <c r="A102" s="193"/>
      <c r="B102" s="193"/>
      <c r="C102" s="193"/>
      <c r="D102" s="194"/>
      <c r="E102" s="118"/>
      <c r="F102" s="119"/>
      <c r="G102" s="119"/>
      <c r="H102" s="120">
        <v>2</v>
      </c>
      <c r="I102" s="198"/>
      <c r="J102" s="157"/>
      <c r="K102" s="158"/>
      <c r="L102" s="158"/>
      <c r="M102" s="159">
        <v>2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193"/>
      <c r="B103" s="193"/>
      <c r="C103" s="193"/>
      <c r="D103" s="194"/>
      <c r="E103" s="193"/>
      <c r="F103" s="193"/>
      <c r="G103" s="193"/>
      <c r="H103" s="68"/>
      <c r="I103" s="68"/>
      <c r="J103" s="193"/>
      <c r="K103" s="193"/>
      <c r="L103" s="193"/>
      <c r="M103" s="19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>
      <c r="A104" s="193"/>
      <c r="B104" s="193"/>
      <c r="C104" s="193"/>
      <c r="D104" s="194"/>
      <c r="E104" s="193"/>
      <c r="F104" s="193"/>
      <c r="G104" s="193"/>
      <c r="H104" s="68"/>
      <c r="I104" s="68"/>
      <c r="J104" s="193"/>
      <c r="K104" s="193"/>
      <c r="L104" s="193"/>
      <c r="M104" s="194"/>
      <c r="N104" s="3"/>
      <c r="O104" s="3"/>
      <c r="P104" s="3"/>
      <c r="Q104" s="3"/>
      <c r="R104" s="3"/>
      <c r="S104" s="3"/>
      <c r="T104" s="3"/>
      <c r="U104" s="3"/>
      <c r="V104" s="181"/>
      <c r="W104" s="3"/>
      <c r="X104" s="3"/>
      <c r="Y104" s="3"/>
      <c r="Z104" s="3"/>
    </row>
    <row r="105" spans="1:26" ht="12.75">
      <c r="A105" s="193"/>
      <c r="B105" s="193"/>
      <c r="C105" s="193"/>
      <c r="D105" s="194"/>
      <c r="E105" s="193"/>
      <c r="F105" s="193"/>
      <c r="G105" s="193"/>
      <c r="H105" s="68"/>
      <c r="I105" s="68"/>
      <c r="J105" s="193"/>
      <c r="K105" s="193"/>
      <c r="L105" s="193"/>
      <c r="M105" s="194"/>
      <c r="N105" s="3"/>
      <c r="O105" s="3"/>
      <c r="P105" s="3"/>
      <c r="Q105" s="3"/>
      <c r="R105" s="3"/>
      <c r="S105" s="3"/>
      <c r="T105" s="3"/>
      <c r="U105" s="3"/>
      <c r="V105" s="182"/>
      <c r="W105" s="3"/>
      <c r="X105" s="3"/>
      <c r="Y105" s="3"/>
      <c r="Z105" s="3"/>
    </row>
    <row r="106" spans="1:26" ht="12.75">
      <c r="A106" s="193"/>
      <c r="B106" s="193"/>
      <c r="C106" s="193"/>
      <c r="D106" s="194"/>
      <c r="E106" s="193"/>
      <c r="F106" s="193"/>
      <c r="G106" s="193"/>
      <c r="H106" s="68"/>
      <c r="I106" s="68"/>
      <c r="J106" s="193"/>
      <c r="K106" s="193"/>
      <c r="L106" s="193"/>
      <c r="M106" s="194"/>
      <c r="N106" s="3"/>
      <c r="O106" s="3"/>
      <c r="P106" s="3"/>
      <c r="Q106" s="3"/>
      <c r="R106" s="3"/>
      <c r="S106" s="3"/>
      <c r="T106" s="3"/>
      <c r="U106" s="3"/>
      <c r="V106" s="185"/>
      <c r="W106" s="3"/>
      <c r="X106" s="3"/>
      <c r="Y106" s="3"/>
      <c r="Z106" s="3"/>
    </row>
    <row r="107" spans="1:26" ht="12.75">
      <c r="A107" s="193"/>
      <c r="B107" s="193"/>
      <c r="C107" s="193"/>
      <c r="D107" s="194"/>
      <c r="E107" s="193"/>
      <c r="F107" s="193"/>
      <c r="G107" s="193"/>
      <c r="H107" s="68"/>
      <c r="I107" s="68"/>
      <c r="J107" s="193"/>
      <c r="K107" s="193"/>
      <c r="L107" s="193"/>
      <c r="M107" s="194"/>
      <c r="N107" s="3"/>
      <c r="O107" s="3"/>
      <c r="P107" s="3"/>
      <c r="Q107" s="3"/>
      <c r="R107" s="3"/>
      <c r="S107" s="3"/>
      <c r="T107" s="3"/>
      <c r="U107" s="3"/>
      <c r="V107" s="2"/>
      <c r="W107" s="3"/>
      <c r="X107" s="3"/>
      <c r="Y107" s="3"/>
      <c r="Z107" s="3"/>
    </row>
    <row r="108" spans="1:26" ht="12.75">
      <c r="A108" s="193"/>
      <c r="B108" s="193"/>
      <c r="C108" s="193"/>
      <c r="D108" s="194"/>
      <c r="E108" s="193"/>
      <c r="F108" s="193"/>
      <c r="G108" s="193"/>
      <c r="H108" s="68"/>
      <c r="I108" s="68"/>
      <c r="J108" s="193"/>
      <c r="K108" s="193"/>
      <c r="L108" s="193"/>
      <c r="M108" s="194"/>
      <c r="N108" s="3"/>
      <c r="O108" s="3"/>
      <c r="P108" s="3"/>
      <c r="Q108" s="3"/>
      <c r="R108" s="3"/>
      <c r="S108" s="3"/>
      <c r="T108" s="3"/>
      <c r="U108" s="3"/>
      <c r="V108" s="194"/>
      <c r="W108" s="3"/>
      <c r="X108" s="3"/>
      <c r="Y108" s="3"/>
      <c r="Z108" s="3"/>
    </row>
    <row r="109" spans="1:26" ht="12.75">
      <c r="A109" s="193"/>
      <c r="B109" s="193"/>
      <c r="C109" s="193"/>
      <c r="D109" s="194"/>
      <c r="E109" s="193"/>
      <c r="F109" s="193"/>
      <c r="G109" s="193"/>
      <c r="H109" s="68"/>
      <c r="I109" s="68"/>
      <c r="J109" s="193"/>
      <c r="K109" s="193"/>
      <c r="L109" s="193"/>
      <c r="M109" s="194"/>
      <c r="N109" s="3"/>
      <c r="O109" s="3"/>
      <c r="P109" s="3"/>
      <c r="Q109" s="3"/>
      <c r="R109" s="3"/>
      <c r="S109" s="3"/>
      <c r="T109" s="3"/>
      <c r="U109" s="3"/>
      <c r="V109" s="194"/>
      <c r="W109" s="3"/>
      <c r="X109" s="3"/>
      <c r="Y109" s="3"/>
      <c r="Z109" s="3"/>
    </row>
    <row r="110" spans="1:26" ht="12.75">
      <c r="A110" s="193"/>
      <c r="B110" s="193"/>
      <c r="C110" s="193"/>
      <c r="D110" s="194"/>
      <c r="E110" s="193"/>
      <c r="F110" s="193"/>
      <c r="G110" s="193"/>
      <c r="H110" s="68"/>
      <c r="I110" s="68"/>
      <c r="J110" s="193"/>
      <c r="K110" s="193"/>
      <c r="L110" s="193"/>
      <c r="M110" s="194"/>
      <c r="N110" s="3"/>
      <c r="O110" s="3"/>
      <c r="P110" s="3"/>
      <c r="Q110" s="3"/>
      <c r="R110" s="3"/>
      <c r="S110" s="3"/>
      <c r="T110" s="3"/>
      <c r="U110" s="3"/>
      <c r="V110" s="194"/>
      <c r="W110" s="30"/>
      <c r="X110" s="193"/>
      <c r="Y110" s="68"/>
      <c r="Z110" s="3"/>
    </row>
    <row r="111" spans="1:26" ht="12.75">
      <c r="A111" s="193"/>
      <c r="B111" s="193"/>
      <c r="C111" s="193"/>
      <c r="D111" s="194"/>
      <c r="E111" s="193"/>
      <c r="F111" s="193"/>
      <c r="G111" s="193"/>
      <c r="H111" s="68"/>
      <c r="I111" s="68"/>
      <c r="J111" s="193"/>
      <c r="K111" s="193"/>
      <c r="L111" s="193"/>
      <c r="M111" s="194"/>
      <c r="N111" s="3"/>
      <c r="O111" s="3"/>
      <c r="P111" s="3"/>
      <c r="Q111" s="3"/>
      <c r="R111" s="3"/>
      <c r="S111" s="3"/>
      <c r="T111" s="3"/>
      <c r="U111" s="3"/>
      <c r="V111" s="194"/>
      <c r="W111" s="30"/>
      <c r="X111" s="193"/>
      <c r="Y111" s="68"/>
      <c r="Z111" s="3"/>
    </row>
    <row r="112" spans="1:26" ht="12.75">
      <c r="A112" s="202"/>
      <c r="B112" s="202"/>
      <c r="C112" s="202"/>
      <c r="D112" s="203"/>
      <c r="E112" s="100"/>
      <c r="F112" s="100"/>
      <c r="G112" s="100"/>
      <c r="H112" s="202"/>
      <c r="I112" s="202"/>
      <c r="J112" s="202"/>
      <c r="K112" s="202"/>
      <c r="L112" s="202"/>
      <c r="M112" s="203"/>
      <c r="N112" s="3"/>
      <c r="O112" s="3"/>
      <c r="P112" s="3"/>
      <c r="Q112" s="3"/>
      <c r="R112" s="3"/>
      <c r="S112" s="3"/>
      <c r="T112" s="3"/>
      <c r="U112" s="3"/>
      <c r="V112" s="194"/>
      <c r="W112" s="30"/>
      <c r="X112" s="193"/>
      <c r="Y112" s="68"/>
      <c r="Z112" s="3"/>
    </row>
    <row r="113" spans="1:26" s="4" customFormat="1" ht="12.75">
      <c r="A113" s="204"/>
      <c r="B113" s="204"/>
      <c r="C113" s="204"/>
      <c r="D113" s="203"/>
      <c r="E113" s="100"/>
      <c r="F113" s="100"/>
      <c r="G113" s="100"/>
      <c r="H113" s="202"/>
      <c r="I113" s="202"/>
      <c r="J113" s="100"/>
      <c r="K113" s="100"/>
      <c r="L113" s="100"/>
      <c r="M113" s="203"/>
      <c r="N113" s="3"/>
      <c r="O113" s="3"/>
      <c r="P113" s="3"/>
      <c r="Q113" s="3"/>
      <c r="R113" s="3"/>
      <c r="S113" s="3"/>
      <c r="T113" s="3"/>
      <c r="U113" s="3"/>
      <c r="V113" s="194"/>
      <c r="W113" s="30"/>
      <c r="X113" s="193"/>
      <c r="Y113" s="68"/>
      <c r="Z113" s="3"/>
    </row>
    <row r="114" spans="1:26" s="4" customFormat="1" ht="12.75">
      <c r="A114" s="100"/>
      <c r="B114" s="100"/>
      <c r="C114" s="100"/>
      <c r="D114" s="203"/>
      <c r="E114" s="100"/>
      <c r="F114" s="100"/>
      <c r="G114" s="100"/>
      <c r="H114" s="202"/>
      <c r="I114" s="202"/>
      <c r="J114" s="100"/>
      <c r="K114" s="100"/>
      <c r="L114" s="100"/>
      <c r="M114" s="203"/>
      <c r="N114" s="3"/>
      <c r="O114" s="3"/>
      <c r="P114" s="3"/>
      <c r="Q114" s="3"/>
      <c r="R114" s="3"/>
      <c r="S114" s="3"/>
      <c r="T114" s="3"/>
      <c r="U114" s="3"/>
      <c r="V114" s="194"/>
      <c r="W114" s="30"/>
      <c r="X114" s="193"/>
      <c r="Y114" s="68"/>
      <c r="Z114" s="3"/>
    </row>
    <row r="115" spans="1:26" s="4" customFormat="1" ht="12.75">
      <c r="A115" s="100"/>
      <c r="B115" s="100"/>
      <c r="C115" s="100"/>
      <c r="D115" s="202"/>
      <c r="E115" s="100"/>
      <c r="F115" s="100"/>
      <c r="G115" s="100"/>
      <c r="H115" s="202"/>
      <c r="I115" s="202"/>
      <c r="J115" s="100"/>
      <c r="K115" s="100"/>
      <c r="L115" s="100"/>
      <c r="M115" s="203"/>
      <c r="N115" s="3"/>
      <c r="O115" s="3"/>
      <c r="P115" s="3"/>
      <c r="Q115" s="3"/>
      <c r="R115" s="3"/>
      <c r="S115" s="3"/>
      <c r="T115" s="3"/>
      <c r="U115" s="3"/>
      <c r="V115" s="194"/>
      <c r="W115" s="30"/>
      <c r="X115" s="193"/>
      <c r="Y115" s="68"/>
      <c r="Z115" s="3"/>
    </row>
    <row r="116" spans="1:26" s="4" customFormat="1" ht="12.75">
      <c r="A116" s="193"/>
      <c r="B116" s="193"/>
      <c r="C116" s="193"/>
      <c r="D116" s="68"/>
      <c r="E116" s="100"/>
      <c r="F116" s="100"/>
      <c r="G116" s="100"/>
      <c r="H116" s="202"/>
      <c r="I116" s="202"/>
      <c r="J116" s="100"/>
      <c r="K116" s="100"/>
      <c r="L116" s="100"/>
      <c r="M116" s="203"/>
      <c r="N116" s="3"/>
      <c r="O116" s="3"/>
      <c r="P116" s="3"/>
      <c r="Q116" s="3"/>
      <c r="R116" s="3"/>
      <c r="S116" s="3"/>
      <c r="T116" s="3"/>
      <c r="U116" s="3"/>
      <c r="V116" s="194"/>
      <c r="W116" s="30"/>
      <c r="X116" s="193"/>
      <c r="Y116" s="68"/>
      <c r="Z116" s="3"/>
    </row>
    <row r="117" spans="1:26" s="4" customFormat="1" ht="12.75">
      <c r="A117" s="100"/>
      <c r="B117" s="100"/>
      <c r="C117" s="100"/>
      <c r="D117" s="202"/>
      <c r="E117" s="100"/>
      <c r="F117" s="100"/>
      <c r="G117" s="100"/>
      <c r="H117" s="202"/>
      <c r="I117" s="202"/>
      <c r="J117" s="100"/>
      <c r="K117" s="100"/>
      <c r="L117" s="100"/>
      <c r="M117" s="202"/>
      <c r="N117" s="3"/>
      <c r="O117" s="3"/>
      <c r="P117" s="3"/>
      <c r="Q117" s="3"/>
      <c r="R117" s="3"/>
      <c r="S117" s="3"/>
      <c r="T117" s="3"/>
      <c r="U117" s="3"/>
      <c r="V117" s="194"/>
      <c r="W117" s="30"/>
      <c r="X117" s="193"/>
      <c r="Y117" s="68"/>
      <c r="Z117" s="3"/>
    </row>
    <row r="118" spans="1:26" s="4" customFormat="1" ht="12.75">
      <c r="A118" s="100"/>
      <c r="B118" s="100"/>
      <c r="C118" s="100"/>
      <c r="D118" s="202"/>
      <c r="E118" s="100"/>
      <c r="F118" s="100"/>
      <c r="G118" s="100"/>
      <c r="H118" s="202"/>
      <c r="I118" s="202"/>
      <c r="J118" s="100"/>
      <c r="K118" s="100"/>
      <c r="L118" s="100"/>
      <c r="M118" s="202"/>
      <c r="N118" s="3"/>
      <c r="O118" s="3"/>
      <c r="P118" s="3"/>
      <c r="Q118" s="3"/>
      <c r="R118" s="3"/>
      <c r="S118" s="3"/>
      <c r="T118" s="3"/>
      <c r="U118" s="3"/>
      <c r="V118" s="194"/>
      <c r="W118" s="30"/>
      <c r="X118" s="193"/>
      <c r="Y118" s="68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</sheetData>
  <sheetProtection/>
  <mergeCells count="14">
    <mergeCell ref="A1:Q1"/>
    <mergeCell ref="A2:Q2"/>
    <mergeCell ref="A3:D3"/>
    <mergeCell ref="E37:H37"/>
    <mergeCell ref="E71:H71"/>
    <mergeCell ref="N37:Q37"/>
    <mergeCell ref="A37:D37"/>
    <mergeCell ref="J3:M3"/>
    <mergeCell ref="A36:Q36"/>
    <mergeCell ref="J71:M71"/>
    <mergeCell ref="E3:H3"/>
    <mergeCell ref="N3:Q3"/>
    <mergeCell ref="J37:M37"/>
    <mergeCell ref="E70:M7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143"/>
  <sheetViews>
    <sheetView zoomScalePageLayoutView="0" workbookViewId="0" topLeftCell="A31">
      <selection activeCell="A1" sqref="A1:Q1"/>
    </sheetView>
  </sheetViews>
  <sheetFormatPr defaultColWidth="9.140625" defaultRowHeight="12.75"/>
  <cols>
    <col min="1" max="1" width="19.7109375" style="5" customWidth="1"/>
    <col min="2" max="3" width="5.7109375" style="5" customWidth="1"/>
    <col min="4" max="4" width="6.7109375" style="5" customWidth="1"/>
    <col min="5" max="5" width="19.7109375" style="5" customWidth="1"/>
    <col min="6" max="7" width="5.7109375" style="5" customWidth="1"/>
    <col min="8" max="8" width="6.7109375" style="5" customWidth="1"/>
    <col min="9" max="9" width="1.28515625" style="5" customWidth="1"/>
    <col min="10" max="10" width="19.7109375" style="5" customWidth="1"/>
    <col min="11" max="12" width="5.7109375" style="5" customWidth="1"/>
    <col min="13" max="13" width="6.7109375" style="5" customWidth="1"/>
    <col min="14" max="14" width="19.7109375" style="5" customWidth="1"/>
    <col min="15" max="16" width="5.7109375" style="5" customWidth="1"/>
    <col min="17" max="17" width="6.7109375" style="5" customWidth="1"/>
    <col min="18" max="26" width="9.140625" style="5" customWidth="1"/>
    <col min="27" max="58" width="9.140625" style="4" customWidth="1"/>
    <col min="59" max="16384" width="9.140625" style="5" customWidth="1"/>
  </cols>
  <sheetData>
    <row r="1" spans="1:62" ht="15" thickBot="1">
      <c r="A1" s="749" t="s">
        <v>100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750"/>
      <c r="R1" s="172"/>
      <c r="S1" s="3"/>
      <c r="T1" s="3"/>
      <c r="U1" s="3"/>
      <c r="V1" s="3"/>
      <c r="W1" s="3"/>
      <c r="X1" s="3"/>
      <c r="Y1" s="3"/>
      <c r="Z1" s="3"/>
      <c r="AL1" s="205"/>
      <c r="AM1" s="206"/>
      <c r="BG1" s="4"/>
      <c r="BH1" s="4"/>
      <c r="BI1" s="4"/>
      <c r="BJ1" s="4"/>
    </row>
    <row r="2" spans="1:62" ht="15" thickBot="1">
      <c r="A2" s="674" t="s">
        <v>12</v>
      </c>
      <c r="B2" s="675"/>
      <c r="C2" s="675"/>
      <c r="D2" s="675"/>
      <c r="E2" s="675"/>
      <c r="F2" s="675"/>
      <c r="G2" s="675"/>
      <c r="H2" s="676"/>
      <c r="I2" s="207"/>
      <c r="J2" s="674" t="s">
        <v>13</v>
      </c>
      <c r="K2" s="675"/>
      <c r="L2" s="675"/>
      <c r="M2" s="675"/>
      <c r="N2" s="675"/>
      <c r="O2" s="675"/>
      <c r="P2" s="675"/>
      <c r="Q2" s="676"/>
      <c r="R2" s="30"/>
      <c r="S2" s="3"/>
      <c r="T2" s="3"/>
      <c r="U2" s="3"/>
      <c r="V2" s="3"/>
      <c r="W2" s="3"/>
      <c r="X2" s="3"/>
      <c r="Y2" s="3"/>
      <c r="Z2" s="3"/>
      <c r="AL2" s="205"/>
      <c r="AM2" s="206"/>
      <c r="BG2" s="4"/>
      <c r="BH2" s="4"/>
      <c r="BI2" s="4"/>
      <c r="BJ2" s="4"/>
    </row>
    <row r="3" spans="1:62" s="213" customFormat="1" ht="15" customHeight="1" thickBot="1">
      <c r="A3" s="685" t="s">
        <v>537</v>
      </c>
      <c r="B3" s="755"/>
      <c r="C3" s="755"/>
      <c r="D3" s="686"/>
      <c r="E3" s="756" t="s">
        <v>357</v>
      </c>
      <c r="F3" s="756"/>
      <c r="G3" s="756"/>
      <c r="H3" s="757"/>
      <c r="I3" s="208"/>
      <c r="J3" s="681" t="s">
        <v>358</v>
      </c>
      <c r="K3" s="759"/>
      <c r="L3" s="759"/>
      <c r="M3" s="682"/>
      <c r="N3" s="679" t="s">
        <v>536</v>
      </c>
      <c r="O3" s="758"/>
      <c r="P3" s="758"/>
      <c r="Q3" s="680"/>
      <c r="R3" s="209"/>
      <c r="S3" s="209"/>
      <c r="T3" s="209"/>
      <c r="U3" s="209"/>
      <c r="V3" s="209"/>
      <c r="W3" s="209"/>
      <c r="X3" s="209"/>
      <c r="Y3" s="209"/>
      <c r="Z3" s="209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1"/>
      <c r="AM3" s="212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</row>
    <row r="4" spans="1:62" s="213" customFormat="1" ht="13.5" thickBot="1">
      <c r="A4" s="503" t="s">
        <v>3</v>
      </c>
      <c r="B4" s="504" t="s">
        <v>68</v>
      </c>
      <c r="C4" s="505">
        <v>0.5</v>
      </c>
      <c r="D4" s="504" t="s">
        <v>11</v>
      </c>
      <c r="E4" s="497" t="s">
        <v>3</v>
      </c>
      <c r="F4" s="498" t="s">
        <v>68</v>
      </c>
      <c r="G4" s="499">
        <v>-1</v>
      </c>
      <c r="H4" s="498" t="s">
        <v>11</v>
      </c>
      <c r="I4" s="214"/>
      <c r="J4" s="510" t="s">
        <v>3</v>
      </c>
      <c r="K4" s="511" t="s">
        <v>68</v>
      </c>
      <c r="L4" s="512">
        <v>0</v>
      </c>
      <c r="M4" s="511" t="s">
        <v>11</v>
      </c>
      <c r="N4" s="520" t="s">
        <v>3</v>
      </c>
      <c r="O4" s="521" t="s">
        <v>68</v>
      </c>
      <c r="P4" s="522">
        <v>-0.5</v>
      </c>
      <c r="Q4" s="521" t="s">
        <v>11</v>
      </c>
      <c r="R4" s="209"/>
      <c r="S4" s="209"/>
      <c r="T4" s="209"/>
      <c r="U4" s="209"/>
      <c r="V4" s="209"/>
      <c r="W4" s="209"/>
      <c r="X4" s="209"/>
      <c r="Y4" s="209"/>
      <c r="Z4" s="209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5"/>
      <c r="AM4" s="212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</row>
    <row r="5" spans="1:62" ht="12.75">
      <c r="A5" s="88" t="s">
        <v>256</v>
      </c>
      <c r="B5" s="218">
        <v>6.5</v>
      </c>
      <c r="C5" s="320">
        <v>1</v>
      </c>
      <c r="D5" s="331">
        <f>B5+C5</f>
        <v>7.5</v>
      </c>
      <c r="E5" s="88" t="s">
        <v>440</v>
      </c>
      <c r="F5" s="216">
        <v>6</v>
      </c>
      <c r="G5" s="320">
        <v>0.5</v>
      </c>
      <c r="H5" s="217">
        <f>F5+G5</f>
        <v>6.5</v>
      </c>
      <c r="I5" s="84"/>
      <c r="J5" s="179" t="s">
        <v>416</v>
      </c>
      <c r="K5" s="216">
        <v>6</v>
      </c>
      <c r="L5" s="320">
        <v>1</v>
      </c>
      <c r="M5" s="217">
        <f>K5+L5</f>
        <v>7</v>
      </c>
      <c r="N5" s="88" t="s">
        <v>421</v>
      </c>
      <c r="O5" s="218">
        <v>6</v>
      </c>
      <c r="P5" s="423">
        <v>1</v>
      </c>
      <c r="Q5" s="219">
        <f>O5+P5</f>
        <v>7</v>
      </c>
      <c r="R5" s="3"/>
      <c r="S5" s="3"/>
      <c r="T5" s="3"/>
      <c r="U5" s="3"/>
      <c r="V5" s="3"/>
      <c r="W5" s="3"/>
      <c r="X5" s="3"/>
      <c r="Y5" s="3"/>
      <c r="Z5" s="3"/>
      <c r="AL5" s="220"/>
      <c r="AM5" s="206"/>
      <c r="BG5" s="4"/>
      <c r="BH5" s="4"/>
      <c r="BI5" s="4"/>
      <c r="BJ5" s="4"/>
    </row>
    <row r="6" spans="1:62" ht="12.75">
      <c r="A6" s="89" t="s">
        <v>258</v>
      </c>
      <c r="B6" s="221">
        <v>6</v>
      </c>
      <c r="C6" s="321">
        <v>0</v>
      </c>
      <c r="D6" s="332">
        <f aca="true" t="shared" si="0" ref="D6:D29">B6+C6</f>
        <v>6</v>
      </c>
      <c r="E6" s="89" t="s">
        <v>444</v>
      </c>
      <c r="F6" s="221">
        <v>5.5</v>
      </c>
      <c r="G6" s="321">
        <v>0</v>
      </c>
      <c r="H6" s="222">
        <f aca="true" t="shared" si="1" ref="H6:H29">F6+G6</f>
        <v>5.5</v>
      </c>
      <c r="I6" s="84"/>
      <c r="J6" s="89" t="s">
        <v>160</v>
      </c>
      <c r="K6" s="225">
        <v>6.5</v>
      </c>
      <c r="L6" s="321">
        <v>0</v>
      </c>
      <c r="M6" s="222">
        <f aca="true" t="shared" si="2" ref="M6:M29">K6+L6</f>
        <v>6.5</v>
      </c>
      <c r="N6" s="89" t="s">
        <v>359</v>
      </c>
      <c r="O6" s="221">
        <v>6.5</v>
      </c>
      <c r="P6" s="425">
        <v>0</v>
      </c>
      <c r="Q6" s="224">
        <f aca="true" t="shared" si="3" ref="Q6:Q29">O6+P6</f>
        <v>6.5</v>
      </c>
      <c r="R6" s="3"/>
      <c r="S6" s="3"/>
      <c r="T6" s="3"/>
      <c r="U6" s="3"/>
      <c r="V6" s="3"/>
      <c r="W6" s="3"/>
      <c r="X6" s="3"/>
      <c r="Y6" s="3"/>
      <c r="Z6" s="3"/>
      <c r="AL6" s="226"/>
      <c r="AM6" s="206"/>
      <c r="BG6" s="4"/>
      <c r="BH6" s="4"/>
      <c r="BI6" s="4"/>
      <c r="BJ6" s="4"/>
    </row>
    <row r="7" spans="1:62" ht="12.75">
      <c r="A7" s="89" t="s">
        <v>274</v>
      </c>
      <c r="B7" s="221">
        <v>6</v>
      </c>
      <c r="C7" s="321">
        <v>0</v>
      </c>
      <c r="D7" s="332">
        <f t="shared" si="0"/>
        <v>6</v>
      </c>
      <c r="E7" s="89" t="s">
        <v>328</v>
      </c>
      <c r="F7" s="221">
        <v>6</v>
      </c>
      <c r="G7" s="321">
        <v>0</v>
      </c>
      <c r="H7" s="222">
        <f t="shared" si="1"/>
        <v>6</v>
      </c>
      <c r="I7" s="84"/>
      <c r="J7" s="90" t="s">
        <v>161</v>
      </c>
      <c r="K7" s="221">
        <v>7</v>
      </c>
      <c r="L7" s="321">
        <v>0</v>
      </c>
      <c r="M7" s="222">
        <f t="shared" si="2"/>
        <v>7</v>
      </c>
      <c r="N7" s="89" t="s">
        <v>166</v>
      </c>
      <c r="O7" s="225" t="s">
        <v>305</v>
      </c>
      <c r="P7" s="223" t="s">
        <v>305</v>
      </c>
      <c r="Q7" s="224" t="s">
        <v>305</v>
      </c>
      <c r="R7" s="3"/>
      <c r="S7" s="3"/>
      <c r="T7" s="3"/>
      <c r="U7" s="3"/>
      <c r="V7" s="3"/>
      <c r="W7" s="3"/>
      <c r="X7" s="3"/>
      <c r="Y7" s="3"/>
      <c r="Z7" s="3"/>
      <c r="AL7" s="226"/>
      <c r="AM7" s="206"/>
      <c r="BG7" s="4"/>
      <c r="BH7" s="4"/>
      <c r="BI7" s="4"/>
      <c r="BJ7" s="4"/>
    </row>
    <row r="8" spans="1:62" ht="12.75">
      <c r="A8" s="89" t="s">
        <v>257</v>
      </c>
      <c r="B8" s="221">
        <v>6.5</v>
      </c>
      <c r="C8" s="321">
        <v>0</v>
      </c>
      <c r="D8" s="332">
        <f t="shared" si="0"/>
        <v>6.5</v>
      </c>
      <c r="E8" s="89" t="s">
        <v>329</v>
      </c>
      <c r="F8" s="221">
        <v>6</v>
      </c>
      <c r="G8" s="321">
        <v>0</v>
      </c>
      <c r="H8" s="222">
        <f t="shared" si="1"/>
        <v>6</v>
      </c>
      <c r="I8" s="84"/>
      <c r="J8" s="180" t="s">
        <v>145</v>
      </c>
      <c r="K8" s="221">
        <v>6</v>
      </c>
      <c r="L8" s="321">
        <v>0</v>
      </c>
      <c r="M8" s="222">
        <f t="shared" si="2"/>
        <v>6</v>
      </c>
      <c r="N8" s="89" t="s">
        <v>523</v>
      </c>
      <c r="O8" s="221">
        <v>5.5</v>
      </c>
      <c r="P8" s="425">
        <v>0</v>
      </c>
      <c r="Q8" s="224">
        <f t="shared" si="3"/>
        <v>5.5</v>
      </c>
      <c r="R8" s="3"/>
      <c r="S8" s="3"/>
      <c r="T8" s="3"/>
      <c r="U8" s="3"/>
      <c r="V8" s="3"/>
      <c r="W8" s="3"/>
      <c r="X8" s="3"/>
      <c r="Y8" s="3"/>
      <c r="Z8" s="3"/>
      <c r="AL8" s="226"/>
      <c r="AM8" s="206"/>
      <c r="BG8" s="4"/>
      <c r="BH8" s="4"/>
      <c r="BI8" s="4"/>
      <c r="BJ8" s="4"/>
    </row>
    <row r="9" spans="1:62" ht="12.75">
      <c r="A9" s="89" t="s">
        <v>260</v>
      </c>
      <c r="B9" s="221">
        <v>6.5</v>
      </c>
      <c r="C9" s="321">
        <v>-1</v>
      </c>
      <c r="D9" s="332">
        <f t="shared" si="0"/>
        <v>5.5</v>
      </c>
      <c r="E9" s="89" t="s">
        <v>499</v>
      </c>
      <c r="F9" s="221">
        <v>6.5</v>
      </c>
      <c r="G9" s="321">
        <v>0</v>
      </c>
      <c r="H9" s="222">
        <f t="shared" si="1"/>
        <v>6.5</v>
      </c>
      <c r="I9" s="227"/>
      <c r="J9" s="89" t="s">
        <v>148</v>
      </c>
      <c r="K9" s="221">
        <v>5.5</v>
      </c>
      <c r="L9" s="321">
        <v>0</v>
      </c>
      <c r="M9" s="222">
        <f t="shared" si="2"/>
        <v>5.5</v>
      </c>
      <c r="N9" s="89" t="s">
        <v>353</v>
      </c>
      <c r="O9" s="221">
        <v>5</v>
      </c>
      <c r="P9" s="425">
        <v>0</v>
      </c>
      <c r="Q9" s="224">
        <f t="shared" si="3"/>
        <v>5</v>
      </c>
      <c r="R9" s="3"/>
      <c r="S9" s="3"/>
      <c r="T9" s="3"/>
      <c r="U9" s="3"/>
      <c r="V9" s="3"/>
      <c r="W9" s="3"/>
      <c r="X9" s="3"/>
      <c r="Y9" s="3"/>
      <c r="Z9" s="3"/>
      <c r="AL9" s="220"/>
      <c r="AM9" s="206"/>
      <c r="BG9" s="4"/>
      <c r="BH9" s="4"/>
      <c r="BI9" s="4"/>
      <c r="BJ9" s="4"/>
    </row>
    <row r="10" spans="1:62" ht="12.75">
      <c r="A10" s="89" t="s">
        <v>261</v>
      </c>
      <c r="B10" s="221">
        <v>7</v>
      </c>
      <c r="C10" s="321">
        <v>0.5</v>
      </c>
      <c r="D10" s="332">
        <f t="shared" si="0"/>
        <v>7.5</v>
      </c>
      <c r="E10" s="89" t="s">
        <v>443</v>
      </c>
      <c r="F10" s="221">
        <v>5.5</v>
      </c>
      <c r="G10" s="321">
        <v>0</v>
      </c>
      <c r="H10" s="222">
        <f t="shared" si="1"/>
        <v>5.5</v>
      </c>
      <c r="I10" s="84"/>
      <c r="J10" s="90" t="s">
        <v>159</v>
      </c>
      <c r="K10" s="221">
        <v>6</v>
      </c>
      <c r="L10" s="321">
        <v>0</v>
      </c>
      <c r="M10" s="222">
        <f t="shared" si="2"/>
        <v>6</v>
      </c>
      <c r="N10" s="89" t="s">
        <v>164</v>
      </c>
      <c r="O10" s="225">
        <v>6.5</v>
      </c>
      <c r="P10" s="425">
        <v>1</v>
      </c>
      <c r="Q10" s="224">
        <f t="shared" si="3"/>
        <v>7.5</v>
      </c>
      <c r="R10" s="3"/>
      <c r="S10" s="3"/>
      <c r="T10" s="3"/>
      <c r="U10" s="3"/>
      <c r="V10" s="3"/>
      <c r="W10" s="3"/>
      <c r="X10" s="3"/>
      <c r="Y10" s="3"/>
      <c r="Z10" s="3"/>
      <c r="AL10" s="226"/>
      <c r="AM10" s="206"/>
      <c r="BG10" s="4"/>
      <c r="BH10" s="4"/>
      <c r="BI10" s="4"/>
      <c r="BJ10" s="4"/>
    </row>
    <row r="11" spans="1:62" ht="12.75">
      <c r="A11" s="89" t="s">
        <v>262</v>
      </c>
      <c r="B11" s="221">
        <v>4.5</v>
      </c>
      <c r="C11" s="321">
        <v>-2</v>
      </c>
      <c r="D11" s="332">
        <f t="shared" si="0"/>
        <v>2.5</v>
      </c>
      <c r="E11" s="89" t="s">
        <v>332</v>
      </c>
      <c r="F11" s="221">
        <v>6</v>
      </c>
      <c r="G11" s="321">
        <v>0</v>
      </c>
      <c r="H11" s="222">
        <f t="shared" si="1"/>
        <v>6</v>
      </c>
      <c r="I11" s="84"/>
      <c r="J11" s="89" t="s">
        <v>158</v>
      </c>
      <c r="K11" s="221">
        <v>6</v>
      </c>
      <c r="L11" s="321">
        <v>0</v>
      </c>
      <c r="M11" s="222">
        <f t="shared" si="2"/>
        <v>6</v>
      </c>
      <c r="N11" s="89" t="s">
        <v>169</v>
      </c>
      <c r="O11" s="221">
        <v>6</v>
      </c>
      <c r="P11" s="425">
        <v>0</v>
      </c>
      <c r="Q11" s="224">
        <f t="shared" si="3"/>
        <v>6</v>
      </c>
      <c r="R11" s="3"/>
      <c r="S11" s="3"/>
      <c r="T11" s="3"/>
      <c r="U11" s="3"/>
      <c r="V11" s="3"/>
      <c r="W11" s="3"/>
      <c r="X11" s="3"/>
      <c r="Y11" s="3"/>
      <c r="Z11" s="3"/>
      <c r="AL11" s="220"/>
      <c r="AM11" s="206"/>
      <c r="BG11" s="4"/>
      <c r="BH11" s="4"/>
      <c r="BI11" s="4"/>
      <c r="BJ11" s="4"/>
    </row>
    <row r="12" spans="1:62" ht="12.75">
      <c r="A12" s="89" t="s">
        <v>409</v>
      </c>
      <c r="B12" s="221">
        <v>5</v>
      </c>
      <c r="C12" s="321">
        <v>0</v>
      </c>
      <c r="D12" s="332">
        <f t="shared" si="0"/>
        <v>5</v>
      </c>
      <c r="E12" s="89" t="s">
        <v>423</v>
      </c>
      <c r="F12" s="221" t="s">
        <v>305</v>
      </c>
      <c r="G12" s="321" t="s">
        <v>538</v>
      </c>
      <c r="H12" s="222" t="s">
        <v>305</v>
      </c>
      <c r="I12" s="84"/>
      <c r="J12" s="89" t="s">
        <v>156</v>
      </c>
      <c r="K12" s="221">
        <v>6</v>
      </c>
      <c r="L12" s="321">
        <v>0</v>
      </c>
      <c r="M12" s="222">
        <f t="shared" si="2"/>
        <v>6</v>
      </c>
      <c r="N12" s="89" t="s">
        <v>180</v>
      </c>
      <c r="O12" s="221">
        <v>6.5</v>
      </c>
      <c r="P12" s="425">
        <v>0</v>
      </c>
      <c r="Q12" s="224">
        <f t="shared" si="3"/>
        <v>6.5</v>
      </c>
      <c r="R12" s="3"/>
      <c r="S12" s="3"/>
      <c r="T12" s="3"/>
      <c r="U12" s="3"/>
      <c r="V12" s="3"/>
      <c r="W12" s="3"/>
      <c r="X12" s="3"/>
      <c r="Y12" s="3"/>
      <c r="Z12" s="3"/>
      <c r="AL12" s="220"/>
      <c r="AM12" s="206"/>
      <c r="BG12" s="4"/>
      <c r="BH12" s="4"/>
      <c r="BI12" s="4"/>
      <c r="BJ12" s="4"/>
    </row>
    <row r="13" spans="1:62" ht="12.75">
      <c r="A13" s="89" t="s">
        <v>265</v>
      </c>
      <c r="B13" s="221" t="s">
        <v>333</v>
      </c>
      <c r="C13" s="321" t="s">
        <v>333</v>
      </c>
      <c r="D13" s="332" t="s">
        <v>333</v>
      </c>
      <c r="E13" s="89" t="s">
        <v>335</v>
      </c>
      <c r="F13" s="221">
        <v>6.5</v>
      </c>
      <c r="G13" s="321">
        <v>0</v>
      </c>
      <c r="H13" s="222">
        <f t="shared" si="1"/>
        <v>6.5</v>
      </c>
      <c r="I13" s="84"/>
      <c r="J13" s="89" t="s">
        <v>157</v>
      </c>
      <c r="K13" s="221">
        <v>6</v>
      </c>
      <c r="L13" s="321">
        <v>0</v>
      </c>
      <c r="M13" s="222">
        <f t="shared" si="2"/>
        <v>6</v>
      </c>
      <c r="N13" s="89" t="s">
        <v>167</v>
      </c>
      <c r="O13" s="221">
        <v>6</v>
      </c>
      <c r="P13" s="425">
        <v>-0.5</v>
      </c>
      <c r="Q13" s="224">
        <f t="shared" si="3"/>
        <v>5.5</v>
      </c>
      <c r="R13" s="3"/>
      <c r="S13" s="3"/>
      <c r="T13" s="3"/>
      <c r="U13" s="3"/>
      <c r="V13" s="3"/>
      <c r="W13" s="3"/>
      <c r="X13" s="3"/>
      <c r="Y13" s="3"/>
      <c r="Z13" s="3"/>
      <c r="AL13" s="228"/>
      <c r="AM13" s="206"/>
      <c r="BG13" s="4"/>
      <c r="BH13" s="4"/>
      <c r="BI13" s="4"/>
      <c r="BJ13" s="4"/>
    </row>
    <row r="14" spans="1:62" ht="12.75">
      <c r="A14" s="89" t="s">
        <v>268</v>
      </c>
      <c r="B14" s="221">
        <v>7</v>
      </c>
      <c r="C14" s="321">
        <v>3</v>
      </c>
      <c r="D14" s="332">
        <f t="shared" si="0"/>
        <v>10</v>
      </c>
      <c r="E14" s="89" t="s">
        <v>381</v>
      </c>
      <c r="F14" s="221">
        <v>6</v>
      </c>
      <c r="G14" s="321">
        <v>0</v>
      </c>
      <c r="H14" s="222">
        <f t="shared" si="1"/>
        <v>6</v>
      </c>
      <c r="I14" s="84"/>
      <c r="J14" s="90" t="s">
        <v>152</v>
      </c>
      <c r="K14" s="221">
        <v>7</v>
      </c>
      <c r="L14" s="321">
        <v>2.5</v>
      </c>
      <c r="M14" s="222">
        <f t="shared" si="2"/>
        <v>9.5</v>
      </c>
      <c r="N14" s="89" t="s">
        <v>175</v>
      </c>
      <c r="O14" s="221">
        <v>7</v>
      </c>
      <c r="P14" s="425">
        <v>1</v>
      </c>
      <c r="Q14" s="224">
        <f t="shared" si="3"/>
        <v>8</v>
      </c>
      <c r="R14" s="3"/>
      <c r="S14" s="3"/>
      <c r="T14" s="3"/>
      <c r="U14" s="3"/>
      <c r="V14" s="3"/>
      <c r="W14" s="3"/>
      <c r="X14" s="3"/>
      <c r="Y14" s="3"/>
      <c r="Z14" s="3"/>
      <c r="AL14" s="220"/>
      <c r="AM14" s="206"/>
      <c r="BG14" s="4"/>
      <c r="BH14" s="4"/>
      <c r="BI14" s="4"/>
      <c r="BJ14" s="4"/>
    </row>
    <row r="15" spans="1:62" ht="13.5" thickBot="1">
      <c r="A15" s="91" t="s">
        <v>496</v>
      </c>
      <c r="B15" s="229" t="s">
        <v>305</v>
      </c>
      <c r="C15" s="322" t="s">
        <v>305</v>
      </c>
      <c r="D15" s="333" t="s">
        <v>305</v>
      </c>
      <c r="E15" s="91" t="s">
        <v>339</v>
      </c>
      <c r="F15" s="229">
        <v>7</v>
      </c>
      <c r="G15" s="322">
        <v>3</v>
      </c>
      <c r="H15" s="230">
        <f t="shared" si="1"/>
        <v>10</v>
      </c>
      <c r="I15" s="84"/>
      <c r="J15" s="91" t="s">
        <v>151</v>
      </c>
      <c r="K15" s="229">
        <v>7</v>
      </c>
      <c r="L15" s="322">
        <v>1.5</v>
      </c>
      <c r="M15" s="230">
        <f t="shared" si="2"/>
        <v>8.5</v>
      </c>
      <c r="N15" s="91" t="s">
        <v>170</v>
      </c>
      <c r="O15" s="232">
        <v>6.5</v>
      </c>
      <c r="P15" s="327">
        <v>0</v>
      </c>
      <c r="Q15" s="231">
        <f t="shared" si="3"/>
        <v>6.5</v>
      </c>
      <c r="R15" s="3"/>
      <c r="S15" s="3"/>
      <c r="T15" s="3"/>
      <c r="U15" s="3"/>
      <c r="V15" s="3"/>
      <c r="W15" s="3"/>
      <c r="X15" s="3"/>
      <c r="Y15" s="3"/>
      <c r="Z15" s="3"/>
      <c r="AL15" s="220"/>
      <c r="AM15" s="206"/>
      <c r="BG15" s="4"/>
      <c r="BH15" s="4"/>
      <c r="BI15" s="4"/>
      <c r="BJ15" s="4"/>
    </row>
    <row r="16" spans="1:62" ht="13.5" thickBot="1">
      <c r="A16" s="92"/>
      <c r="B16" s="323"/>
      <c r="C16" s="324"/>
      <c r="D16" s="235"/>
      <c r="E16" s="95"/>
      <c r="F16" s="323"/>
      <c r="G16" s="324"/>
      <c r="H16" s="235"/>
      <c r="I16" s="93"/>
      <c r="J16" s="92"/>
      <c r="K16" s="233"/>
      <c r="L16" s="324"/>
      <c r="M16" s="235"/>
      <c r="N16" s="92"/>
      <c r="O16" s="233"/>
      <c r="P16" s="324"/>
      <c r="Q16" s="236"/>
      <c r="R16" s="3"/>
      <c r="S16" s="3"/>
      <c r="T16" s="3"/>
      <c r="U16" s="3"/>
      <c r="V16" s="3"/>
      <c r="W16" s="3"/>
      <c r="X16" s="3"/>
      <c r="Y16" s="3"/>
      <c r="Z16" s="3"/>
      <c r="AL16" s="237"/>
      <c r="AM16" s="206"/>
      <c r="BG16" s="4"/>
      <c r="BH16" s="4"/>
      <c r="BI16" s="4"/>
      <c r="BJ16" s="4"/>
    </row>
    <row r="17" spans="1:62" ht="12.75">
      <c r="A17" s="94" t="s">
        <v>267</v>
      </c>
      <c r="B17" s="241" t="s">
        <v>130</v>
      </c>
      <c r="C17" s="325" t="s">
        <v>130</v>
      </c>
      <c r="D17" s="334" t="s">
        <v>130</v>
      </c>
      <c r="E17" s="140" t="s">
        <v>326</v>
      </c>
      <c r="F17" s="241" t="s">
        <v>130</v>
      </c>
      <c r="G17" s="325" t="s">
        <v>130</v>
      </c>
      <c r="H17" s="240" t="s">
        <v>130</v>
      </c>
      <c r="I17" s="93"/>
      <c r="J17" s="94" t="s">
        <v>415</v>
      </c>
      <c r="K17" s="241" t="s">
        <v>130</v>
      </c>
      <c r="L17" s="325" t="s">
        <v>130</v>
      </c>
      <c r="M17" s="240" t="s">
        <v>130</v>
      </c>
      <c r="N17" s="94" t="s">
        <v>535</v>
      </c>
      <c r="O17" s="238" t="s">
        <v>130</v>
      </c>
      <c r="P17" s="325" t="s">
        <v>130</v>
      </c>
      <c r="Q17" s="242" t="s">
        <v>130</v>
      </c>
      <c r="R17" s="3"/>
      <c r="S17" s="3"/>
      <c r="T17" s="3"/>
      <c r="U17" s="3"/>
      <c r="V17" s="3"/>
      <c r="W17" s="3"/>
      <c r="X17" s="3"/>
      <c r="Y17" s="3"/>
      <c r="Z17" s="3"/>
      <c r="AL17" s="237"/>
      <c r="AM17" s="206"/>
      <c r="BG17" s="4"/>
      <c r="BH17" s="4"/>
      <c r="BI17" s="4"/>
      <c r="BJ17" s="4"/>
    </row>
    <row r="18" spans="1:62" ht="12.75">
      <c r="A18" s="89" t="s">
        <v>272</v>
      </c>
      <c r="B18" s="221">
        <v>5.5</v>
      </c>
      <c r="C18" s="321">
        <v>0</v>
      </c>
      <c r="D18" s="332">
        <f t="shared" si="0"/>
        <v>5.5</v>
      </c>
      <c r="E18" s="141" t="s">
        <v>340</v>
      </c>
      <c r="F18" s="246">
        <v>7.5</v>
      </c>
      <c r="G18" s="236">
        <v>2.5</v>
      </c>
      <c r="H18" s="245">
        <f t="shared" si="1"/>
        <v>10</v>
      </c>
      <c r="I18" s="93"/>
      <c r="J18" s="95" t="s">
        <v>387</v>
      </c>
      <c r="K18" s="246" t="s">
        <v>130</v>
      </c>
      <c r="L18" s="236" t="s">
        <v>130</v>
      </c>
      <c r="M18" s="245" t="s">
        <v>130</v>
      </c>
      <c r="N18" s="95" t="s">
        <v>362</v>
      </c>
      <c r="O18" s="246" t="s">
        <v>130</v>
      </c>
      <c r="P18" s="236" t="s">
        <v>130</v>
      </c>
      <c r="Q18" s="247" t="s">
        <v>130</v>
      </c>
      <c r="R18" s="3"/>
      <c r="S18" s="3"/>
      <c r="T18" s="3"/>
      <c r="U18" s="3"/>
      <c r="V18" s="3"/>
      <c r="W18" s="3"/>
      <c r="X18" s="3"/>
      <c r="Y18" s="3"/>
      <c r="Z18" s="3"/>
      <c r="AL18" s="237"/>
      <c r="AM18" s="206"/>
      <c r="BG18" s="4"/>
      <c r="BH18" s="4"/>
      <c r="BI18" s="4"/>
      <c r="BJ18" s="4"/>
    </row>
    <row r="19" spans="1:62" ht="12.75">
      <c r="A19" s="89" t="s">
        <v>532</v>
      </c>
      <c r="B19" s="221">
        <v>6</v>
      </c>
      <c r="C19" s="321">
        <v>-0.5</v>
      </c>
      <c r="D19" s="332">
        <f t="shared" si="0"/>
        <v>5.5</v>
      </c>
      <c r="E19" s="141" t="s">
        <v>336</v>
      </c>
      <c r="F19" s="246">
        <v>5</v>
      </c>
      <c r="G19" s="236">
        <v>0</v>
      </c>
      <c r="H19" s="245">
        <f t="shared" si="1"/>
        <v>5</v>
      </c>
      <c r="I19" s="93"/>
      <c r="J19" s="95" t="s">
        <v>501</v>
      </c>
      <c r="K19" s="246">
        <v>5.5</v>
      </c>
      <c r="L19" s="236">
        <v>-0.5</v>
      </c>
      <c r="M19" s="245">
        <f t="shared" si="2"/>
        <v>5</v>
      </c>
      <c r="N19" s="95" t="s">
        <v>174</v>
      </c>
      <c r="O19" s="246">
        <v>6</v>
      </c>
      <c r="P19" s="236">
        <v>0</v>
      </c>
      <c r="Q19" s="247">
        <f t="shared" si="3"/>
        <v>6</v>
      </c>
      <c r="R19" s="3"/>
      <c r="S19" s="3"/>
      <c r="T19" s="3"/>
      <c r="U19" s="3"/>
      <c r="V19" s="3"/>
      <c r="W19" s="3"/>
      <c r="X19" s="3"/>
      <c r="Y19" s="3"/>
      <c r="Z19" s="3"/>
      <c r="AL19" s="248"/>
      <c r="AM19" s="206"/>
      <c r="BG19" s="4"/>
      <c r="BH19" s="4"/>
      <c r="BI19" s="4"/>
      <c r="BJ19" s="4"/>
    </row>
    <row r="20" spans="1:62" ht="12.75">
      <c r="A20" s="95" t="s">
        <v>270</v>
      </c>
      <c r="B20" s="246">
        <v>6</v>
      </c>
      <c r="C20" s="236">
        <v>0</v>
      </c>
      <c r="D20" s="235">
        <f t="shared" si="0"/>
        <v>6</v>
      </c>
      <c r="E20" s="141" t="s">
        <v>341</v>
      </c>
      <c r="F20" s="246">
        <v>7</v>
      </c>
      <c r="G20" s="236">
        <v>3</v>
      </c>
      <c r="H20" s="245">
        <f t="shared" si="1"/>
        <v>10</v>
      </c>
      <c r="I20" s="93"/>
      <c r="J20" s="95" t="s">
        <v>502</v>
      </c>
      <c r="K20" s="246" t="s">
        <v>130</v>
      </c>
      <c r="L20" s="236" t="s">
        <v>130</v>
      </c>
      <c r="M20" s="245" t="s">
        <v>130</v>
      </c>
      <c r="N20" s="95" t="s">
        <v>514</v>
      </c>
      <c r="O20" s="246" t="s">
        <v>130</v>
      </c>
      <c r="P20" s="236" t="s">
        <v>130</v>
      </c>
      <c r="Q20" s="247" t="s">
        <v>130</v>
      </c>
      <c r="R20" s="3"/>
      <c r="S20" s="3"/>
      <c r="T20" s="3"/>
      <c r="U20" s="3"/>
      <c r="V20" s="3"/>
      <c r="W20" s="3"/>
      <c r="X20" s="3"/>
      <c r="Y20" s="3"/>
      <c r="Z20" s="3"/>
      <c r="AL20" s="248"/>
      <c r="AM20" s="206"/>
      <c r="BG20" s="4"/>
      <c r="BH20" s="4"/>
      <c r="BI20" s="4"/>
      <c r="BJ20" s="4"/>
    </row>
    <row r="21" spans="1:62" ht="12.75">
      <c r="A21" s="95" t="s">
        <v>271</v>
      </c>
      <c r="B21" s="246">
        <v>6.5</v>
      </c>
      <c r="C21" s="236">
        <v>0</v>
      </c>
      <c r="D21" s="235">
        <f t="shared" si="0"/>
        <v>6.5</v>
      </c>
      <c r="E21" s="546" t="s">
        <v>331</v>
      </c>
      <c r="F21" s="221">
        <v>8</v>
      </c>
      <c r="G21" s="321">
        <v>4</v>
      </c>
      <c r="H21" s="222">
        <f t="shared" si="1"/>
        <v>12</v>
      </c>
      <c r="I21" s="93"/>
      <c r="J21" s="95" t="s">
        <v>155</v>
      </c>
      <c r="K21" s="243" t="s">
        <v>130</v>
      </c>
      <c r="L21" s="236" t="s">
        <v>130</v>
      </c>
      <c r="M21" s="245" t="s">
        <v>130</v>
      </c>
      <c r="N21" s="95" t="s">
        <v>422</v>
      </c>
      <c r="O21" s="246" t="s">
        <v>130</v>
      </c>
      <c r="P21" s="236" t="s">
        <v>130</v>
      </c>
      <c r="Q21" s="247" t="s">
        <v>130</v>
      </c>
      <c r="R21" s="3"/>
      <c r="S21" s="3"/>
      <c r="T21" s="3"/>
      <c r="U21" s="3"/>
      <c r="V21" s="3"/>
      <c r="W21" s="3"/>
      <c r="X21" s="3"/>
      <c r="Y21" s="3"/>
      <c r="Z21" s="3"/>
      <c r="AL21" s="248"/>
      <c r="AM21" s="206"/>
      <c r="BG21" s="4"/>
      <c r="BH21" s="4"/>
      <c r="BI21" s="4"/>
      <c r="BJ21" s="4"/>
    </row>
    <row r="22" spans="1:62" ht="12.75">
      <c r="A22" s="95" t="s">
        <v>259</v>
      </c>
      <c r="B22" s="246">
        <v>6.5</v>
      </c>
      <c r="C22" s="236">
        <v>0</v>
      </c>
      <c r="D22" s="235">
        <f t="shared" si="0"/>
        <v>6.5</v>
      </c>
      <c r="E22" s="141" t="s">
        <v>442</v>
      </c>
      <c r="F22" s="246">
        <v>6.5</v>
      </c>
      <c r="G22" s="236">
        <v>-0.5</v>
      </c>
      <c r="H22" s="245">
        <f t="shared" si="1"/>
        <v>6</v>
      </c>
      <c r="I22" s="93"/>
      <c r="J22" s="95" t="s">
        <v>149</v>
      </c>
      <c r="K22" s="246">
        <v>6.5</v>
      </c>
      <c r="L22" s="236">
        <v>1</v>
      </c>
      <c r="M22" s="245">
        <f t="shared" si="2"/>
        <v>7.5</v>
      </c>
      <c r="N22" s="95" t="s">
        <v>477</v>
      </c>
      <c r="O22" s="246">
        <v>6</v>
      </c>
      <c r="P22" s="236">
        <v>0</v>
      </c>
      <c r="Q22" s="247">
        <f t="shared" si="3"/>
        <v>6</v>
      </c>
      <c r="R22" s="3"/>
      <c r="S22" s="3"/>
      <c r="T22" s="3"/>
      <c r="U22" s="3"/>
      <c r="V22" s="3"/>
      <c r="W22" s="3"/>
      <c r="X22" s="3"/>
      <c r="Y22" s="3"/>
      <c r="Z22" s="3"/>
      <c r="AL22" s="248"/>
      <c r="AM22" s="206"/>
      <c r="BG22" s="4"/>
      <c r="BH22" s="4"/>
      <c r="BI22" s="4"/>
      <c r="BJ22" s="4"/>
    </row>
    <row r="23" spans="1:62" ht="12.75">
      <c r="A23" s="95" t="s">
        <v>273</v>
      </c>
      <c r="B23" s="246">
        <v>5.5</v>
      </c>
      <c r="C23" s="236">
        <v>0</v>
      </c>
      <c r="D23" s="235">
        <f t="shared" si="0"/>
        <v>5.5</v>
      </c>
      <c r="E23" s="141" t="s">
        <v>424</v>
      </c>
      <c r="F23" s="246">
        <v>6</v>
      </c>
      <c r="G23" s="236">
        <v>0</v>
      </c>
      <c r="H23" s="245">
        <f t="shared" si="1"/>
        <v>6</v>
      </c>
      <c r="I23" s="93"/>
      <c r="J23" s="95" t="s">
        <v>146</v>
      </c>
      <c r="K23" s="243">
        <v>5.5</v>
      </c>
      <c r="L23" s="236">
        <v>0</v>
      </c>
      <c r="M23" s="245">
        <f t="shared" si="2"/>
        <v>5.5</v>
      </c>
      <c r="N23" s="95" t="s">
        <v>178</v>
      </c>
      <c r="O23" s="243" t="s">
        <v>130</v>
      </c>
      <c r="P23" s="236" t="s">
        <v>130</v>
      </c>
      <c r="Q23" s="247" t="s">
        <v>130</v>
      </c>
      <c r="R23" s="3"/>
      <c r="S23" s="3"/>
      <c r="T23" s="3"/>
      <c r="U23" s="3"/>
      <c r="V23" s="3"/>
      <c r="W23" s="3"/>
      <c r="X23" s="3"/>
      <c r="Y23" s="3"/>
      <c r="Z23" s="3"/>
      <c r="AL23" s="248"/>
      <c r="AM23" s="206"/>
      <c r="BG23" s="4"/>
      <c r="BH23" s="4"/>
      <c r="BI23" s="4"/>
      <c r="BJ23" s="4"/>
    </row>
    <row r="24" spans="1:62" ht="12.75">
      <c r="A24" s="95" t="s">
        <v>275</v>
      </c>
      <c r="B24" s="246">
        <v>6</v>
      </c>
      <c r="C24" s="236">
        <v>-0.5</v>
      </c>
      <c r="D24" s="235">
        <f t="shared" si="0"/>
        <v>5.5</v>
      </c>
      <c r="E24" s="141" t="s">
        <v>344</v>
      </c>
      <c r="F24" s="246">
        <v>5.5</v>
      </c>
      <c r="G24" s="236">
        <v>0</v>
      </c>
      <c r="H24" s="245">
        <f t="shared" si="1"/>
        <v>5.5</v>
      </c>
      <c r="I24" s="93"/>
      <c r="J24" s="95" t="s">
        <v>503</v>
      </c>
      <c r="K24" s="246">
        <v>6</v>
      </c>
      <c r="L24" s="236">
        <v>0</v>
      </c>
      <c r="M24" s="245">
        <f t="shared" si="2"/>
        <v>6</v>
      </c>
      <c r="N24" s="89" t="s">
        <v>399</v>
      </c>
      <c r="O24" s="221">
        <v>6</v>
      </c>
      <c r="P24" s="321">
        <v>0</v>
      </c>
      <c r="Q24" s="544">
        <f t="shared" si="3"/>
        <v>6</v>
      </c>
      <c r="R24" s="3"/>
      <c r="S24" s="3"/>
      <c r="T24" s="3"/>
      <c r="U24" s="3"/>
      <c r="V24" s="3"/>
      <c r="W24" s="3"/>
      <c r="X24" s="3"/>
      <c r="Y24" s="3"/>
      <c r="Z24" s="3"/>
      <c r="AL24" s="248"/>
      <c r="AM24" s="206"/>
      <c r="BG24" s="4"/>
      <c r="BH24" s="4"/>
      <c r="BI24" s="4"/>
      <c r="BJ24" s="4"/>
    </row>
    <row r="25" spans="1:62" ht="12.75">
      <c r="A25" s="95" t="s">
        <v>410</v>
      </c>
      <c r="B25" s="246">
        <v>5.5</v>
      </c>
      <c r="C25" s="236">
        <v>0</v>
      </c>
      <c r="D25" s="235">
        <f t="shared" si="0"/>
        <v>5.5</v>
      </c>
      <c r="E25" s="141" t="s">
        <v>425</v>
      </c>
      <c r="F25" s="246">
        <v>6</v>
      </c>
      <c r="G25" s="236">
        <v>0</v>
      </c>
      <c r="H25" s="245">
        <f t="shared" si="1"/>
        <v>6</v>
      </c>
      <c r="I25" s="93"/>
      <c r="J25" s="95" t="s">
        <v>147</v>
      </c>
      <c r="K25" s="246">
        <v>6</v>
      </c>
      <c r="L25" s="236">
        <v>0</v>
      </c>
      <c r="M25" s="245">
        <f t="shared" si="2"/>
        <v>6</v>
      </c>
      <c r="N25" s="95" t="s">
        <v>165</v>
      </c>
      <c r="O25" s="246">
        <v>6</v>
      </c>
      <c r="P25" s="236">
        <v>0</v>
      </c>
      <c r="Q25" s="247">
        <f t="shared" si="3"/>
        <v>6</v>
      </c>
      <c r="R25" s="3"/>
      <c r="S25" s="3"/>
      <c r="T25" s="3"/>
      <c r="U25" s="3"/>
      <c r="V25" s="3"/>
      <c r="W25" s="3"/>
      <c r="X25" s="3"/>
      <c r="Y25" s="3"/>
      <c r="Z25" s="3"/>
      <c r="AL25" s="237"/>
      <c r="AM25" s="206"/>
      <c r="BG25" s="4"/>
      <c r="BH25" s="4"/>
      <c r="BI25" s="4"/>
      <c r="BJ25" s="4"/>
    </row>
    <row r="26" spans="1:62" ht="12.75">
      <c r="A26" s="95" t="s">
        <v>140</v>
      </c>
      <c r="B26" s="246" t="s">
        <v>130</v>
      </c>
      <c r="C26" s="236" t="s">
        <v>130</v>
      </c>
      <c r="D26" s="235" t="s">
        <v>130</v>
      </c>
      <c r="E26" s="141" t="s">
        <v>441</v>
      </c>
      <c r="F26" s="246">
        <v>6</v>
      </c>
      <c r="G26" s="236">
        <v>-0.5</v>
      </c>
      <c r="H26" s="245">
        <f t="shared" si="1"/>
        <v>5.5</v>
      </c>
      <c r="I26" s="93"/>
      <c r="J26" s="95" t="s">
        <v>143</v>
      </c>
      <c r="K26" s="246" t="s">
        <v>130</v>
      </c>
      <c r="L26" s="236" t="s">
        <v>130</v>
      </c>
      <c r="M26" s="245" t="s">
        <v>130</v>
      </c>
      <c r="N26" s="95" t="s">
        <v>181</v>
      </c>
      <c r="O26" s="246">
        <v>5.5</v>
      </c>
      <c r="P26" s="236">
        <v>-1</v>
      </c>
      <c r="Q26" s="247">
        <f t="shared" si="3"/>
        <v>4.5</v>
      </c>
      <c r="R26" s="3"/>
      <c r="S26" s="3"/>
      <c r="T26" s="3"/>
      <c r="U26" s="3"/>
      <c r="V26" s="3"/>
      <c r="W26" s="3"/>
      <c r="X26" s="3"/>
      <c r="Y26" s="3"/>
      <c r="Z26" s="3"/>
      <c r="AL26" s="237"/>
      <c r="AM26" s="206"/>
      <c r="BG26" s="4"/>
      <c r="BH26" s="4"/>
      <c r="BI26" s="4"/>
      <c r="BJ26" s="4"/>
    </row>
    <row r="27" spans="1:62" ht="12.75">
      <c r="A27" s="95" t="s">
        <v>140</v>
      </c>
      <c r="B27" s="246" t="s">
        <v>130</v>
      </c>
      <c r="C27" s="236" t="s">
        <v>130</v>
      </c>
      <c r="D27" s="235" t="s">
        <v>130</v>
      </c>
      <c r="E27" s="141" t="s">
        <v>327</v>
      </c>
      <c r="F27" s="246">
        <v>7</v>
      </c>
      <c r="G27" s="236">
        <v>0</v>
      </c>
      <c r="H27" s="245">
        <f t="shared" si="1"/>
        <v>7</v>
      </c>
      <c r="I27" s="93"/>
      <c r="J27" s="95" t="s">
        <v>476</v>
      </c>
      <c r="K27" s="246" t="s">
        <v>227</v>
      </c>
      <c r="L27" s="236" t="s">
        <v>227</v>
      </c>
      <c r="M27" s="245" t="s">
        <v>227</v>
      </c>
      <c r="N27" s="95" t="s">
        <v>183</v>
      </c>
      <c r="O27" s="243" t="s">
        <v>130</v>
      </c>
      <c r="P27" s="236" t="s">
        <v>130</v>
      </c>
      <c r="Q27" s="247" t="s">
        <v>130</v>
      </c>
      <c r="R27" s="3"/>
      <c r="S27" s="3"/>
      <c r="T27" s="3"/>
      <c r="U27" s="3"/>
      <c r="V27" s="3"/>
      <c r="W27" s="3"/>
      <c r="X27" s="3"/>
      <c r="Y27" s="3"/>
      <c r="Z27" s="3"/>
      <c r="AL27" s="237"/>
      <c r="AM27" s="206"/>
      <c r="BG27" s="4"/>
      <c r="BH27" s="4"/>
      <c r="BI27" s="4"/>
      <c r="BJ27" s="4"/>
    </row>
    <row r="28" spans="1:62" ht="13.5" thickBot="1">
      <c r="A28" s="92" t="s">
        <v>140</v>
      </c>
      <c r="B28" s="336" t="s">
        <v>130</v>
      </c>
      <c r="C28" s="326" t="s">
        <v>130</v>
      </c>
      <c r="D28" s="235" t="s">
        <v>130</v>
      </c>
      <c r="E28" s="143" t="s">
        <v>330</v>
      </c>
      <c r="F28" s="251">
        <v>6</v>
      </c>
      <c r="G28" s="326">
        <v>0</v>
      </c>
      <c r="H28" s="245">
        <f t="shared" si="1"/>
        <v>6</v>
      </c>
      <c r="I28" s="93"/>
      <c r="J28" s="92" t="s">
        <v>504</v>
      </c>
      <c r="K28" s="251">
        <v>4.5</v>
      </c>
      <c r="L28" s="326">
        <v>0</v>
      </c>
      <c r="M28" s="245">
        <f t="shared" si="2"/>
        <v>4.5</v>
      </c>
      <c r="N28" s="92" t="s">
        <v>435</v>
      </c>
      <c r="O28" s="251">
        <v>6</v>
      </c>
      <c r="P28" s="326">
        <v>-0.5</v>
      </c>
      <c r="Q28" s="247">
        <f t="shared" si="3"/>
        <v>5.5</v>
      </c>
      <c r="R28" s="3"/>
      <c r="S28" s="3"/>
      <c r="T28" s="3"/>
      <c r="U28" s="3"/>
      <c r="V28" s="3"/>
      <c r="W28" s="3"/>
      <c r="X28" s="3"/>
      <c r="Y28" s="3"/>
      <c r="Z28" s="3"/>
      <c r="AL28" s="237"/>
      <c r="AM28" s="206"/>
      <c r="BG28" s="4"/>
      <c r="BH28" s="4"/>
      <c r="BI28" s="4"/>
      <c r="BJ28" s="4"/>
    </row>
    <row r="29" spans="1:62" ht="13.5" thickBot="1">
      <c r="A29" s="91" t="s">
        <v>276</v>
      </c>
      <c r="B29" s="229">
        <v>0</v>
      </c>
      <c r="C29" s="327">
        <v>0</v>
      </c>
      <c r="D29" s="252">
        <f t="shared" si="0"/>
        <v>0</v>
      </c>
      <c r="E29" s="91" t="s">
        <v>350</v>
      </c>
      <c r="F29" s="229">
        <v>1</v>
      </c>
      <c r="G29" s="327">
        <v>0</v>
      </c>
      <c r="H29" s="352">
        <f t="shared" si="1"/>
        <v>1</v>
      </c>
      <c r="I29" s="84"/>
      <c r="J29" s="91" t="s">
        <v>163</v>
      </c>
      <c r="K29" s="229">
        <v>0</v>
      </c>
      <c r="L29" s="327">
        <v>0</v>
      </c>
      <c r="M29" s="252">
        <f t="shared" si="2"/>
        <v>0</v>
      </c>
      <c r="N29" s="91" t="s">
        <v>400</v>
      </c>
      <c r="O29" s="229">
        <v>0</v>
      </c>
      <c r="P29" s="327">
        <v>0</v>
      </c>
      <c r="Q29" s="252">
        <f t="shared" si="3"/>
        <v>0</v>
      </c>
      <c r="R29" s="3"/>
      <c r="S29" s="3"/>
      <c r="T29" s="3"/>
      <c r="U29" s="3"/>
      <c r="V29" s="3"/>
      <c r="W29" s="3"/>
      <c r="X29" s="3"/>
      <c r="Y29" s="3"/>
      <c r="Z29" s="3"/>
      <c r="AL29" s="253"/>
      <c r="AM29" s="206"/>
      <c r="BG29" s="4"/>
      <c r="BH29" s="4"/>
      <c r="BI29" s="4"/>
      <c r="BJ29" s="4"/>
    </row>
    <row r="30" spans="1:58" ht="12.75" customHeight="1" thickBot="1">
      <c r="A30" s="328" t="s">
        <v>93</v>
      </c>
      <c r="B30" s="329">
        <f>18.5/3</f>
        <v>6.166666666666667</v>
      </c>
      <c r="C30" s="330">
        <v>0</v>
      </c>
      <c r="D30" s="252">
        <f>C30</f>
        <v>0</v>
      </c>
      <c r="E30" s="328" t="s">
        <v>93</v>
      </c>
      <c r="F30" s="329">
        <f>18.5/3</f>
        <v>6.166666666666667</v>
      </c>
      <c r="G30" s="330">
        <v>0</v>
      </c>
      <c r="H30" s="252">
        <f>G30</f>
        <v>0</v>
      </c>
      <c r="I30" s="84"/>
      <c r="J30" s="97" t="s">
        <v>93</v>
      </c>
      <c r="K30" s="545">
        <f>19.5/3</f>
        <v>6.5</v>
      </c>
      <c r="L30" s="543">
        <v>1</v>
      </c>
      <c r="M30" s="98">
        <f>L30</f>
        <v>1</v>
      </c>
      <c r="N30" s="97" t="s">
        <v>93</v>
      </c>
      <c r="O30" s="545">
        <f>18/3</f>
        <v>6</v>
      </c>
      <c r="P30" s="543">
        <v>0</v>
      </c>
      <c r="Q30" s="98">
        <f>P29</f>
        <v>0</v>
      </c>
      <c r="R30" s="3"/>
      <c r="S30" s="3"/>
      <c r="T30" s="3"/>
      <c r="U30" s="3"/>
      <c r="V30" s="3"/>
      <c r="W30" s="3"/>
      <c r="X30" s="3"/>
      <c r="Y30" s="3"/>
      <c r="Z30" s="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</row>
    <row r="31" spans="1:62" s="261" customFormat="1" ht="12.75">
      <c r="A31" s="254"/>
      <c r="B31" s="255"/>
      <c r="C31" s="255"/>
      <c r="D31" s="256"/>
      <c r="E31" s="254"/>
      <c r="F31" s="255"/>
      <c r="G31" s="255"/>
      <c r="H31" s="256"/>
      <c r="I31" s="258"/>
      <c r="J31" s="254"/>
      <c r="K31" s="255"/>
      <c r="L31" s="255"/>
      <c r="M31" s="256"/>
      <c r="N31" s="255"/>
      <c r="O31" s="255"/>
      <c r="P31" s="255"/>
      <c r="Q31" s="257"/>
      <c r="R31" s="3"/>
      <c r="S31" s="3"/>
      <c r="T31" s="3"/>
      <c r="U31" s="3"/>
      <c r="V31" s="3"/>
      <c r="W31" s="40"/>
      <c r="X31" s="40"/>
      <c r="Y31" s="40"/>
      <c r="Z31" s="40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20"/>
      <c r="AM31" s="260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</row>
    <row r="32" spans="1:62" s="213" customFormat="1" ht="13.5" customHeight="1">
      <c r="A32" s="297"/>
      <c r="B32" s="467">
        <f>B5+B6+B7+B8+B9+B10+B11+B12+B18+B14+B19+B29</f>
        <v>66.5</v>
      </c>
      <c r="C32" s="468">
        <f>C4+C5+C6+C7+C8+C9+C10+C11+C12+C18+C14+C19+C29+C30</f>
        <v>1.5</v>
      </c>
      <c r="D32" s="469">
        <f>B32+C32</f>
        <v>68</v>
      </c>
      <c r="E32" s="297"/>
      <c r="F32" s="474">
        <f>F5+F6+F7+F8+F9+F10+F11+F21+F13+F14+F15+F29</f>
        <v>70</v>
      </c>
      <c r="G32" s="474">
        <f>G4+G5+G6+G7+G8+G9+G10+G11+G21+G13+G14+G15+G29+G30</f>
        <v>6.5</v>
      </c>
      <c r="H32" s="475">
        <f>F32+G32</f>
        <v>76.5</v>
      </c>
      <c r="I32" s="264"/>
      <c r="J32" s="262"/>
      <c r="K32" s="513">
        <f>K5+K6+K7+K8+K9+K10+K11+K12+K13+K14+K15+K29</f>
        <v>69</v>
      </c>
      <c r="L32" s="513">
        <f>L4+L5+L6+L7+L8+L9+L10+L11+L12+L13+L14+L15+L29+L30</f>
        <v>6</v>
      </c>
      <c r="M32" s="514">
        <f>K32+L32</f>
        <v>75</v>
      </c>
      <c r="N32" s="263"/>
      <c r="O32" s="527">
        <f>O5+O6+O24+O8+O9+O10+O11+O12+O13+O14+O15+O29</f>
        <v>67.5</v>
      </c>
      <c r="P32" s="527">
        <f>P4+P5+P6+P24+P8+P9+P10+P11+P12+P13+P14+P15+P29+P30</f>
        <v>2</v>
      </c>
      <c r="Q32" s="526">
        <f>O32+P32</f>
        <v>69.5</v>
      </c>
      <c r="R32" s="209"/>
      <c r="S32" s="209"/>
      <c r="T32" s="209"/>
      <c r="U32" s="209"/>
      <c r="V32" s="209"/>
      <c r="W32" s="209"/>
      <c r="X32" s="209"/>
      <c r="Y32" s="209"/>
      <c r="Z32" s="209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65"/>
      <c r="AM32" s="212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</row>
    <row r="33" spans="1:62" s="213" customFormat="1" ht="12.75" customHeight="1" thickBot="1">
      <c r="A33" s="266"/>
      <c r="B33" s="267"/>
      <c r="C33" s="267"/>
      <c r="D33" s="268"/>
      <c r="E33" s="267"/>
      <c r="F33" s="267"/>
      <c r="G33" s="267"/>
      <c r="H33" s="268"/>
      <c r="I33" s="269"/>
      <c r="J33" s="266"/>
      <c r="K33" s="267"/>
      <c r="L33" s="267"/>
      <c r="M33" s="268"/>
      <c r="N33" s="267"/>
      <c r="O33" s="267"/>
      <c r="P33" s="267"/>
      <c r="Q33" s="268"/>
      <c r="R33" s="209"/>
      <c r="S33" s="209"/>
      <c r="T33" s="209"/>
      <c r="U33" s="209"/>
      <c r="V33" s="209"/>
      <c r="W33" s="209"/>
      <c r="X33" s="209"/>
      <c r="Y33" s="209"/>
      <c r="Z33" s="209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70"/>
      <c r="AM33" s="212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</row>
    <row r="34" spans="1:62" s="213" customFormat="1" ht="18" customHeight="1" thickBot="1">
      <c r="A34" s="509"/>
      <c r="B34" s="508"/>
      <c r="C34" s="507"/>
      <c r="D34" s="506">
        <v>1</v>
      </c>
      <c r="E34" s="501"/>
      <c r="F34" s="502"/>
      <c r="G34" s="501"/>
      <c r="H34" s="500">
        <v>3</v>
      </c>
      <c r="I34" s="271"/>
      <c r="J34" s="518"/>
      <c r="K34" s="517"/>
      <c r="L34" s="516"/>
      <c r="M34" s="515">
        <v>2</v>
      </c>
      <c r="N34" s="523"/>
      <c r="O34" s="524"/>
      <c r="P34" s="523"/>
      <c r="Q34" s="525">
        <v>1</v>
      </c>
      <c r="R34" s="209"/>
      <c r="S34" s="209"/>
      <c r="T34" s="209"/>
      <c r="U34" s="209"/>
      <c r="V34" s="209"/>
      <c r="W34" s="209"/>
      <c r="X34" s="209"/>
      <c r="Y34" s="209"/>
      <c r="Z34" s="209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2"/>
      <c r="AM34" s="212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</row>
    <row r="35" spans="1:62" ht="6" customHeight="1" thickBot="1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7"/>
      <c r="R35" s="3"/>
      <c r="S35" s="3"/>
      <c r="T35" s="3"/>
      <c r="U35" s="3"/>
      <c r="V35" s="3"/>
      <c r="W35" s="3"/>
      <c r="X35" s="3"/>
      <c r="Y35" s="3"/>
      <c r="Z35" s="3"/>
      <c r="AL35" s="206"/>
      <c r="AM35" s="206"/>
      <c r="BG35" s="4"/>
      <c r="BH35" s="4"/>
      <c r="BI35" s="4"/>
      <c r="BJ35" s="4"/>
    </row>
    <row r="36" spans="1:62" ht="13.5" thickBot="1">
      <c r="A36" s="751" t="s">
        <v>101</v>
      </c>
      <c r="B36" s="752"/>
      <c r="C36" s="752"/>
      <c r="D36" s="752"/>
      <c r="E36" s="752"/>
      <c r="F36" s="752"/>
      <c r="G36" s="752"/>
      <c r="H36" s="752"/>
      <c r="I36" s="753"/>
      <c r="J36" s="752"/>
      <c r="K36" s="752"/>
      <c r="L36" s="752"/>
      <c r="M36" s="752"/>
      <c r="N36" s="752"/>
      <c r="O36" s="752"/>
      <c r="P36" s="752"/>
      <c r="Q36" s="754"/>
      <c r="R36" s="3"/>
      <c r="S36" s="3"/>
      <c r="T36" s="3"/>
      <c r="U36" s="3"/>
      <c r="V36" s="3"/>
      <c r="W36" s="3"/>
      <c r="X36" s="3"/>
      <c r="Y36" s="3"/>
      <c r="Z36" s="3"/>
      <c r="AL36" s="206"/>
      <c r="AM36" s="206"/>
      <c r="BG36" s="4"/>
      <c r="BH36" s="4"/>
      <c r="BI36" s="4"/>
      <c r="BJ36" s="4"/>
    </row>
    <row r="37" spans="1:62" ht="15" thickBot="1">
      <c r="A37" s="674" t="s">
        <v>14</v>
      </c>
      <c r="B37" s="675"/>
      <c r="C37" s="675"/>
      <c r="D37" s="675"/>
      <c r="E37" s="675"/>
      <c r="F37" s="675"/>
      <c r="G37" s="675"/>
      <c r="H37" s="676"/>
      <c r="I37" s="207"/>
      <c r="J37" s="674" t="s">
        <v>15</v>
      </c>
      <c r="K37" s="675"/>
      <c r="L37" s="675"/>
      <c r="M37" s="675"/>
      <c r="N37" s="675"/>
      <c r="O37" s="675"/>
      <c r="P37" s="675"/>
      <c r="Q37" s="676"/>
      <c r="R37" s="3"/>
      <c r="S37" s="3"/>
      <c r="T37" s="3"/>
      <c r="U37" s="3"/>
      <c r="V37" s="3"/>
      <c r="W37" s="30"/>
      <c r="X37" s="30"/>
      <c r="Y37" s="30"/>
      <c r="Z37" s="30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BG37" s="4"/>
      <c r="BH37" s="4"/>
      <c r="BI37" s="4"/>
      <c r="BJ37" s="4"/>
    </row>
    <row r="38" spans="1:62" s="213" customFormat="1" ht="15" customHeight="1" thickBot="1">
      <c r="A38" s="712" t="s">
        <v>97</v>
      </c>
      <c r="B38" s="713"/>
      <c r="C38" s="714"/>
      <c r="D38" s="715"/>
      <c r="E38" s="726" t="s">
        <v>356</v>
      </c>
      <c r="F38" s="727"/>
      <c r="G38" s="728"/>
      <c r="H38" s="729"/>
      <c r="I38" s="208"/>
      <c r="J38" s="733" t="s">
        <v>71</v>
      </c>
      <c r="K38" s="734"/>
      <c r="L38" s="734"/>
      <c r="M38" s="735"/>
      <c r="N38" s="716" t="s">
        <v>75</v>
      </c>
      <c r="O38" s="717"/>
      <c r="P38" s="717"/>
      <c r="Q38" s="718"/>
      <c r="R38" s="209"/>
      <c r="S38" s="209"/>
      <c r="T38" s="209"/>
      <c r="U38" s="209"/>
      <c r="V38" s="209"/>
      <c r="W38" s="272"/>
      <c r="X38" s="272"/>
      <c r="Y38" s="272"/>
      <c r="Z38" s="27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</row>
    <row r="39" spans="1:62" s="213" customFormat="1" ht="13.5" thickBot="1">
      <c r="A39" s="416" t="s">
        <v>3</v>
      </c>
      <c r="B39" s="417" t="s">
        <v>68</v>
      </c>
      <c r="C39" s="418">
        <v>0.5</v>
      </c>
      <c r="D39" s="419" t="s">
        <v>11</v>
      </c>
      <c r="E39" s="428" t="s">
        <v>3</v>
      </c>
      <c r="F39" s="429" t="s">
        <v>68</v>
      </c>
      <c r="G39" s="430">
        <v>0</v>
      </c>
      <c r="H39" s="431" t="s">
        <v>11</v>
      </c>
      <c r="I39" s="214"/>
      <c r="J39" s="476" t="s">
        <v>3</v>
      </c>
      <c r="K39" s="477" t="s">
        <v>68</v>
      </c>
      <c r="L39" s="477">
        <v>1</v>
      </c>
      <c r="M39" s="478" t="s">
        <v>11</v>
      </c>
      <c r="N39" s="446" t="s">
        <v>3</v>
      </c>
      <c r="O39" s="447" t="s">
        <v>68</v>
      </c>
      <c r="P39" s="448">
        <v>0</v>
      </c>
      <c r="Q39" s="449" t="s">
        <v>11</v>
      </c>
      <c r="R39" s="209"/>
      <c r="S39" s="209"/>
      <c r="T39" s="209"/>
      <c r="U39" s="209"/>
      <c r="V39" s="209"/>
      <c r="W39" s="272"/>
      <c r="X39" s="272"/>
      <c r="Y39" s="272"/>
      <c r="Z39" s="27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</row>
    <row r="40" spans="1:62" ht="12.75">
      <c r="A40" s="88" t="s">
        <v>131</v>
      </c>
      <c r="B40" s="216">
        <v>7</v>
      </c>
      <c r="C40" s="320">
        <v>1</v>
      </c>
      <c r="D40" s="217">
        <f>B40+C40</f>
        <v>8</v>
      </c>
      <c r="E40" s="88" t="s">
        <v>277</v>
      </c>
      <c r="F40" s="216">
        <v>6.5</v>
      </c>
      <c r="G40" s="320">
        <v>1</v>
      </c>
      <c r="H40" s="217">
        <f>F40+G40</f>
        <v>7.5</v>
      </c>
      <c r="I40" s="84"/>
      <c r="J40" s="88" t="s">
        <v>385</v>
      </c>
      <c r="K40" s="339">
        <v>6.5</v>
      </c>
      <c r="L40" s="340">
        <v>-1</v>
      </c>
      <c r="M40" s="331">
        <f>K40+L40</f>
        <v>5.5</v>
      </c>
      <c r="N40" s="88" t="s">
        <v>219</v>
      </c>
      <c r="O40" s="218">
        <v>7</v>
      </c>
      <c r="P40" s="320">
        <v>1</v>
      </c>
      <c r="Q40" s="217">
        <f>O40+P40</f>
        <v>8</v>
      </c>
      <c r="R40" s="3"/>
      <c r="S40" s="3"/>
      <c r="T40" s="3"/>
      <c r="U40" s="3"/>
      <c r="V40" s="3"/>
      <c r="W40" s="30"/>
      <c r="X40" s="30"/>
      <c r="Y40" s="30"/>
      <c r="Z40" s="30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BG40" s="4"/>
      <c r="BH40" s="4"/>
      <c r="BI40" s="4"/>
      <c r="BJ40" s="4"/>
    </row>
    <row r="41" spans="1:62" ht="12.75">
      <c r="A41" s="89" t="s">
        <v>395</v>
      </c>
      <c r="B41" s="221">
        <v>7</v>
      </c>
      <c r="C41" s="321">
        <v>-0.5</v>
      </c>
      <c r="D41" s="222">
        <f>B41+C41</f>
        <v>6.5</v>
      </c>
      <c r="E41" s="89" t="s">
        <v>278</v>
      </c>
      <c r="F41" s="221">
        <v>6</v>
      </c>
      <c r="G41" s="321">
        <v>-0.5</v>
      </c>
      <c r="H41" s="222">
        <f aca="true" t="shared" si="4" ref="H41:H64">F41+G41</f>
        <v>5.5</v>
      </c>
      <c r="I41" s="84"/>
      <c r="J41" s="89" t="s">
        <v>493</v>
      </c>
      <c r="K41" s="341">
        <v>6</v>
      </c>
      <c r="L41" s="342">
        <v>0</v>
      </c>
      <c r="M41" s="332">
        <f aca="true" t="shared" si="5" ref="M41:M64">K41+L41</f>
        <v>6</v>
      </c>
      <c r="N41" s="89" t="s">
        <v>211</v>
      </c>
      <c r="O41" s="221">
        <v>6.5</v>
      </c>
      <c r="P41" s="321">
        <v>-0.5</v>
      </c>
      <c r="Q41" s="222">
        <f aca="true" t="shared" si="6" ref="Q41:Q64">O41+P41</f>
        <v>6</v>
      </c>
      <c r="R41" s="3"/>
      <c r="S41" s="3"/>
      <c r="T41" s="3"/>
      <c r="U41" s="3"/>
      <c r="V41" s="3"/>
      <c r="W41" s="30"/>
      <c r="X41" s="30"/>
      <c r="Y41" s="30"/>
      <c r="Z41" s="30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BG41" s="4"/>
      <c r="BH41" s="4"/>
      <c r="BI41" s="4"/>
      <c r="BJ41" s="4"/>
    </row>
    <row r="42" spans="1:62" ht="12.75">
      <c r="A42" s="89" t="s">
        <v>120</v>
      </c>
      <c r="B42" s="221">
        <v>6</v>
      </c>
      <c r="C42" s="321">
        <v>0</v>
      </c>
      <c r="D42" s="222">
        <f>B42+C42</f>
        <v>6</v>
      </c>
      <c r="E42" s="89" t="s">
        <v>279</v>
      </c>
      <c r="F42" s="221">
        <v>6.5</v>
      </c>
      <c r="G42" s="321">
        <v>0</v>
      </c>
      <c r="H42" s="222">
        <f t="shared" si="4"/>
        <v>6.5</v>
      </c>
      <c r="I42" s="84"/>
      <c r="J42" s="89" t="s">
        <v>186</v>
      </c>
      <c r="K42" s="341">
        <v>6</v>
      </c>
      <c r="L42" s="342">
        <v>0</v>
      </c>
      <c r="M42" s="332">
        <f t="shared" si="5"/>
        <v>6</v>
      </c>
      <c r="N42" s="89" t="s">
        <v>210</v>
      </c>
      <c r="O42" s="221">
        <v>6</v>
      </c>
      <c r="P42" s="321">
        <v>-0.5</v>
      </c>
      <c r="Q42" s="222">
        <f t="shared" si="6"/>
        <v>5.5</v>
      </c>
      <c r="R42" s="3"/>
      <c r="S42" s="3"/>
      <c r="T42" s="3"/>
      <c r="U42" s="3"/>
      <c r="V42" s="3"/>
      <c r="W42" s="30"/>
      <c r="X42" s="30"/>
      <c r="Y42" s="30"/>
      <c r="Z42" s="30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BG42" s="4"/>
      <c r="BH42" s="4"/>
      <c r="BI42" s="4"/>
      <c r="BJ42" s="4"/>
    </row>
    <row r="43" spans="1:62" ht="12.75">
      <c r="A43" s="89" t="s">
        <v>132</v>
      </c>
      <c r="B43" s="221" t="s">
        <v>305</v>
      </c>
      <c r="C43" s="321" t="s">
        <v>305</v>
      </c>
      <c r="D43" s="222" t="s">
        <v>305</v>
      </c>
      <c r="E43" s="89" t="s">
        <v>295</v>
      </c>
      <c r="F43" s="221" t="s">
        <v>305</v>
      </c>
      <c r="G43" s="321" t="s">
        <v>305</v>
      </c>
      <c r="H43" s="222" t="s">
        <v>305</v>
      </c>
      <c r="I43" s="84"/>
      <c r="J43" s="89" t="s">
        <v>450</v>
      </c>
      <c r="K43" s="341">
        <v>6.5</v>
      </c>
      <c r="L43" s="342">
        <v>0</v>
      </c>
      <c r="M43" s="332">
        <f t="shared" si="5"/>
        <v>6.5</v>
      </c>
      <c r="N43" s="89" t="s">
        <v>231</v>
      </c>
      <c r="O43" s="221">
        <v>7</v>
      </c>
      <c r="P43" s="321">
        <v>1</v>
      </c>
      <c r="Q43" s="222">
        <f t="shared" si="6"/>
        <v>8</v>
      </c>
      <c r="R43" s="3"/>
      <c r="S43" s="3"/>
      <c r="T43" s="3"/>
      <c r="U43" s="3"/>
      <c r="V43" s="3"/>
      <c r="W43" s="3"/>
      <c r="X43" s="3"/>
      <c r="Y43" s="3"/>
      <c r="Z43" s="3"/>
      <c r="BG43" s="4"/>
      <c r="BH43" s="4"/>
      <c r="BI43" s="4"/>
      <c r="BJ43" s="4"/>
    </row>
    <row r="44" spans="1:62" ht="12.75">
      <c r="A44" s="89" t="s">
        <v>512</v>
      </c>
      <c r="B44" s="221">
        <v>6</v>
      </c>
      <c r="C44" s="321">
        <v>0</v>
      </c>
      <c r="D44" s="222">
        <f aca="true" t="shared" si="7" ref="D44:D50">B44+C44</f>
        <v>6</v>
      </c>
      <c r="E44" s="89" t="s">
        <v>293</v>
      </c>
      <c r="F44" s="221">
        <v>6.5</v>
      </c>
      <c r="G44" s="321">
        <v>0</v>
      </c>
      <c r="H44" s="222">
        <f t="shared" si="4"/>
        <v>6.5</v>
      </c>
      <c r="I44" s="227"/>
      <c r="J44" s="89" t="s">
        <v>491</v>
      </c>
      <c r="K44" s="341">
        <v>5.5</v>
      </c>
      <c r="L44" s="342">
        <v>0</v>
      </c>
      <c r="M44" s="332">
        <f t="shared" si="5"/>
        <v>5.5</v>
      </c>
      <c r="N44" s="89" t="s">
        <v>225</v>
      </c>
      <c r="O44" s="221" t="s">
        <v>305</v>
      </c>
      <c r="P44" s="321" t="s">
        <v>305</v>
      </c>
      <c r="Q44" s="222" t="s">
        <v>305</v>
      </c>
      <c r="R44" s="3"/>
      <c r="S44" s="3"/>
      <c r="T44" s="3"/>
      <c r="U44" s="3"/>
      <c r="V44" s="3"/>
      <c r="W44" s="3"/>
      <c r="X44" s="3"/>
      <c r="Y44" s="3"/>
      <c r="Z44" s="3"/>
      <c r="BG44" s="4"/>
      <c r="BH44" s="4"/>
      <c r="BI44" s="4"/>
      <c r="BJ44" s="4"/>
    </row>
    <row r="45" spans="1:62" ht="12.75">
      <c r="A45" s="89" t="s">
        <v>123</v>
      </c>
      <c r="B45" s="221">
        <v>6.5</v>
      </c>
      <c r="C45" s="321">
        <v>0</v>
      </c>
      <c r="D45" s="222">
        <f t="shared" si="7"/>
        <v>6.5</v>
      </c>
      <c r="E45" s="89" t="s">
        <v>283</v>
      </c>
      <c r="F45" s="221">
        <v>5</v>
      </c>
      <c r="G45" s="321">
        <v>0</v>
      </c>
      <c r="H45" s="222">
        <f t="shared" si="4"/>
        <v>5</v>
      </c>
      <c r="I45" s="84"/>
      <c r="J45" s="89" t="s">
        <v>189</v>
      </c>
      <c r="K45" s="341">
        <v>8</v>
      </c>
      <c r="L45" s="342">
        <v>3</v>
      </c>
      <c r="M45" s="332">
        <f t="shared" si="5"/>
        <v>11</v>
      </c>
      <c r="N45" s="89" t="s">
        <v>528</v>
      </c>
      <c r="O45" s="221">
        <v>6</v>
      </c>
      <c r="P45" s="321">
        <v>0</v>
      </c>
      <c r="Q45" s="222">
        <f t="shared" si="6"/>
        <v>6</v>
      </c>
      <c r="R45" s="3"/>
      <c r="S45" s="3"/>
      <c r="T45" s="3"/>
      <c r="U45" s="3"/>
      <c r="V45" s="3"/>
      <c r="W45" s="3"/>
      <c r="X45" s="3"/>
      <c r="Y45" s="3"/>
      <c r="Z45" s="3"/>
      <c r="BG45" s="4"/>
      <c r="BH45" s="4"/>
      <c r="BI45" s="4"/>
      <c r="BJ45" s="4"/>
    </row>
    <row r="46" spans="1:62" ht="12.75">
      <c r="A46" s="89" t="s">
        <v>136</v>
      </c>
      <c r="B46" s="221">
        <v>6</v>
      </c>
      <c r="C46" s="321">
        <v>-0.5</v>
      </c>
      <c r="D46" s="222">
        <f t="shared" si="7"/>
        <v>5.5</v>
      </c>
      <c r="E46" s="89" t="s">
        <v>285</v>
      </c>
      <c r="F46" s="221">
        <v>4.5</v>
      </c>
      <c r="G46" s="321">
        <v>-0.5</v>
      </c>
      <c r="H46" s="222">
        <f t="shared" si="4"/>
        <v>4</v>
      </c>
      <c r="I46" s="84"/>
      <c r="J46" s="89" t="s">
        <v>190</v>
      </c>
      <c r="K46" s="341" t="s">
        <v>305</v>
      </c>
      <c r="L46" s="342" t="s">
        <v>305</v>
      </c>
      <c r="M46" s="332" t="s">
        <v>305</v>
      </c>
      <c r="N46" s="89" t="s">
        <v>214</v>
      </c>
      <c r="O46" s="221">
        <v>5.5</v>
      </c>
      <c r="P46" s="321">
        <v>0</v>
      </c>
      <c r="Q46" s="222">
        <f t="shared" si="6"/>
        <v>5.5</v>
      </c>
      <c r="R46" s="3"/>
      <c r="S46" s="3"/>
      <c r="T46" s="3"/>
      <c r="U46" s="3"/>
      <c r="V46" s="3"/>
      <c r="W46" s="3"/>
      <c r="X46" s="3"/>
      <c r="Y46" s="3"/>
      <c r="Z46" s="3"/>
      <c r="BG46" s="4"/>
      <c r="BH46" s="4"/>
      <c r="BI46" s="4"/>
      <c r="BJ46" s="4"/>
    </row>
    <row r="47" spans="1:62" ht="12.75">
      <c r="A47" s="89" t="s">
        <v>125</v>
      </c>
      <c r="B47" s="221">
        <v>5</v>
      </c>
      <c r="C47" s="321">
        <v>0</v>
      </c>
      <c r="D47" s="222">
        <f t="shared" si="7"/>
        <v>5</v>
      </c>
      <c r="E47" s="89" t="s">
        <v>282</v>
      </c>
      <c r="F47" s="221">
        <v>6</v>
      </c>
      <c r="G47" s="321">
        <v>0</v>
      </c>
      <c r="H47" s="222">
        <f t="shared" si="4"/>
        <v>6</v>
      </c>
      <c r="I47" s="84"/>
      <c r="J47" s="89" t="s">
        <v>449</v>
      </c>
      <c r="K47" s="341">
        <v>6</v>
      </c>
      <c r="L47" s="342">
        <v>0</v>
      </c>
      <c r="M47" s="332">
        <f t="shared" si="5"/>
        <v>6</v>
      </c>
      <c r="N47" s="89" t="s">
        <v>379</v>
      </c>
      <c r="O47" s="221">
        <v>6</v>
      </c>
      <c r="P47" s="321">
        <v>-0.5</v>
      </c>
      <c r="Q47" s="222">
        <f t="shared" si="6"/>
        <v>5.5</v>
      </c>
      <c r="R47" s="3"/>
      <c r="S47" s="3"/>
      <c r="T47" s="3"/>
      <c r="U47" s="3"/>
      <c r="V47" s="3"/>
      <c r="W47" s="3"/>
      <c r="X47" s="3"/>
      <c r="Y47" s="3"/>
      <c r="Z47" s="3"/>
      <c r="BG47" s="4"/>
      <c r="BH47" s="4"/>
      <c r="BI47" s="4"/>
      <c r="BJ47" s="4"/>
    </row>
    <row r="48" spans="1:62" ht="12.75">
      <c r="A48" s="89" t="s">
        <v>126</v>
      </c>
      <c r="B48" s="221">
        <v>5.5</v>
      </c>
      <c r="C48" s="321">
        <v>-0.5</v>
      </c>
      <c r="D48" s="222">
        <f t="shared" si="7"/>
        <v>5</v>
      </c>
      <c r="E48" s="89" t="s">
        <v>368</v>
      </c>
      <c r="F48" s="221" t="s">
        <v>305</v>
      </c>
      <c r="G48" s="321" t="s">
        <v>305</v>
      </c>
      <c r="H48" s="222" t="s">
        <v>305</v>
      </c>
      <c r="I48" s="84"/>
      <c r="J48" s="89" t="s">
        <v>192</v>
      </c>
      <c r="K48" s="341">
        <v>6</v>
      </c>
      <c r="L48" s="342">
        <v>0</v>
      </c>
      <c r="M48" s="332">
        <f t="shared" si="5"/>
        <v>6</v>
      </c>
      <c r="N48" s="89" t="s">
        <v>216</v>
      </c>
      <c r="O48" s="221">
        <v>6</v>
      </c>
      <c r="P48" s="321">
        <v>-0.5</v>
      </c>
      <c r="Q48" s="222">
        <f t="shared" si="6"/>
        <v>5.5</v>
      </c>
      <c r="R48" s="3"/>
      <c r="S48" s="3"/>
      <c r="T48" s="3"/>
      <c r="U48" s="3"/>
      <c r="V48" s="3"/>
      <c r="W48" s="3"/>
      <c r="X48" s="3"/>
      <c r="Y48" s="3"/>
      <c r="Z48" s="3"/>
      <c r="BG48" s="4"/>
      <c r="BH48" s="4"/>
      <c r="BI48" s="4"/>
      <c r="BJ48" s="4"/>
    </row>
    <row r="49" spans="1:62" ht="12.75">
      <c r="A49" s="89" t="s">
        <v>127</v>
      </c>
      <c r="B49" s="221">
        <v>7</v>
      </c>
      <c r="C49" s="321">
        <v>1.5</v>
      </c>
      <c r="D49" s="222">
        <f t="shared" si="7"/>
        <v>8.5</v>
      </c>
      <c r="E49" s="89" t="s">
        <v>286</v>
      </c>
      <c r="F49" s="221">
        <v>5.5</v>
      </c>
      <c r="G49" s="321">
        <v>0</v>
      </c>
      <c r="H49" s="222">
        <f t="shared" si="4"/>
        <v>5.5</v>
      </c>
      <c r="I49" s="84"/>
      <c r="J49" s="89" t="s">
        <v>386</v>
      </c>
      <c r="K49" s="341">
        <v>7</v>
      </c>
      <c r="L49" s="342">
        <v>2.5</v>
      </c>
      <c r="M49" s="332">
        <f t="shared" si="5"/>
        <v>9.5</v>
      </c>
      <c r="N49" s="89" t="s">
        <v>217</v>
      </c>
      <c r="O49" s="221">
        <v>8</v>
      </c>
      <c r="P49" s="321">
        <v>7</v>
      </c>
      <c r="Q49" s="222">
        <f t="shared" si="6"/>
        <v>15</v>
      </c>
      <c r="R49" s="3"/>
      <c r="S49" s="3"/>
      <c r="T49" s="3"/>
      <c r="U49" s="3"/>
      <c r="V49" s="3"/>
      <c r="W49" s="3"/>
      <c r="X49" s="3"/>
      <c r="Y49" s="3"/>
      <c r="Z49" s="3"/>
      <c r="BG49" s="4"/>
      <c r="BH49" s="4"/>
      <c r="BI49" s="4"/>
      <c r="BJ49" s="4"/>
    </row>
    <row r="50" spans="1:62" ht="13.5" thickBot="1">
      <c r="A50" s="91" t="s">
        <v>139</v>
      </c>
      <c r="B50" s="229">
        <v>6</v>
      </c>
      <c r="C50" s="322">
        <v>0</v>
      </c>
      <c r="D50" s="230">
        <f t="shared" si="7"/>
        <v>6</v>
      </c>
      <c r="E50" s="91" t="s">
        <v>287</v>
      </c>
      <c r="F50" s="229">
        <v>8</v>
      </c>
      <c r="G50" s="322">
        <v>3</v>
      </c>
      <c r="H50" s="230">
        <f t="shared" si="4"/>
        <v>11</v>
      </c>
      <c r="I50" s="84"/>
      <c r="J50" s="91" t="s">
        <v>194</v>
      </c>
      <c r="K50" s="337">
        <v>5</v>
      </c>
      <c r="L50" s="343">
        <v>0</v>
      </c>
      <c r="M50" s="344">
        <f t="shared" si="5"/>
        <v>5</v>
      </c>
      <c r="N50" s="91" t="s">
        <v>218</v>
      </c>
      <c r="O50" s="229">
        <v>5.5</v>
      </c>
      <c r="P50" s="322">
        <v>-0.5</v>
      </c>
      <c r="Q50" s="230">
        <f t="shared" si="6"/>
        <v>5</v>
      </c>
      <c r="R50" s="3"/>
      <c r="S50" s="3"/>
      <c r="T50" s="3"/>
      <c r="U50" s="3"/>
      <c r="V50" s="3"/>
      <c r="W50" s="3"/>
      <c r="X50" s="3"/>
      <c r="Y50" s="3"/>
      <c r="Z50" s="3"/>
      <c r="BG50" s="4"/>
      <c r="BH50" s="4"/>
      <c r="BI50" s="4"/>
      <c r="BJ50" s="4"/>
    </row>
    <row r="51" spans="1:62" ht="13.5" thickBot="1">
      <c r="A51" s="92"/>
      <c r="B51" s="323"/>
      <c r="C51" s="324"/>
      <c r="D51" s="235"/>
      <c r="E51" s="92"/>
      <c r="F51" s="323"/>
      <c r="G51" s="324"/>
      <c r="H51" s="235"/>
      <c r="I51" s="93"/>
      <c r="J51" s="92"/>
      <c r="K51" s="323"/>
      <c r="L51" s="324"/>
      <c r="M51" s="235"/>
      <c r="N51" s="92"/>
      <c r="O51" s="323"/>
      <c r="P51" s="324"/>
      <c r="Q51" s="235"/>
      <c r="R51" s="3"/>
      <c r="S51" s="3"/>
      <c r="T51" s="3"/>
      <c r="U51" s="3"/>
      <c r="V51" s="3"/>
      <c r="W51" s="3"/>
      <c r="X51" s="3"/>
      <c r="Y51" s="3"/>
      <c r="Z51" s="3"/>
      <c r="BG51" s="4"/>
      <c r="BH51" s="4"/>
      <c r="BI51" s="4"/>
      <c r="BJ51" s="4"/>
    </row>
    <row r="52" spans="1:62" ht="12.75">
      <c r="A52" s="94" t="s">
        <v>543</v>
      </c>
      <c r="B52" s="241" t="s">
        <v>130</v>
      </c>
      <c r="C52" s="325" t="s">
        <v>130</v>
      </c>
      <c r="D52" s="240" t="s">
        <v>130</v>
      </c>
      <c r="E52" s="94" t="s">
        <v>288</v>
      </c>
      <c r="F52" s="241">
        <v>6.5</v>
      </c>
      <c r="G52" s="325">
        <v>1</v>
      </c>
      <c r="H52" s="240">
        <f t="shared" si="4"/>
        <v>7.5</v>
      </c>
      <c r="I52" s="93"/>
      <c r="J52" s="94" t="s">
        <v>195</v>
      </c>
      <c r="K52" s="345" t="s">
        <v>130</v>
      </c>
      <c r="L52" s="346" t="s">
        <v>130</v>
      </c>
      <c r="M52" s="334" t="s">
        <v>130</v>
      </c>
      <c r="N52" s="94" t="s">
        <v>208</v>
      </c>
      <c r="O52" s="241">
        <v>6</v>
      </c>
      <c r="P52" s="325">
        <v>-3</v>
      </c>
      <c r="Q52" s="240">
        <f t="shared" si="6"/>
        <v>3</v>
      </c>
      <c r="R52" s="3"/>
      <c r="S52" s="3"/>
      <c r="T52" s="3"/>
      <c r="U52" s="3"/>
      <c r="V52" s="3"/>
      <c r="W52" s="3"/>
      <c r="X52" s="3"/>
      <c r="Y52" s="3"/>
      <c r="Z52" s="3"/>
      <c r="BG52" s="4"/>
      <c r="BH52" s="4"/>
      <c r="BI52" s="4"/>
      <c r="BJ52" s="4"/>
    </row>
    <row r="53" spans="1:62" ht="12.75">
      <c r="A53" s="95" t="s">
        <v>430</v>
      </c>
      <c r="B53" s="246">
        <v>5</v>
      </c>
      <c r="C53" s="236">
        <v>0</v>
      </c>
      <c r="D53" s="245">
        <f>B53+C53</f>
        <v>5</v>
      </c>
      <c r="E53" s="95" t="s">
        <v>289</v>
      </c>
      <c r="F53" s="246" t="s">
        <v>130</v>
      </c>
      <c r="G53" s="236" t="s">
        <v>130</v>
      </c>
      <c r="H53" s="245" t="s">
        <v>130</v>
      </c>
      <c r="I53" s="93"/>
      <c r="J53" s="95" t="s">
        <v>193</v>
      </c>
      <c r="K53" s="347">
        <v>5.5</v>
      </c>
      <c r="L53" s="348">
        <v>0</v>
      </c>
      <c r="M53" s="235">
        <f t="shared" si="5"/>
        <v>5.5</v>
      </c>
      <c r="N53" s="95" t="s">
        <v>221</v>
      </c>
      <c r="O53" s="246">
        <v>6</v>
      </c>
      <c r="P53" s="236">
        <v>0</v>
      </c>
      <c r="Q53" s="245">
        <f t="shared" si="6"/>
        <v>6</v>
      </c>
      <c r="R53" s="3"/>
      <c r="S53" s="3"/>
      <c r="T53" s="3"/>
      <c r="U53" s="3"/>
      <c r="V53" s="3"/>
      <c r="W53" s="3"/>
      <c r="X53" s="3"/>
      <c r="Y53" s="3"/>
      <c r="Z53" s="3"/>
      <c r="BG53" s="4"/>
      <c r="BH53" s="4"/>
      <c r="BI53" s="4"/>
      <c r="BJ53" s="4"/>
    </row>
    <row r="54" spans="1:62" ht="12.75">
      <c r="A54" s="95" t="s">
        <v>429</v>
      </c>
      <c r="B54" s="246" t="s">
        <v>130</v>
      </c>
      <c r="C54" s="236" t="s">
        <v>130</v>
      </c>
      <c r="D54" s="245" t="s">
        <v>130</v>
      </c>
      <c r="E54" s="95" t="s">
        <v>519</v>
      </c>
      <c r="F54" s="246" t="s">
        <v>227</v>
      </c>
      <c r="G54" s="236" t="s">
        <v>227</v>
      </c>
      <c r="H54" s="245" t="s">
        <v>227</v>
      </c>
      <c r="I54" s="93"/>
      <c r="J54" s="95" t="s">
        <v>197</v>
      </c>
      <c r="K54" s="347">
        <v>5.5</v>
      </c>
      <c r="L54" s="348">
        <v>0</v>
      </c>
      <c r="M54" s="235">
        <f t="shared" si="5"/>
        <v>5.5</v>
      </c>
      <c r="N54" s="95" t="s">
        <v>418</v>
      </c>
      <c r="O54" s="246" t="s">
        <v>130</v>
      </c>
      <c r="P54" s="236" t="s">
        <v>130</v>
      </c>
      <c r="Q54" s="245" t="s">
        <v>130</v>
      </c>
      <c r="R54" s="3"/>
      <c r="S54" s="3"/>
      <c r="T54" s="3"/>
      <c r="U54" s="3"/>
      <c r="V54" s="3"/>
      <c r="W54" s="3"/>
      <c r="X54" s="3"/>
      <c r="Y54" s="3"/>
      <c r="Z54" s="3"/>
      <c r="BG54" s="4"/>
      <c r="BH54" s="4"/>
      <c r="BI54" s="4"/>
      <c r="BJ54" s="4"/>
    </row>
    <row r="55" spans="1:62" ht="12.75">
      <c r="A55" s="95" t="s">
        <v>520</v>
      </c>
      <c r="B55" s="246" t="s">
        <v>227</v>
      </c>
      <c r="C55" s="236" t="s">
        <v>227</v>
      </c>
      <c r="D55" s="245" t="s">
        <v>227</v>
      </c>
      <c r="E55" s="89" t="s">
        <v>411</v>
      </c>
      <c r="F55" s="221">
        <v>6.5</v>
      </c>
      <c r="G55" s="321">
        <v>0</v>
      </c>
      <c r="H55" s="222">
        <f t="shared" si="4"/>
        <v>6.5</v>
      </c>
      <c r="I55" s="93"/>
      <c r="J55" s="95" t="s">
        <v>448</v>
      </c>
      <c r="K55" s="347" t="s">
        <v>130</v>
      </c>
      <c r="L55" s="348" t="s">
        <v>130</v>
      </c>
      <c r="M55" s="235" t="s">
        <v>130</v>
      </c>
      <c r="N55" s="95" t="s">
        <v>511</v>
      </c>
      <c r="O55" s="246" t="s">
        <v>227</v>
      </c>
      <c r="P55" s="236" t="s">
        <v>227</v>
      </c>
      <c r="Q55" s="245" t="s">
        <v>227</v>
      </c>
      <c r="R55" s="3"/>
      <c r="S55" s="3"/>
      <c r="T55" s="3"/>
      <c r="U55" s="3"/>
      <c r="V55" s="3"/>
      <c r="W55" s="3"/>
      <c r="X55" s="3"/>
      <c r="Y55" s="3"/>
      <c r="Z55" s="3"/>
      <c r="BG55" s="4"/>
      <c r="BH55" s="4"/>
      <c r="BI55" s="4"/>
      <c r="BJ55" s="4"/>
    </row>
    <row r="56" spans="1:62" ht="12.75">
      <c r="A56" s="95" t="s">
        <v>401</v>
      </c>
      <c r="B56" s="246">
        <v>6</v>
      </c>
      <c r="C56" s="236">
        <v>-0.5</v>
      </c>
      <c r="D56" s="245">
        <f>B56+C56</f>
        <v>5.5</v>
      </c>
      <c r="E56" s="95" t="s">
        <v>281</v>
      </c>
      <c r="F56" s="246">
        <v>6</v>
      </c>
      <c r="G56" s="236">
        <v>0</v>
      </c>
      <c r="H56" s="245">
        <f t="shared" si="4"/>
        <v>6</v>
      </c>
      <c r="I56" s="93"/>
      <c r="J56" s="89" t="s">
        <v>191</v>
      </c>
      <c r="K56" s="341">
        <v>5.5</v>
      </c>
      <c r="L56" s="342">
        <v>-1</v>
      </c>
      <c r="M56" s="332">
        <f t="shared" si="5"/>
        <v>4.5</v>
      </c>
      <c r="N56" s="95" t="s">
        <v>220</v>
      </c>
      <c r="O56" s="246">
        <v>5.5</v>
      </c>
      <c r="P56" s="236">
        <v>0</v>
      </c>
      <c r="Q56" s="245">
        <f t="shared" si="6"/>
        <v>5.5</v>
      </c>
      <c r="R56" s="3"/>
      <c r="S56" s="3"/>
      <c r="T56" s="3"/>
      <c r="U56" s="3"/>
      <c r="V56" s="3"/>
      <c r="W56" s="3"/>
      <c r="X56" s="3"/>
      <c r="Y56" s="3"/>
      <c r="Z56" s="3"/>
      <c r="BG56" s="4"/>
      <c r="BH56" s="4"/>
      <c r="BI56" s="4"/>
      <c r="BJ56" s="4"/>
    </row>
    <row r="57" spans="1:62" ht="12.75">
      <c r="A57" s="89" t="s">
        <v>428</v>
      </c>
      <c r="B57" s="221">
        <v>5.5</v>
      </c>
      <c r="C57" s="321">
        <v>0</v>
      </c>
      <c r="D57" s="222">
        <f>B57+C57</f>
        <v>5.5</v>
      </c>
      <c r="E57" s="95" t="s">
        <v>284</v>
      </c>
      <c r="F57" s="246">
        <v>5.5</v>
      </c>
      <c r="G57" s="236">
        <v>-0.5</v>
      </c>
      <c r="H57" s="245">
        <f t="shared" si="4"/>
        <v>5</v>
      </c>
      <c r="I57" s="93"/>
      <c r="J57" s="95" t="s">
        <v>199</v>
      </c>
      <c r="K57" s="347">
        <v>6.5</v>
      </c>
      <c r="L57" s="348">
        <v>-0.5</v>
      </c>
      <c r="M57" s="235">
        <f t="shared" si="5"/>
        <v>6</v>
      </c>
      <c r="N57" s="89" t="s">
        <v>226</v>
      </c>
      <c r="O57" s="221">
        <v>6</v>
      </c>
      <c r="P57" s="321">
        <v>0</v>
      </c>
      <c r="Q57" s="222">
        <f t="shared" si="6"/>
        <v>6</v>
      </c>
      <c r="R57" s="3"/>
      <c r="S57" s="3"/>
      <c r="T57" s="3"/>
      <c r="U57" s="3"/>
      <c r="V57" s="3"/>
      <c r="W57" s="3"/>
      <c r="X57" s="3"/>
      <c r="Y57" s="3"/>
      <c r="Z57" s="3"/>
      <c r="BG57" s="4"/>
      <c r="BH57" s="4"/>
      <c r="BI57" s="4"/>
      <c r="BJ57" s="4"/>
    </row>
    <row r="58" spans="1:62" ht="12.75">
      <c r="A58" s="95" t="s">
        <v>119</v>
      </c>
      <c r="B58" s="246">
        <v>5</v>
      </c>
      <c r="C58" s="236">
        <v>0</v>
      </c>
      <c r="D58" s="245">
        <f>B58+C58</f>
        <v>5</v>
      </c>
      <c r="E58" s="95" t="s">
        <v>291</v>
      </c>
      <c r="F58" s="246">
        <v>5.5</v>
      </c>
      <c r="G58" s="236">
        <v>0</v>
      </c>
      <c r="H58" s="245">
        <f t="shared" si="4"/>
        <v>5.5</v>
      </c>
      <c r="I58" s="93"/>
      <c r="J58" s="95" t="s">
        <v>542</v>
      </c>
      <c r="K58" s="347">
        <v>6.5</v>
      </c>
      <c r="L58" s="348">
        <v>-0.5</v>
      </c>
      <c r="M58" s="235">
        <f t="shared" si="5"/>
        <v>6</v>
      </c>
      <c r="N58" s="95" t="s">
        <v>224</v>
      </c>
      <c r="O58" s="246">
        <v>6</v>
      </c>
      <c r="P58" s="236">
        <v>0</v>
      </c>
      <c r="Q58" s="245">
        <f t="shared" si="6"/>
        <v>6</v>
      </c>
      <c r="R58" s="3"/>
      <c r="S58" s="3"/>
      <c r="T58" s="3"/>
      <c r="U58" s="3"/>
      <c r="V58" s="3"/>
      <c r="W58" s="3"/>
      <c r="X58" s="3"/>
      <c r="Y58" s="3"/>
      <c r="Z58" s="3"/>
      <c r="BG58" s="4"/>
      <c r="BH58" s="4"/>
      <c r="BI58" s="4"/>
      <c r="BJ58" s="4"/>
    </row>
    <row r="59" spans="1:62" ht="12.75">
      <c r="A59" s="95" t="s">
        <v>133</v>
      </c>
      <c r="B59" s="246" t="s">
        <v>130</v>
      </c>
      <c r="C59" s="236" t="s">
        <v>130</v>
      </c>
      <c r="D59" s="245" t="s">
        <v>130</v>
      </c>
      <c r="E59" s="95" t="s">
        <v>294</v>
      </c>
      <c r="F59" s="246">
        <v>6.5</v>
      </c>
      <c r="G59" s="236">
        <v>0</v>
      </c>
      <c r="H59" s="245">
        <f t="shared" si="4"/>
        <v>6.5</v>
      </c>
      <c r="I59" s="93"/>
      <c r="J59" s="95" t="s">
        <v>203</v>
      </c>
      <c r="K59" s="347">
        <v>6</v>
      </c>
      <c r="L59" s="348">
        <v>0</v>
      </c>
      <c r="M59" s="235">
        <f t="shared" si="5"/>
        <v>6</v>
      </c>
      <c r="N59" s="95" t="s">
        <v>451</v>
      </c>
      <c r="O59" s="246">
        <v>6</v>
      </c>
      <c r="P59" s="236">
        <v>-0.5</v>
      </c>
      <c r="Q59" s="245">
        <f t="shared" si="6"/>
        <v>5.5</v>
      </c>
      <c r="R59" s="3"/>
      <c r="S59" s="3"/>
      <c r="T59" s="3"/>
      <c r="U59" s="3"/>
      <c r="V59" s="3"/>
      <c r="W59" s="3"/>
      <c r="X59" s="3"/>
      <c r="Y59" s="3"/>
      <c r="Z59" s="3"/>
      <c r="BG59" s="4"/>
      <c r="BH59" s="4"/>
      <c r="BI59" s="4"/>
      <c r="BJ59" s="4"/>
    </row>
    <row r="60" spans="1:62" ht="12.75">
      <c r="A60" s="95" t="s">
        <v>513</v>
      </c>
      <c r="B60" s="246" t="s">
        <v>130</v>
      </c>
      <c r="C60" s="236" t="s">
        <v>130</v>
      </c>
      <c r="D60" s="245" t="s">
        <v>130</v>
      </c>
      <c r="E60" s="95" t="s">
        <v>280</v>
      </c>
      <c r="F60" s="246" t="s">
        <v>130</v>
      </c>
      <c r="G60" s="236" t="s">
        <v>130</v>
      </c>
      <c r="H60" s="245" t="s">
        <v>130</v>
      </c>
      <c r="I60" s="93"/>
      <c r="J60" s="95" t="s">
        <v>384</v>
      </c>
      <c r="K60" s="347">
        <v>6</v>
      </c>
      <c r="L60" s="348">
        <v>0</v>
      </c>
      <c r="M60" s="235">
        <f t="shared" si="5"/>
        <v>6</v>
      </c>
      <c r="N60" s="95" t="s">
        <v>223</v>
      </c>
      <c r="O60" s="246" t="s">
        <v>130</v>
      </c>
      <c r="P60" s="236" t="s">
        <v>130</v>
      </c>
      <c r="Q60" s="245" t="s">
        <v>130</v>
      </c>
      <c r="R60" s="3"/>
      <c r="S60" s="3"/>
      <c r="T60" s="3"/>
      <c r="U60" s="3"/>
      <c r="V60" s="3"/>
      <c r="W60" s="3"/>
      <c r="X60" s="3"/>
      <c r="Y60" s="3"/>
      <c r="Z60" s="3"/>
      <c r="BG60" s="4"/>
      <c r="BH60" s="4"/>
      <c r="BI60" s="4"/>
      <c r="BJ60" s="4"/>
    </row>
    <row r="61" spans="1:62" ht="12.75">
      <c r="A61" s="95" t="s">
        <v>140</v>
      </c>
      <c r="B61" s="246" t="s">
        <v>130</v>
      </c>
      <c r="C61" s="236" t="s">
        <v>130</v>
      </c>
      <c r="D61" s="245" t="s">
        <v>130</v>
      </c>
      <c r="E61" s="89" t="s">
        <v>370</v>
      </c>
      <c r="F61" s="221">
        <v>6</v>
      </c>
      <c r="G61" s="321">
        <v>0</v>
      </c>
      <c r="H61" s="222">
        <f t="shared" si="4"/>
        <v>6</v>
      </c>
      <c r="I61" s="93"/>
      <c r="J61" s="95" t="s">
        <v>187</v>
      </c>
      <c r="K61" s="347">
        <v>5.5</v>
      </c>
      <c r="L61" s="348">
        <v>-0.5</v>
      </c>
      <c r="M61" s="235">
        <f t="shared" si="5"/>
        <v>5</v>
      </c>
      <c r="N61" s="95" t="s">
        <v>229</v>
      </c>
      <c r="O61" s="246">
        <v>5</v>
      </c>
      <c r="P61" s="236">
        <v>0</v>
      </c>
      <c r="Q61" s="245">
        <f t="shared" si="6"/>
        <v>5</v>
      </c>
      <c r="R61" s="3"/>
      <c r="S61" s="3"/>
      <c r="T61" s="3"/>
      <c r="U61" s="3"/>
      <c r="V61" s="3"/>
      <c r="W61" s="3"/>
      <c r="X61" s="3"/>
      <c r="Y61" s="3"/>
      <c r="Z61" s="3"/>
      <c r="BG61" s="4"/>
      <c r="BH61" s="4"/>
      <c r="BI61" s="4"/>
      <c r="BJ61" s="4"/>
    </row>
    <row r="62" spans="1:62" ht="12.75">
      <c r="A62" s="95" t="s">
        <v>140</v>
      </c>
      <c r="B62" s="246" t="s">
        <v>130</v>
      </c>
      <c r="C62" s="236" t="s">
        <v>130</v>
      </c>
      <c r="D62" s="245" t="s">
        <v>130</v>
      </c>
      <c r="E62" s="95" t="s">
        <v>296</v>
      </c>
      <c r="F62" s="246">
        <v>6</v>
      </c>
      <c r="G62" s="236">
        <v>-0.5</v>
      </c>
      <c r="H62" s="245">
        <f t="shared" si="4"/>
        <v>5.5</v>
      </c>
      <c r="I62" s="93"/>
      <c r="J62" s="95" t="s">
        <v>468</v>
      </c>
      <c r="K62" s="347">
        <v>6</v>
      </c>
      <c r="L62" s="348">
        <v>-0.5</v>
      </c>
      <c r="M62" s="235">
        <f t="shared" si="5"/>
        <v>5.5</v>
      </c>
      <c r="N62" s="95" t="s">
        <v>490</v>
      </c>
      <c r="O62" s="246">
        <v>5</v>
      </c>
      <c r="P62" s="236">
        <v>-0.5</v>
      </c>
      <c r="Q62" s="245">
        <f t="shared" si="6"/>
        <v>4.5</v>
      </c>
      <c r="R62" s="3"/>
      <c r="S62" s="3"/>
      <c r="T62" s="3"/>
      <c r="U62" s="3"/>
      <c r="V62" s="3"/>
      <c r="W62" s="3"/>
      <c r="X62" s="3"/>
      <c r="Y62" s="3"/>
      <c r="Z62" s="3"/>
      <c r="BG62" s="4"/>
      <c r="BH62" s="4"/>
      <c r="BI62" s="4"/>
      <c r="BJ62" s="4"/>
    </row>
    <row r="63" spans="1:62" ht="13.5" thickBot="1">
      <c r="A63" s="92" t="s">
        <v>140</v>
      </c>
      <c r="B63" s="251" t="s">
        <v>130</v>
      </c>
      <c r="C63" s="326" t="s">
        <v>130</v>
      </c>
      <c r="D63" s="245" t="s">
        <v>130</v>
      </c>
      <c r="E63" s="92" t="s">
        <v>369</v>
      </c>
      <c r="F63" s="251">
        <v>6.5</v>
      </c>
      <c r="G63" s="326">
        <v>0</v>
      </c>
      <c r="H63" s="245">
        <f t="shared" si="4"/>
        <v>6.5</v>
      </c>
      <c r="I63" s="93"/>
      <c r="J63" s="92" t="s">
        <v>492</v>
      </c>
      <c r="K63" s="349">
        <v>5</v>
      </c>
      <c r="L63" s="350">
        <v>0</v>
      </c>
      <c r="M63" s="235">
        <f t="shared" si="5"/>
        <v>5</v>
      </c>
      <c r="N63" s="92" t="s">
        <v>438</v>
      </c>
      <c r="O63" s="251">
        <v>5.5</v>
      </c>
      <c r="P63" s="326">
        <v>-0.5</v>
      </c>
      <c r="Q63" s="245">
        <f t="shared" si="6"/>
        <v>5</v>
      </c>
      <c r="R63" s="3"/>
      <c r="S63" s="3"/>
      <c r="T63" s="3"/>
      <c r="U63" s="3"/>
      <c r="V63" s="3"/>
      <c r="W63" s="3"/>
      <c r="X63" s="3"/>
      <c r="Y63" s="3"/>
      <c r="Z63" s="3"/>
      <c r="BG63" s="4"/>
      <c r="BH63" s="4"/>
      <c r="BI63" s="4"/>
      <c r="BJ63" s="4"/>
    </row>
    <row r="64" spans="1:62" ht="13.5" thickBot="1">
      <c r="A64" s="91" t="s">
        <v>141</v>
      </c>
      <c r="B64" s="229">
        <v>1.5</v>
      </c>
      <c r="C64" s="327">
        <v>0</v>
      </c>
      <c r="D64" s="252">
        <f>B64+C64</f>
        <v>1.5</v>
      </c>
      <c r="E64" s="91" t="s">
        <v>412</v>
      </c>
      <c r="F64" s="229">
        <v>0.5</v>
      </c>
      <c r="G64" s="327">
        <v>0</v>
      </c>
      <c r="H64" s="352">
        <f t="shared" si="4"/>
        <v>0.5</v>
      </c>
      <c r="I64" s="84"/>
      <c r="J64" s="91" t="s">
        <v>470</v>
      </c>
      <c r="K64" s="337">
        <v>1.5</v>
      </c>
      <c r="L64" s="351">
        <v>0</v>
      </c>
      <c r="M64" s="252">
        <f t="shared" si="5"/>
        <v>1.5</v>
      </c>
      <c r="N64" s="91" t="s">
        <v>232</v>
      </c>
      <c r="O64" s="229">
        <v>-0.5</v>
      </c>
      <c r="P64" s="327">
        <v>0</v>
      </c>
      <c r="Q64" s="352">
        <f t="shared" si="6"/>
        <v>-0.5</v>
      </c>
      <c r="R64" s="3"/>
      <c r="S64" s="3"/>
      <c r="T64" s="3"/>
      <c r="U64" s="3"/>
      <c r="V64" s="3"/>
      <c r="W64" s="3"/>
      <c r="X64" s="3"/>
      <c r="Y64" s="3"/>
      <c r="Z64" s="3"/>
      <c r="BG64" s="4"/>
      <c r="BH64" s="4"/>
      <c r="BI64" s="4"/>
      <c r="BJ64" s="4"/>
    </row>
    <row r="65" spans="1:58" ht="12.75" customHeight="1" thickBot="1">
      <c r="A65" s="328" t="s">
        <v>93</v>
      </c>
      <c r="B65" s="329">
        <f>18.5/3</f>
        <v>6.166666666666667</v>
      </c>
      <c r="C65" s="330">
        <v>0</v>
      </c>
      <c r="D65" s="252">
        <f>C65</f>
        <v>0</v>
      </c>
      <c r="E65" s="328" t="s">
        <v>93</v>
      </c>
      <c r="F65" s="329">
        <f>18.5/3</f>
        <v>6.166666666666667</v>
      </c>
      <c r="G65" s="330">
        <v>0</v>
      </c>
      <c r="H65" s="252">
        <f>G65</f>
        <v>0</v>
      </c>
      <c r="I65" s="84"/>
      <c r="J65" s="328" t="s">
        <v>93</v>
      </c>
      <c r="K65" s="329">
        <f>18.5/3</f>
        <v>6.166666666666667</v>
      </c>
      <c r="L65" s="330">
        <v>0</v>
      </c>
      <c r="M65" s="252">
        <f>L65</f>
        <v>0</v>
      </c>
      <c r="N65" s="328" t="s">
        <v>93</v>
      </c>
      <c r="O65" s="329">
        <f>19.5/3</f>
        <v>6.5</v>
      </c>
      <c r="P65" s="330">
        <v>1</v>
      </c>
      <c r="Q65" s="252">
        <f>P65</f>
        <v>1</v>
      </c>
      <c r="R65" s="3"/>
      <c r="S65" s="3"/>
      <c r="T65" s="3"/>
      <c r="U65" s="3"/>
      <c r="V65" s="3"/>
      <c r="W65" s="3"/>
      <c r="X65" s="3"/>
      <c r="Y65" s="3"/>
      <c r="Z65" s="3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</row>
    <row r="66" spans="1:62" ht="12.75">
      <c r="A66" s="254"/>
      <c r="B66" s="255"/>
      <c r="C66" s="255"/>
      <c r="D66" s="256"/>
      <c r="E66" s="254"/>
      <c r="F66" s="255"/>
      <c r="G66" s="255"/>
      <c r="H66" s="256"/>
      <c r="I66" s="258"/>
      <c r="J66" s="254"/>
      <c r="K66" s="255"/>
      <c r="L66" s="255"/>
      <c r="M66" s="256"/>
      <c r="N66" s="254"/>
      <c r="O66" s="255"/>
      <c r="P66" s="255"/>
      <c r="Q66" s="256"/>
      <c r="R66" s="3"/>
      <c r="S66" s="3"/>
      <c r="T66" s="3"/>
      <c r="U66" s="3"/>
      <c r="V66" s="3"/>
      <c r="W66" s="3"/>
      <c r="X66" s="3"/>
      <c r="Y66" s="3"/>
      <c r="Z66" s="3"/>
      <c r="BG66" s="4"/>
      <c r="BH66" s="4"/>
      <c r="BI66" s="4"/>
      <c r="BJ66" s="4"/>
    </row>
    <row r="67" spans="1:62" s="213" customFormat="1" ht="13.5" customHeight="1">
      <c r="A67" s="297"/>
      <c r="B67" s="426">
        <f>B40+B41+B42+B57+B44+B45+B46+B47+B48+B49+B50+B64</f>
        <v>69</v>
      </c>
      <c r="C67" s="426">
        <f>C39+C40+C41+C42+C57+C44+C45+C46+C47+C48+C49+C50+C64+C65</f>
        <v>1.5</v>
      </c>
      <c r="D67" s="427">
        <f>B67+C67</f>
        <v>70.5</v>
      </c>
      <c r="E67" s="297"/>
      <c r="F67" s="432">
        <f>F40+F41+F42+F61+F44+F45+F46+F47+F55+F49+F50+F64</f>
        <v>67.5</v>
      </c>
      <c r="G67" s="432">
        <f>G39+G40+G41+G42+G61+G44+G45+G46+G47+G55+G49+G50+G64+G65</f>
        <v>3</v>
      </c>
      <c r="H67" s="433">
        <f>F67+G67</f>
        <v>70.5</v>
      </c>
      <c r="I67" s="264"/>
      <c r="J67" s="297"/>
      <c r="K67" s="479">
        <f>K40+K41+K42+K43+K44+K45+K56+K47+K48+K49+K50+K64</f>
        <v>69.5</v>
      </c>
      <c r="L67" s="479">
        <f>L39+L40+L41+L42+L43+L44+L45+L56+L47+L48+L49+L50+L64+L65</f>
        <v>4.5</v>
      </c>
      <c r="M67" s="480">
        <f>K67+L67</f>
        <v>74</v>
      </c>
      <c r="N67" s="297"/>
      <c r="O67" s="450">
        <f>O40+O41+O42+O43+O57+O45+O46+O47+O48+O49+O50+O64</f>
        <v>69</v>
      </c>
      <c r="P67" s="450">
        <f>P39+P40+P41+P42+P43+P57+P45+P46+P47+P48+P49+P50+P64+P65</f>
        <v>7.5</v>
      </c>
      <c r="Q67" s="451">
        <f>O67+P67</f>
        <v>76.5</v>
      </c>
      <c r="R67" s="209"/>
      <c r="S67" s="209"/>
      <c r="T67" s="209"/>
      <c r="U67" s="209"/>
      <c r="V67" s="209"/>
      <c r="W67" s="209"/>
      <c r="X67" s="209"/>
      <c r="Y67" s="209"/>
      <c r="Z67" s="209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  <c r="BI67" s="210"/>
      <c r="BJ67" s="210"/>
    </row>
    <row r="68" spans="1:62" s="213" customFormat="1" ht="13.5" thickBot="1">
      <c r="A68" s="547"/>
      <c r="B68" s="548"/>
      <c r="C68" s="548"/>
      <c r="D68" s="549"/>
      <c r="E68" s="547"/>
      <c r="F68" s="548"/>
      <c r="G68" s="548"/>
      <c r="H68" s="549"/>
      <c r="I68" s="269"/>
      <c r="J68" s="547"/>
      <c r="K68" s="548"/>
      <c r="L68" s="548"/>
      <c r="M68" s="549"/>
      <c r="N68" s="297"/>
      <c r="O68" s="298"/>
      <c r="P68" s="298"/>
      <c r="Q68" s="549"/>
      <c r="R68" s="209"/>
      <c r="S68" s="209"/>
      <c r="T68" s="209"/>
      <c r="U68" s="209"/>
      <c r="V68" s="209"/>
      <c r="W68" s="209"/>
      <c r="X68" s="209"/>
      <c r="Y68" s="209"/>
      <c r="Z68" s="209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  <c r="BI68" s="210"/>
      <c r="BJ68" s="210"/>
    </row>
    <row r="69" spans="1:62" s="213" customFormat="1" ht="18.75" thickBot="1">
      <c r="A69" s="562"/>
      <c r="B69" s="563"/>
      <c r="C69" s="564"/>
      <c r="D69" s="565">
        <v>1</v>
      </c>
      <c r="E69" s="550"/>
      <c r="F69" s="551"/>
      <c r="G69" s="552"/>
      <c r="H69" s="553">
        <v>1</v>
      </c>
      <c r="I69" s="273"/>
      <c r="J69" s="558"/>
      <c r="K69" s="559"/>
      <c r="L69" s="560"/>
      <c r="M69" s="561">
        <v>2</v>
      </c>
      <c r="N69" s="581"/>
      <c r="O69" s="582"/>
      <c r="P69" s="583"/>
      <c r="Q69" s="584">
        <v>3</v>
      </c>
      <c r="R69" s="209"/>
      <c r="S69" s="209"/>
      <c r="T69" s="209"/>
      <c r="U69" s="209"/>
      <c r="V69" s="209"/>
      <c r="W69" s="209"/>
      <c r="X69" s="209"/>
      <c r="Y69" s="209"/>
      <c r="Z69" s="209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0"/>
    </row>
    <row r="70" spans="1:62" ht="12.75">
      <c r="A70" s="3"/>
      <c r="B70" s="3"/>
      <c r="C70" s="3"/>
      <c r="D70" s="274"/>
      <c r="E70" s="3"/>
      <c r="F70" s="3"/>
      <c r="G70" s="3"/>
      <c r="H70" s="3"/>
      <c r="I70" s="3"/>
      <c r="J70" s="275"/>
      <c r="K70" s="275"/>
      <c r="L70" s="275"/>
      <c r="M70" s="275"/>
      <c r="N70" s="275"/>
      <c r="O70" s="275"/>
      <c r="P70" s="275"/>
      <c r="Q70" s="275"/>
      <c r="R70" s="3"/>
      <c r="S70" s="3"/>
      <c r="T70" s="3"/>
      <c r="U70" s="3"/>
      <c r="V70" s="3"/>
      <c r="W70" s="3"/>
      <c r="X70" s="3"/>
      <c r="Y70" s="3"/>
      <c r="Z70" s="3"/>
      <c r="BG70" s="4"/>
      <c r="BH70" s="4"/>
      <c r="BI70" s="4"/>
      <c r="BJ70" s="4"/>
    </row>
    <row r="71" spans="1:6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BG71" s="4"/>
      <c r="BH71" s="4"/>
      <c r="BI71" s="4"/>
      <c r="BJ71" s="4"/>
    </row>
    <row r="72" spans="1:6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BG72" s="4"/>
      <c r="BH72" s="4"/>
      <c r="BI72" s="4"/>
      <c r="BJ72" s="4"/>
    </row>
    <row r="73" spans="1:6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BG73" s="4"/>
      <c r="BH73" s="4"/>
      <c r="BI73" s="4"/>
      <c r="BJ73" s="4"/>
    </row>
    <row r="74" spans="1:6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BG74" s="4"/>
      <c r="BH74" s="4"/>
      <c r="BI74" s="4"/>
      <c r="BJ74" s="4"/>
    </row>
    <row r="75" spans="1:6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BG75" s="4"/>
      <c r="BH75" s="4"/>
      <c r="BI75" s="4"/>
      <c r="BJ75" s="4"/>
    </row>
    <row r="76" spans="1:6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BG76" s="4"/>
      <c r="BH76" s="4"/>
      <c r="BI76" s="4"/>
      <c r="BJ76" s="4"/>
    </row>
    <row r="77" spans="1:6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BG77" s="4"/>
      <c r="BH77" s="4"/>
      <c r="BI77" s="4"/>
      <c r="BJ77" s="4"/>
    </row>
    <row r="78" spans="1:6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BG78" s="4"/>
      <c r="BH78" s="4"/>
      <c r="BI78" s="4"/>
      <c r="BJ78" s="4"/>
    </row>
    <row r="79" spans="1:6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BG79" s="4"/>
      <c r="BH79" s="4"/>
      <c r="BI79" s="4"/>
      <c r="BJ79" s="4"/>
    </row>
    <row r="80" spans="1:6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BG80" s="4"/>
      <c r="BH80" s="4"/>
      <c r="BI80" s="4"/>
      <c r="BJ80" s="4"/>
    </row>
    <row r="81" spans="1:6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BG81" s="4"/>
      <c r="BH81" s="4"/>
      <c r="BI81" s="4"/>
      <c r="BJ81" s="4"/>
    </row>
    <row r="82" spans="1:6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BG82" s="4"/>
      <c r="BH82" s="4"/>
      <c r="BI82" s="4"/>
      <c r="BJ82" s="4"/>
    </row>
    <row r="83" spans="1:6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BG83" s="4"/>
      <c r="BH83" s="4"/>
      <c r="BI83" s="4"/>
      <c r="BJ83" s="4"/>
    </row>
    <row r="84" spans="1:6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BG84" s="4"/>
      <c r="BH84" s="4"/>
      <c r="BI84" s="4"/>
      <c r="BJ84" s="4"/>
    </row>
    <row r="85" spans="1:6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BG85" s="4"/>
      <c r="BH85" s="4"/>
      <c r="BI85" s="4"/>
      <c r="BJ85" s="4"/>
    </row>
    <row r="86" spans="1:6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BG86" s="4"/>
      <c r="BH86" s="4"/>
      <c r="BI86" s="4"/>
      <c r="BJ86" s="4"/>
    </row>
    <row r="87" spans="1:6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BG87" s="4"/>
      <c r="BH87" s="4"/>
      <c r="BI87" s="4"/>
      <c r="BJ87" s="4"/>
    </row>
    <row r="88" spans="1:6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BG88" s="4"/>
      <c r="BH88" s="4"/>
      <c r="BI88" s="4"/>
      <c r="BJ88" s="4"/>
    </row>
    <row r="89" spans="1:6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BG89" s="4"/>
      <c r="BH89" s="4"/>
      <c r="BI89" s="4"/>
      <c r="BJ89" s="4"/>
    </row>
    <row r="90" spans="1:6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BG90" s="4"/>
      <c r="BH90" s="4"/>
      <c r="BI90" s="4"/>
      <c r="BJ90" s="4"/>
    </row>
    <row r="91" spans="1:6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BG91" s="4"/>
      <c r="BH91" s="4"/>
      <c r="BI91" s="4"/>
      <c r="BJ91" s="4"/>
    </row>
    <row r="92" spans="1:6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BG92" s="4"/>
      <c r="BH92" s="4"/>
      <c r="BI92" s="4"/>
      <c r="BJ92" s="4"/>
    </row>
    <row r="93" spans="1:6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BG93" s="4"/>
      <c r="BH93" s="4"/>
      <c r="BI93" s="4"/>
      <c r="BJ93" s="4"/>
    </row>
    <row r="94" spans="1:6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BG94" s="4"/>
      <c r="BH94" s="4"/>
      <c r="BI94" s="4"/>
      <c r="BJ94" s="4"/>
    </row>
    <row r="95" spans="1:6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BG95" s="4"/>
      <c r="BH95" s="4"/>
      <c r="BI95" s="4"/>
      <c r="BJ95" s="4"/>
    </row>
    <row r="96" spans="1:6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BG96" s="4"/>
      <c r="BH96" s="4"/>
      <c r="BI96" s="4"/>
      <c r="BJ96" s="4"/>
    </row>
    <row r="97" spans="1:6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BG97" s="4"/>
      <c r="BH97" s="4"/>
      <c r="BI97" s="4"/>
      <c r="BJ97" s="4"/>
    </row>
    <row r="98" spans="1:6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BG98" s="4"/>
      <c r="BH98" s="4"/>
      <c r="BI98" s="4"/>
      <c r="BJ98" s="4"/>
    </row>
    <row r="99" spans="1:6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BG99" s="4"/>
      <c r="BH99" s="4"/>
      <c r="BI99" s="4"/>
      <c r="BJ99" s="4"/>
    </row>
    <row r="100" spans="1:6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BG100" s="4"/>
      <c r="BH100" s="4"/>
      <c r="BI100" s="4"/>
      <c r="BJ100" s="4"/>
    </row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pans="1:6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BG114" s="4"/>
      <c r="BH114" s="4"/>
      <c r="BI114" s="4"/>
      <c r="BJ114" s="4"/>
    </row>
    <row r="115" spans="1:6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BG115" s="4"/>
      <c r="BH115" s="4"/>
      <c r="BI115" s="4"/>
      <c r="BJ115" s="4"/>
    </row>
    <row r="116" spans="1:6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BG116" s="4"/>
      <c r="BH116" s="4"/>
      <c r="BI116" s="4"/>
      <c r="BJ116" s="4"/>
    </row>
    <row r="117" spans="59:62" ht="12.75">
      <c r="BG117" s="4"/>
      <c r="BH117" s="4"/>
      <c r="BI117" s="4"/>
      <c r="BJ117" s="4"/>
    </row>
    <row r="118" spans="59:62" ht="12.75">
      <c r="BG118" s="4"/>
      <c r="BH118" s="4"/>
      <c r="BI118" s="4"/>
      <c r="BJ118" s="4"/>
    </row>
    <row r="119" spans="59:62" ht="12.75">
      <c r="BG119" s="4"/>
      <c r="BH119" s="4"/>
      <c r="BI119" s="4"/>
      <c r="BJ119" s="4"/>
    </row>
    <row r="120" spans="59:62" ht="12.75">
      <c r="BG120" s="4"/>
      <c r="BH120" s="4"/>
      <c r="BI120" s="4"/>
      <c r="BJ120" s="4"/>
    </row>
    <row r="121" spans="59:62" ht="12.75">
      <c r="BG121" s="4"/>
      <c r="BH121" s="4"/>
      <c r="BI121" s="4"/>
      <c r="BJ121" s="4"/>
    </row>
    <row r="122" spans="59:62" ht="12.75">
      <c r="BG122" s="4"/>
      <c r="BH122" s="4"/>
      <c r="BI122" s="4"/>
      <c r="BJ122" s="4"/>
    </row>
    <row r="123" spans="59:62" ht="12.75">
      <c r="BG123" s="4"/>
      <c r="BH123" s="4"/>
      <c r="BI123" s="4"/>
      <c r="BJ123" s="4"/>
    </row>
    <row r="124" spans="59:62" ht="12.75">
      <c r="BG124" s="4"/>
      <c r="BH124" s="4"/>
      <c r="BI124" s="4"/>
      <c r="BJ124" s="4"/>
    </row>
    <row r="125" spans="59:62" ht="12.75">
      <c r="BG125" s="4"/>
      <c r="BH125" s="4"/>
      <c r="BI125" s="4"/>
      <c r="BJ125" s="4"/>
    </row>
    <row r="126" spans="59:62" ht="12.75">
      <c r="BG126" s="4"/>
      <c r="BH126" s="4"/>
      <c r="BI126" s="4"/>
      <c r="BJ126" s="4"/>
    </row>
    <row r="127" spans="59:62" ht="12.75">
      <c r="BG127" s="4"/>
      <c r="BH127" s="4"/>
      <c r="BI127" s="4"/>
      <c r="BJ127" s="4"/>
    </row>
    <row r="128" spans="59:62" ht="12.75">
      <c r="BG128" s="4"/>
      <c r="BH128" s="4"/>
      <c r="BI128" s="4"/>
      <c r="BJ128" s="4"/>
    </row>
    <row r="129" spans="59:62" ht="12.75">
      <c r="BG129" s="4"/>
      <c r="BH129" s="4"/>
      <c r="BI129" s="4"/>
      <c r="BJ129" s="4"/>
    </row>
    <row r="130" spans="59:62" ht="12.75">
      <c r="BG130" s="4"/>
      <c r="BH130" s="4"/>
      <c r="BI130" s="4"/>
      <c r="BJ130" s="4"/>
    </row>
    <row r="131" spans="59:62" ht="12.75">
      <c r="BG131" s="4"/>
      <c r="BH131" s="4"/>
      <c r="BI131" s="4"/>
      <c r="BJ131" s="4"/>
    </row>
    <row r="132" spans="59:62" ht="12.75">
      <c r="BG132" s="4"/>
      <c r="BH132" s="4"/>
      <c r="BI132" s="4"/>
      <c r="BJ132" s="4"/>
    </row>
    <row r="133" spans="59:62" ht="12.75">
      <c r="BG133" s="4"/>
      <c r="BH133" s="4"/>
      <c r="BI133" s="4"/>
      <c r="BJ133" s="4"/>
    </row>
    <row r="134" spans="59:62" ht="12.75">
      <c r="BG134" s="4"/>
      <c r="BH134" s="4"/>
      <c r="BI134" s="4"/>
      <c r="BJ134" s="4"/>
    </row>
    <row r="135" spans="59:62" ht="12.75">
      <c r="BG135" s="4"/>
      <c r="BH135" s="4"/>
      <c r="BI135" s="4"/>
      <c r="BJ135" s="4"/>
    </row>
    <row r="136" spans="59:62" ht="12.75">
      <c r="BG136" s="4"/>
      <c r="BH136" s="4"/>
      <c r="BI136" s="4"/>
      <c r="BJ136" s="4"/>
    </row>
    <row r="137" spans="59:62" ht="12.75">
      <c r="BG137" s="4"/>
      <c r="BH137" s="4"/>
      <c r="BI137" s="4"/>
      <c r="BJ137" s="4"/>
    </row>
    <row r="138" spans="59:62" ht="12.75">
      <c r="BG138" s="4"/>
      <c r="BH138" s="4"/>
      <c r="BI138" s="4"/>
      <c r="BJ138" s="4"/>
    </row>
    <row r="139" spans="59:62" ht="12.75">
      <c r="BG139" s="4"/>
      <c r="BH139" s="4"/>
      <c r="BI139" s="4"/>
      <c r="BJ139" s="4"/>
    </row>
    <row r="140" spans="59:62" ht="12.75">
      <c r="BG140" s="4"/>
      <c r="BH140" s="4"/>
      <c r="BI140" s="4"/>
      <c r="BJ140" s="4"/>
    </row>
    <row r="141" spans="59:62" ht="12.75">
      <c r="BG141" s="4"/>
      <c r="BH141" s="4"/>
      <c r="BI141" s="4"/>
      <c r="BJ141" s="4"/>
    </row>
    <row r="142" spans="59:62" ht="12.75">
      <c r="BG142" s="4"/>
      <c r="BH142" s="4"/>
      <c r="BI142" s="4"/>
      <c r="BJ142" s="4"/>
    </row>
    <row r="143" spans="59:62" ht="12.75">
      <c r="BG143" s="4"/>
      <c r="BH143" s="4"/>
      <c r="BI143" s="4"/>
      <c r="BJ143" s="4"/>
    </row>
  </sheetData>
  <sheetProtection/>
  <mergeCells count="14">
    <mergeCell ref="A1:Q1"/>
    <mergeCell ref="A36:Q36"/>
    <mergeCell ref="A3:D3"/>
    <mergeCell ref="E3:H3"/>
    <mergeCell ref="A2:H2"/>
    <mergeCell ref="J2:Q2"/>
    <mergeCell ref="N3:Q3"/>
    <mergeCell ref="J3:M3"/>
    <mergeCell ref="A37:H37"/>
    <mergeCell ref="J37:Q37"/>
    <mergeCell ref="A38:D38"/>
    <mergeCell ref="E38:H38"/>
    <mergeCell ref="J38:M38"/>
    <mergeCell ref="N38:Q38"/>
  </mergeCells>
  <printOptions/>
  <pageMargins left="1.62" right="1.97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N113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9.7109375" style="5" customWidth="1"/>
    <col min="2" max="3" width="5.7109375" style="5" customWidth="1"/>
    <col min="4" max="4" width="6.7109375" style="5" customWidth="1"/>
    <col min="5" max="5" width="19.7109375" style="5" customWidth="1"/>
    <col min="6" max="7" width="5.7109375" style="5" customWidth="1"/>
    <col min="8" max="8" width="6.7109375" style="5" customWidth="1"/>
    <col min="9" max="9" width="1.28515625" style="5" customWidth="1"/>
    <col min="10" max="10" width="19.7109375" style="5" customWidth="1"/>
    <col min="11" max="12" width="5.7109375" style="5" customWidth="1"/>
    <col min="13" max="13" width="6.7109375" style="5" customWidth="1"/>
    <col min="14" max="14" width="19.7109375" style="5" customWidth="1"/>
    <col min="15" max="16" width="5.7109375" style="5" customWidth="1"/>
    <col min="17" max="17" width="6.7109375" style="5" customWidth="1"/>
    <col min="18" max="18" width="9.140625" style="3" customWidth="1"/>
    <col min="19" max="23" width="9.140625" style="5" customWidth="1"/>
    <col min="24" max="66" width="9.140625" style="4" customWidth="1"/>
    <col min="67" max="16384" width="9.140625" style="5" customWidth="1"/>
  </cols>
  <sheetData>
    <row r="1" spans="1:43" ht="15" thickBot="1">
      <c r="A1" s="749" t="s">
        <v>102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750"/>
      <c r="S1" s="3"/>
      <c r="T1" s="3"/>
      <c r="U1" s="3"/>
      <c r="V1" s="3"/>
      <c r="W1" s="3"/>
      <c r="X1" s="3"/>
      <c r="Y1" s="3"/>
      <c r="Z1" s="3"/>
      <c r="AP1" s="205"/>
      <c r="AQ1" s="206"/>
    </row>
    <row r="2" spans="1:43" ht="15" thickBot="1">
      <c r="A2" s="749" t="s">
        <v>12</v>
      </c>
      <c r="B2" s="689"/>
      <c r="C2" s="689"/>
      <c r="D2" s="689"/>
      <c r="E2" s="675"/>
      <c r="F2" s="675"/>
      <c r="G2" s="675"/>
      <c r="H2" s="676"/>
      <c r="I2" s="207"/>
      <c r="J2" s="674" t="s">
        <v>13</v>
      </c>
      <c r="K2" s="675"/>
      <c r="L2" s="675"/>
      <c r="M2" s="675"/>
      <c r="N2" s="675"/>
      <c r="O2" s="675"/>
      <c r="P2" s="675"/>
      <c r="Q2" s="676"/>
      <c r="S2" s="3"/>
      <c r="T2" s="3"/>
      <c r="U2" s="3"/>
      <c r="V2" s="3"/>
      <c r="W2" s="3"/>
      <c r="X2" s="3"/>
      <c r="Y2" s="3"/>
      <c r="Z2" s="3"/>
      <c r="AP2" s="205"/>
      <c r="AQ2" s="206"/>
    </row>
    <row r="3" spans="1:66" s="213" customFormat="1" ht="15" customHeight="1" thickBot="1">
      <c r="A3" s="662" t="s">
        <v>117</v>
      </c>
      <c r="B3" s="801"/>
      <c r="C3" s="801"/>
      <c r="D3" s="663"/>
      <c r="E3" s="802" t="s">
        <v>537</v>
      </c>
      <c r="F3" s="802"/>
      <c r="G3" s="802"/>
      <c r="H3" s="803"/>
      <c r="I3" s="208"/>
      <c r="J3" s="679" t="s">
        <v>548</v>
      </c>
      <c r="K3" s="758"/>
      <c r="L3" s="758"/>
      <c r="M3" s="680"/>
      <c r="N3" s="804" t="s">
        <v>63</v>
      </c>
      <c r="O3" s="804"/>
      <c r="P3" s="804"/>
      <c r="Q3" s="805"/>
      <c r="R3" s="209"/>
      <c r="S3" s="209"/>
      <c r="T3" s="209"/>
      <c r="U3" s="209"/>
      <c r="V3" s="209"/>
      <c r="W3" s="209"/>
      <c r="X3" s="209"/>
      <c r="Y3" s="209"/>
      <c r="Z3" s="209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1"/>
      <c r="AQ3" s="212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</row>
    <row r="4" spans="1:66" s="213" customFormat="1" ht="13.5" thickBot="1">
      <c r="A4" s="539" t="s">
        <v>3</v>
      </c>
      <c r="B4" s="498" t="s">
        <v>68</v>
      </c>
      <c r="C4" s="499">
        <v>3</v>
      </c>
      <c r="D4" s="498" t="s">
        <v>11</v>
      </c>
      <c r="E4" s="540" t="s">
        <v>3</v>
      </c>
      <c r="F4" s="504" t="s">
        <v>68</v>
      </c>
      <c r="G4" s="505">
        <v>0</v>
      </c>
      <c r="H4" s="504" t="s">
        <v>11</v>
      </c>
      <c r="I4" s="214"/>
      <c r="J4" s="528" t="s">
        <v>3</v>
      </c>
      <c r="K4" s="521" t="s">
        <v>68</v>
      </c>
      <c r="L4" s="522">
        <v>4</v>
      </c>
      <c r="M4" s="521" t="s">
        <v>11</v>
      </c>
      <c r="N4" s="533" t="s">
        <v>3</v>
      </c>
      <c r="O4" s="511" t="s">
        <v>68</v>
      </c>
      <c r="P4" s="512">
        <v>-0.5</v>
      </c>
      <c r="Q4" s="511" t="s">
        <v>11</v>
      </c>
      <c r="R4" s="209"/>
      <c r="S4" s="209"/>
      <c r="T4" s="209"/>
      <c r="U4" s="209"/>
      <c r="V4" s="209"/>
      <c r="W4" s="209"/>
      <c r="X4" s="209"/>
      <c r="Y4" s="209"/>
      <c r="Z4" s="209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76"/>
      <c r="AQ4" s="212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</row>
    <row r="5" spans="1:43" ht="12.75" customHeight="1">
      <c r="A5" s="88" t="s">
        <v>440</v>
      </c>
      <c r="B5" s="216">
        <v>6</v>
      </c>
      <c r="C5" s="320">
        <v>1</v>
      </c>
      <c r="D5" s="217">
        <f>B5+C5</f>
        <v>7</v>
      </c>
      <c r="E5" s="88" t="s">
        <v>256</v>
      </c>
      <c r="F5" s="218">
        <v>6.5</v>
      </c>
      <c r="G5" s="423">
        <v>1</v>
      </c>
      <c r="H5" s="219">
        <f>F5+G5</f>
        <v>7.5</v>
      </c>
      <c r="I5" s="84"/>
      <c r="J5" s="88" t="s">
        <v>421</v>
      </c>
      <c r="K5" s="216">
        <v>5</v>
      </c>
      <c r="L5" s="320">
        <v>-1</v>
      </c>
      <c r="M5" s="222">
        <f aca="true" t="shared" si="0" ref="M5:M29">K5+L5</f>
        <v>4</v>
      </c>
      <c r="N5" s="88" t="s">
        <v>416</v>
      </c>
      <c r="O5" s="218">
        <v>5</v>
      </c>
      <c r="P5" s="320">
        <v>-3</v>
      </c>
      <c r="Q5" s="219">
        <f>O5+P5</f>
        <v>2</v>
      </c>
      <c r="S5" s="3"/>
      <c r="T5" s="3"/>
      <c r="U5" s="3"/>
      <c r="V5" s="3"/>
      <c r="W5" s="3"/>
      <c r="X5" s="3"/>
      <c r="Y5" s="3"/>
      <c r="Z5" s="3"/>
      <c r="AP5" s="226"/>
      <c r="AQ5" s="206"/>
    </row>
    <row r="6" spans="1:43" ht="12.75" customHeight="1">
      <c r="A6" s="89" t="s">
        <v>327</v>
      </c>
      <c r="B6" s="225">
        <v>6.5</v>
      </c>
      <c r="C6" s="321">
        <v>0</v>
      </c>
      <c r="D6" s="222">
        <f aca="true" t="shared" si="1" ref="D6:D29">B6+C6</f>
        <v>6.5</v>
      </c>
      <c r="E6" s="89" t="s">
        <v>257</v>
      </c>
      <c r="F6" s="221">
        <v>6.5</v>
      </c>
      <c r="G6" s="425">
        <v>0</v>
      </c>
      <c r="H6" s="224">
        <f aca="true" t="shared" si="2" ref="H6:H29">F6+G6</f>
        <v>6.5</v>
      </c>
      <c r="I6" s="84"/>
      <c r="J6" s="89" t="s">
        <v>359</v>
      </c>
      <c r="K6" s="221">
        <v>5</v>
      </c>
      <c r="L6" s="321">
        <v>0</v>
      </c>
      <c r="M6" s="222">
        <f t="shared" si="0"/>
        <v>5</v>
      </c>
      <c r="N6" s="89" t="s">
        <v>145</v>
      </c>
      <c r="O6" s="221">
        <v>5.5</v>
      </c>
      <c r="P6" s="321">
        <v>0</v>
      </c>
      <c r="Q6" s="224">
        <f aca="true" t="shared" si="3" ref="Q6:Q29">O6+P6</f>
        <v>5.5</v>
      </c>
      <c r="S6" s="3"/>
      <c r="T6" s="3"/>
      <c r="U6" s="3"/>
      <c r="V6" s="3"/>
      <c r="W6" s="3"/>
      <c r="X6" s="3"/>
      <c r="Y6" s="3"/>
      <c r="Z6" s="3"/>
      <c r="AP6" s="226"/>
      <c r="AQ6" s="206"/>
    </row>
    <row r="7" spans="1:43" ht="12.75" customHeight="1">
      <c r="A7" s="89" t="s">
        <v>328</v>
      </c>
      <c r="B7" s="221">
        <v>6.5</v>
      </c>
      <c r="C7" s="321">
        <v>0</v>
      </c>
      <c r="D7" s="222">
        <f t="shared" si="1"/>
        <v>6.5</v>
      </c>
      <c r="E7" s="89" t="s">
        <v>273</v>
      </c>
      <c r="F7" s="225">
        <v>6.5</v>
      </c>
      <c r="G7" s="425">
        <v>0.5</v>
      </c>
      <c r="H7" s="224">
        <f t="shared" si="2"/>
        <v>7</v>
      </c>
      <c r="I7" s="84"/>
      <c r="J7" s="89" t="s">
        <v>399</v>
      </c>
      <c r="K7" s="221">
        <v>5.5</v>
      </c>
      <c r="L7" s="321">
        <v>0</v>
      </c>
      <c r="M7" s="222">
        <f t="shared" si="0"/>
        <v>5.5</v>
      </c>
      <c r="N7" s="89" t="s">
        <v>161</v>
      </c>
      <c r="O7" s="221">
        <v>6</v>
      </c>
      <c r="P7" s="321">
        <v>0</v>
      </c>
      <c r="Q7" s="224">
        <f t="shared" si="3"/>
        <v>6</v>
      </c>
      <c r="S7" s="3"/>
      <c r="T7" s="3"/>
      <c r="U7" s="3"/>
      <c r="V7" s="3"/>
      <c r="W7" s="3"/>
      <c r="X7" s="3"/>
      <c r="Y7" s="3"/>
      <c r="Z7" s="3"/>
      <c r="AP7" s="226"/>
      <c r="AQ7" s="206"/>
    </row>
    <row r="8" spans="1:43" ht="12.75" customHeight="1">
      <c r="A8" s="89" t="s">
        <v>349</v>
      </c>
      <c r="B8" s="221">
        <v>6.5</v>
      </c>
      <c r="C8" s="321">
        <v>1</v>
      </c>
      <c r="D8" s="222">
        <f t="shared" si="1"/>
        <v>7.5</v>
      </c>
      <c r="E8" s="89" t="s">
        <v>259</v>
      </c>
      <c r="F8" s="221">
        <v>6.5</v>
      </c>
      <c r="G8" s="425">
        <v>1</v>
      </c>
      <c r="H8" s="224">
        <f t="shared" si="2"/>
        <v>7.5</v>
      </c>
      <c r="I8" s="84"/>
      <c r="J8" s="89" t="s">
        <v>523</v>
      </c>
      <c r="K8" s="221">
        <v>5</v>
      </c>
      <c r="L8" s="321">
        <v>0</v>
      </c>
      <c r="M8" s="222">
        <f t="shared" si="0"/>
        <v>5</v>
      </c>
      <c r="N8" s="89" t="s">
        <v>160</v>
      </c>
      <c r="O8" s="221">
        <v>6</v>
      </c>
      <c r="P8" s="321">
        <v>0</v>
      </c>
      <c r="Q8" s="224">
        <f t="shared" si="3"/>
        <v>6</v>
      </c>
      <c r="S8" s="3"/>
      <c r="T8" s="3"/>
      <c r="U8" s="3"/>
      <c r="V8" s="3"/>
      <c r="W8" s="3"/>
      <c r="X8" s="3"/>
      <c r="Y8" s="3"/>
      <c r="Z8" s="3"/>
      <c r="AP8" s="220"/>
      <c r="AQ8" s="206"/>
    </row>
    <row r="9" spans="1:43" ht="12.75" customHeight="1">
      <c r="A9" s="89" t="s">
        <v>442</v>
      </c>
      <c r="B9" s="221">
        <v>6</v>
      </c>
      <c r="C9" s="321">
        <v>-0.5</v>
      </c>
      <c r="D9" s="222">
        <f t="shared" si="1"/>
        <v>5.5</v>
      </c>
      <c r="E9" s="89" t="s">
        <v>261</v>
      </c>
      <c r="F9" s="221">
        <v>6.5</v>
      </c>
      <c r="G9" s="425">
        <v>1</v>
      </c>
      <c r="H9" s="224">
        <f t="shared" si="2"/>
        <v>7.5</v>
      </c>
      <c r="I9" s="227"/>
      <c r="J9" s="89" t="s">
        <v>166</v>
      </c>
      <c r="K9" s="221" t="s">
        <v>333</v>
      </c>
      <c r="L9" s="321" t="s">
        <v>333</v>
      </c>
      <c r="M9" s="222" t="s">
        <v>333</v>
      </c>
      <c r="N9" s="89" t="s">
        <v>156</v>
      </c>
      <c r="O9" s="221">
        <v>6</v>
      </c>
      <c r="P9" s="321">
        <v>0</v>
      </c>
      <c r="Q9" s="224">
        <f t="shared" si="3"/>
        <v>6</v>
      </c>
      <c r="S9" s="3"/>
      <c r="T9" s="3"/>
      <c r="U9" s="3"/>
      <c r="V9" s="3"/>
      <c r="W9" s="3"/>
      <c r="X9" s="3"/>
      <c r="Y9" s="3"/>
      <c r="Z9" s="3"/>
      <c r="AP9" s="226"/>
      <c r="AQ9" s="206"/>
    </row>
    <row r="10" spans="1:43" ht="12.75" customHeight="1">
      <c r="A10" s="89" t="s">
        <v>331</v>
      </c>
      <c r="B10" s="221">
        <v>5</v>
      </c>
      <c r="C10" s="321">
        <v>0</v>
      </c>
      <c r="D10" s="222">
        <f t="shared" si="1"/>
        <v>5</v>
      </c>
      <c r="E10" s="89" t="s">
        <v>262</v>
      </c>
      <c r="F10" s="225">
        <v>5.5</v>
      </c>
      <c r="G10" s="425">
        <v>0</v>
      </c>
      <c r="H10" s="224">
        <f t="shared" si="2"/>
        <v>5.5</v>
      </c>
      <c r="I10" s="84"/>
      <c r="J10" s="89" t="s">
        <v>167</v>
      </c>
      <c r="K10" s="221" t="s">
        <v>305</v>
      </c>
      <c r="L10" s="321" t="s">
        <v>305</v>
      </c>
      <c r="M10" s="222" t="s">
        <v>305</v>
      </c>
      <c r="N10" s="89" t="s">
        <v>148</v>
      </c>
      <c r="O10" s="221">
        <v>6</v>
      </c>
      <c r="P10" s="321">
        <v>0</v>
      </c>
      <c r="Q10" s="224">
        <f t="shared" si="3"/>
        <v>6</v>
      </c>
      <c r="S10" s="3"/>
      <c r="T10" s="3"/>
      <c r="U10" s="3"/>
      <c r="V10" s="3"/>
      <c r="W10" s="3"/>
      <c r="X10" s="3"/>
      <c r="Y10" s="3"/>
      <c r="Z10" s="3"/>
      <c r="AP10" s="220"/>
      <c r="AQ10" s="206"/>
    </row>
    <row r="11" spans="1:43" ht="12.75" customHeight="1">
      <c r="A11" s="89" t="s">
        <v>423</v>
      </c>
      <c r="B11" s="221">
        <v>6</v>
      </c>
      <c r="C11" s="321">
        <v>0</v>
      </c>
      <c r="D11" s="222">
        <f t="shared" si="1"/>
        <v>6</v>
      </c>
      <c r="E11" s="89" t="s">
        <v>260</v>
      </c>
      <c r="F11" s="221">
        <v>7</v>
      </c>
      <c r="G11" s="425">
        <v>0</v>
      </c>
      <c r="H11" s="224">
        <f t="shared" si="2"/>
        <v>7</v>
      </c>
      <c r="I11" s="84"/>
      <c r="J11" s="89" t="s">
        <v>164</v>
      </c>
      <c r="K11" s="221">
        <v>5.5</v>
      </c>
      <c r="L11" s="321">
        <v>0</v>
      </c>
      <c r="M11" s="222">
        <f t="shared" si="0"/>
        <v>5.5</v>
      </c>
      <c r="N11" s="89" t="s">
        <v>158</v>
      </c>
      <c r="O11" s="221">
        <v>6</v>
      </c>
      <c r="P11" s="321">
        <v>0</v>
      </c>
      <c r="Q11" s="224">
        <f t="shared" si="3"/>
        <v>6</v>
      </c>
      <c r="S11" s="3"/>
      <c r="T11" s="3"/>
      <c r="U11" s="3"/>
      <c r="V11" s="3"/>
      <c r="W11" s="3"/>
      <c r="X11" s="3"/>
      <c r="Y11" s="3"/>
      <c r="Z11" s="3"/>
      <c r="AP11" s="220"/>
      <c r="AQ11" s="206"/>
    </row>
    <row r="12" spans="1:43" ht="12.75" customHeight="1">
      <c r="A12" s="89" t="s">
        <v>443</v>
      </c>
      <c r="B12" s="221">
        <v>6</v>
      </c>
      <c r="C12" s="321">
        <v>0</v>
      </c>
      <c r="D12" s="222">
        <f t="shared" si="1"/>
        <v>6</v>
      </c>
      <c r="E12" s="89" t="s">
        <v>532</v>
      </c>
      <c r="F12" s="225">
        <v>5.5</v>
      </c>
      <c r="G12" s="425">
        <v>0</v>
      </c>
      <c r="H12" s="224">
        <f t="shared" si="2"/>
        <v>5.5</v>
      </c>
      <c r="I12" s="84"/>
      <c r="J12" s="89" t="s">
        <v>177</v>
      </c>
      <c r="K12" s="221">
        <v>6</v>
      </c>
      <c r="L12" s="321">
        <v>1</v>
      </c>
      <c r="M12" s="222">
        <f t="shared" si="0"/>
        <v>7</v>
      </c>
      <c r="N12" s="89" t="s">
        <v>159</v>
      </c>
      <c r="O12" s="221">
        <v>5.5</v>
      </c>
      <c r="P12" s="321">
        <v>0</v>
      </c>
      <c r="Q12" s="224">
        <f t="shared" si="3"/>
        <v>5.5</v>
      </c>
      <c r="S12" s="3"/>
      <c r="T12" s="3"/>
      <c r="U12" s="3"/>
      <c r="V12" s="3"/>
      <c r="W12" s="3"/>
      <c r="X12" s="3"/>
      <c r="Y12" s="3"/>
      <c r="Z12" s="3"/>
      <c r="AP12" s="228"/>
      <c r="AQ12" s="206"/>
    </row>
    <row r="13" spans="1:43" ht="12.75" customHeight="1">
      <c r="A13" s="89" t="s">
        <v>339</v>
      </c>
      <c r="B13" s="221">
        <v>7.5</v>
      </c>
      <c r="C13" s="321">
        <v>6</v>
      </c>
      <c r="D13" s="222">
        <f t="shared" si="1"/>
        <v>13.5</v>
      </c>
      <c r="E13" s="89" t="s">
        <v>268</v>
      </c>
      <c r="F13" s="221">
        <v>6</v>
      </c>
      <c r="G13" s="425">
        <v>0</v>
      </c>
      <c r="H13" s="224">
        <f t="shared" si="2"/>
        <v>6</v>
      </c>
      <c r="I13" s="84"/>
      <c r="J13" s="89" t="s">
        <v>171</v>
      </c>
      <c r="K13" s="221">
        <v>5.5</v>
      </c>
      <c r="L13" s="321">
        <v>0</v>
      </c>
      <c r="M13" s="222">
        <f t="shared" si="0"/>
        <v>5.5</v>
      </c>
      <c r="N13" s="89" t="s">
        <v>387</v>
      </c>
      <c r="O13" s="221">
        <v>7</v>
      </c>
      <c r="P13" s="321">
        <v>3</v>
      </c>
      <c r="Q13" s="224">
        <f t="shared" si="3"/>
        <v>10</v>
      </c>
      <c r="S13" s="3"/>
      <c r="T13" s="3"/>
      <c r="U13" s="3"/>
      <c r="V13" s="3"/>
      <c r="W13" s="3"/>
      <c r="X13" s="3"/>
      <c r="Y13" s="3"/>
      <c r="Z13" s="3"/>
      <c r="AP13" s="220"/>
      <c r="AQ13" s="206"/>
    </row>
    <row r="14" spans="1:43" ht="12.75" customHeight="1">
      <c r="A14" s="89" t="s">
        <v>381</v>
      </c>
      <c r="B14" s="221">
        <v>5.5</v>
      </c>
      <c r="C14" s="321">
        <v>-0.5</v>
      </c>
      <c r="D14" s="222">
        <f t="shared" si="1"/>
        <v>5</v>
      </c>
      <c r="E14" s="89" t="s">
        <v>265</v>
      </c>
      <c r="F14" s="225" t="s">
        <v>333</v>
      </c>
      <c r="G14" s="425" t="s">
        <v>333</v>
      </c>
      <c r="H14" s="224" t="s">
        <v>333</v>
      </c>
      <c r="I14" s="84"/>
      <c r="J14" s="89" t="s">
        <v>175</v>
      </c>
      <c r="K14" s="221">
        <v>7</v>
      </c>
      <c r="L14" s="321">
        <v>3</v>
      </c>
      <c r="M14" s="222">
        <f t="shared" si="0"/>
        <v>10</v>
      </c>
      <c r="N14" s="89" t="s">
        <v>152</v>
      </c>
      <c r="O14" s="221">
        <v>8</v>
      </c>
      <c r="P14" s="321">
        <v>6</v>
      </c>
      <c r="Q14" s="224">
        <f t="shared" si="3"/>
        <v>14</v>
      </c>
      <c r="S14" s="3"/>
      <c r="T14" s="3"/>
      <c r="U14" s="3"/>
      <c r="V14" s="3"/>
      <c r="W14" s="3"/>
      <c r="X14" s="3"/>
      <c r="Y14" s="3"/>
      <c r="Z14" s="3"/>
      <c r="AP14" s="220"/>
      <c r="AQ14" s="206"/>
    </row>
    <row r="15" spans="1:43" ht="12.75" customHeight="1" thickBot="1">
      <c r="A15" s="91" t="s">
        <v>335</v>
      </c>
      <c r="B15" s="229">
        <v>6</v>
      </c>
      <c r="C15" s="322">
        <v>0</v>
      </c>
      <c r="D15" s="230">
        <f t="shared" si="1"/>
        <v>6</v>
      </c>
      <c r="E15" s="91" t="s">
        <v>496</v>
      </c>
      <c r="F15" s="229" t="s">
        <v>333</v>
      </c>
      <c r="G15" s="327" t="s">
        <v>333</v>
      </c>
      <c r="H15" s="231" t="s">
        <v>333</v>
      </c>
      <c r="I15" s="84"/>
      <c r="J15" s="91" t="s">
        <v>172</v>
      </c>
      <c r="K15" s="232" t="s">
        <v>333</v>
      </c>
      <c r="L15" s="322" t="s">
        <v>333</v>
      </c>
      <c r="M15" s="230" t="s">
        <v>333</v>
      </c>
      <c r="N15" s="91" t="s">
        <v>151</v>
      </c>
      <c r="O15" s="229">
        <v>6</v>
      </c>
      <c r="P15" s="322">
        <v>0</v>
      </c>
      <c r="Q15" s="231">
        <f t="shared" si="3"/>
        <v>6</v>
      </c>
      <c r="S15" s="3"/>
      <c r="T15" s="3"/>
      <c r="U15" s="3"/>
      <c r="V15" s="3"/>
      <c r="W15" s="3"/>
      <c r="X15" s="3"/>
      <c r="Y15" s="3"/>
      <c r="Z15" s="3"/>
      <c r="AP15" s="237"/>
      <c r="AQ15" s="206"/>
    </row>
    <row r="16" spans="1:43" ht="12.75" customHeight="1" thickBot="1">
      <c r="A16" s="92"/>
      <c r="B16" s="233"/>
      <c r="C16" s="324"/>
      <c r="D16" s="235"/>
      <c r="E16" s="92"/>
      <c r="F16" s="233"/>
      <c r="G16" s="234"/>
      <c r="H16" s="236"/>
      <c r="I16" s="93"/>
      <c r="J16" s="92"/>
      <c r="K16" s="233"/>
      <c r="L16" s="324"/>
      <c r="M16" s="235"/>
      <c r="N16" s="92"/>
      <c r="O16" s="233"/>
      <c r="P16" s="324"/>
      <c r="Q16" s="236"/>
      <c r="S16" s="3"/>
      <c r="T16" s="3"/>
      <c r="U16" s="3"/>
      <c r="V16" s="3"/>
      <c r="W16" s="3"/>
      <c r="X16" s="3"/>
      <c r="Y16" s="3"/>
      <c r="Z16" s="3"/>
      <c r="AP16" s="237"/>
      <c r="AQ16" s="206"/>
    </row>
    <row r="17" spans="1:43" ht="12.75" customHeight="1">
      <c r="A17" s="94" t="s">
        <v>326</v>
      </c>
      <c r="B17" s="238" t="s">
        <v>130</v>
      </c>
      <c r="C17" s="325" t="s">
        <v>130</v>
      </c>
      <c r="D17" s="240" t="s">
        <v>130</v>
      </c>
      <c r="E17" s="94" t="s">
        <v>267</v>
      </c>
      <c r="F17" s="238" t="s">
        <v>130</v>
      </c>
      <c r="G17" s="239" t="s">
        <v>130</v>
      </c>
      <c r="H17" s="242" t="s">
        <v>130</v>
      </c>
      <c r="I17" s="93"/>
      <c r="J17" s="94" t="s">
        <v>546</v>
      </c>
      <c r="K17" s="241" t="s">
        <v>130</v>
      </c>
      <c r="L17" s="325" t="s">
        <v>130</v>
      </c>
      <c r="M17" s="240" t="s">
        <v>130</v>
      </c>
      <c r="N17" s="94" t="s">
        <v>415</v>
      </c>
      <c r="O17" s="238" t="s">
        <v>130</v>
      </c>
      <c r="P17" s="325" t="s">
        <v>130</v>
      </c>
      <c r="Q17" s="242" t="s">
        <v>130</v>
      </c>
      <c r="S17" s="3"/>
      <c r="T17" s="3"/>
      <c r="U17" s="3"/>
      <c r="V17" s="3"/>
      <c r="W17" s="3"/>
      <c r="X17" s="3"/>
      <c r="Y17" s="3"/>
      <c r="Z17" s="3"/>
      <c r="AP17" s="237"/>
      <c r="AQ17" s="206"/>
    </row>
    <row r="18" spans="1:43" ht="12.75" customHeight="1">
      <c r="A18" s="95" t="s">
        <v>336</v>
      </c>
      <c r="B18" s="246" t="s">
        <v>227</v>
      </c>
      <c r="C18" s="236" t="s">
        <v>227</v>
      </c>
      <c r="D18" s="245" t="s">
        <v>227</v>
      </c>
      <c r="E18" s="95" t="s">
        <v>497</v>
      </c>
      <c r="F18" s="243" t="s">
        <v>130</v>
      </c>
      <c r="G18" s="244" t="s">
        <v>130</v>
      </c>
      <c r="H18" s="247" t="s">
        <v>130</v>
      </c>
      <c r="I18" s="93"/>
      <c r="J18" s="89" t="s">
        <v>174</v>
      </c>
      <c r="K18" s="221">
        <v>6</v>
      </c>
      <c r="L18" s="321">
        <v>0</v>
      </c>
      <c r="M18" s="222">
        <f t="shared" si="0"/>
        <v>6</v>
      </c>
      <c r="N18" s="95" t="s">
        <v>389</v>
      </c>
      <c r="O18" s="243">
        <v>6.5</v>
      </c>
      <c r="P18" s="236">
        <v>0</v>
      </c>
      <c r="Q18" s="247">
        <f t="shared" si="3"/>
        <v>6.5</v>
      </c>
      <c r="S18" s="3"/>
      <c r="T18" s="3"/>
      <c r="U18" s="3"/>
      <c r="V18" s="3"/>
      <c r="W18" s="3"/>
      <c r="X18" s="3"/>
      <c r="Y18" s="3"/>
      <c r="Z18" s="3"/>
      <c r="AP18" s="248"/>
      <c r="AQ18" s="206"/>
    </row>
    <row r="19" spans="1:43" ht="12.75" customHeight="1">
      <c r="A19" s="95" t="s">
        <v>341</v>
      </c>
      <c r="B19" s="246">
        <v>5</v>
      </c>
      <c r="C19" s="236">
        <v>-1</v>
      </c>
      <c r="D19" s="245">
        <f t="shared" si="1"/>
        <v>4</v>
      </c>
      <c r="E19" s="89" t="s">
        <v>409</v>
      </c>
      <c r="F19" s="221">
        <v>6</v>
      </c>
      <c r="G19" s="321">
        <v>-0.5</v>
      </c>
      <c r="H19" s="544">
        <f t="shared" si="2"/>
        <v>5.5</v>
      </c>
      <c r="I19" s="93"/>
      <c r="J19" s="95" t="s">
        <v>170</v>
      </c>
      <c r="K19" s="246">
        <v>5</v>
      </c>
      <c r="L19" s="236">
        <v>0</v>
      </c>
      <c r="M19" s="245">
        <f t="shared" si="0"/>
        <v>5</v>
      </c>
      <c r="N19" s="95" t="s">
        <v>154</v>
      </c>
      <c r="O19" s="246" t="s">
        <v>130</v>
      </c>
      <c r="P19" s="236" t="s">
        <v>130</v>
      </c>
      <c r="Q19" s="247" t="s">
        <v>130</v>
      </c>
      <c r="S19" s="3"/>
      <c r="T19" s="3"/>
      <c r="U19" s="3"/>
      <c r="V19" s="3"/>
      <c r="W19" s="3"/>
      <c r="X19" s="3"/>
      <c r="Y19" s="3"/>
      <c r="Z19" s="3"/>
      <c r="AP19" s="237"/>
      <c r="AQ19" s="206"/>
    </row>
    <row r="20" spans="1:43" ht="12.75" customHeight="1">
      <c r="A20" s="95" t="s">
        <v>340</v>
      </c>
      <c r="B20" s="246">
        <v>7</v>
      </c>
      <c r="C20" s="236">
        <v>3</v>
      </c>
      <c r="D20" s="245">
        <f t="shared" si="1"/>
        <v>10</v>
      </c>
      <c r="E20" s="89" t="s">
        <v>271</v>
      </c>
      <c r="F20" s="221">
        <v>7.5</v>
      </c>
      <c r="G20" s="321">
        <v>3</v>
      </c>
      <c r="H20" s="544">
        <f t="shared" si="2"/>
        <v>10.5</v>
      </c>
      <c r="I20" s="93"/>
      <c r="J20" s="95" t="s">
        <v>362</v>
      </c>
      <c r="K20" s="243" t="s">
        <v>130</v>
      </c>
      <c r="L20" s="236" t="s">
        <v>130</v>
      </c>
      <c r="M20" s="245" t="s">
        <v>130</v>
      </c>
      <c r="N20" s="95" t="s">
        <v>388</v>
      </c>
      <c r="O20" s="243">
        <v>5.5</v>
      </c>
      <c r="P20" s="236">
        <v>0</v>
      </c>
      <c r="Q20" s="247">
        <f t="shared" si="3"/>
        <v>5.5</v>
      </c>
      <c r="S20" s="3"/>
      <c r="T20" s="3"/>
      <c r="U20" s="3"/>
      <c r="V20" s="3"/>
      <c r="W20" s="3"/>
      <c r="X20" s="3"/>
      <c r="Y20" s="3"/>
      <c r="Z20" s="3"/>
      <c r="AP20" s="237"/>
      <c r="AQ20" s="206"/>
    </row>
    <row r="21" spans="1:43" ht="12.75" customHeight="1">
      <c r="A21" s="95" t="s">
        <v>499</v>
      </c>
      <c r="B21" s="246">
        <v>7</v>
      </c>
      <c r="C21" s="236">
        <v>0</v>
      </c>
      <c r="D21" s="245">
        <f t="shared" si="1"/>
        <v>7</v>
      </c>
      <c r="E21" s="95" t="s">
        <v>270</v>
      </c>
      <c r="F21" s="246">
        <v>6.5</v>
      </c>
      <c r="G21" s="236">
        <v>0</v>
      </c>
      <c r="H21" s="247">
        <f t="shared" si="2"/>
        <v>6.5</v>
      </c>
      <c r="I21" s="93"/>
      <c r="J21" s="95" t="s">
        <v>169</v>
      </c>
      <c r="K21" s="246" t="s">
        <v>130</v>
      </c>
      <c r="L21" s="236" t="s">
        <v>130</v>
      </c>
      <c r="M21" s="245" t="s">
        <v>130</v>
      </c>
      <c r="N21" s="95" t="s">
        <v>501</v>
      </c>
      <c r="O21" s="246" t="s">
        <v>130</v>
      </c>
      <c r="P21" s="236" t="s">
        <v>130</v>
      </c>
      <c r="Q21" s="247" t="s">
        <v>130</v>
      </c>
      <c r="S21" s="3"/>
      <c r="T21" s="3"/>
      <c r="U21" s="3"/>
      <c r="V21" s="3"/>
      <c r="W21" s="3"/>
      <c r="X21" s="3"/>
      <c r="Y21" s="3"/>
      <c r="Z21" s="3"/>
      <c r="AP21" s="237"/>
      <c r="AQ21" s="206"/>
    </row>
    <row r="22" spans="1:43" ht="12.75" customHeight="1">
      <c r="A22" s="95" t="s">
        <v>344</v>
      </c>
      <c r="B22" s="246">
        <v>7</v>
      </c>
      <c r="C22" s="236">
        <v>3</v>
      </c>
      <c r="D22" s="245">
        <f t="shared" si="1"/>
        <v>10</v>
      </c>
      <c r="E22" s="95" t="s">
        <v>258</v>
      </c>
      <c r="F22" s="246">
        <v>6</v>
      </c>
      <c r="G22" s="236">
        <v>0</v>
      </c>
      <c r="H22" s="247">
        <f t="shared" si="2"/>
        <v>6</v>
      </c>
      <c r="I22" s="93"/>
      <c r="J22" s="89" t="s">
        <v>422</v>
      </c>
      <c r="K22" s="221">
        <v>6</v>
      </c>
      <c r="L22" s="321">
        <v>0</v>
      </c>
      <c r="M22" s="222">
        <f t="shared" si="0"/>
        <v>6</v>
      </c>
      <c r="N22" s="95" t="s">
        <v>150</v>
      </c>
      <c r="O22" s="246">
        <v>6</v>
      </c>
      <c r="P22" s="236">
        <v>0</v>
      </c>
      <c r="Q22" s="247">
        <f t="shared" si="3"/>
        <v>6</v>
      </c>
      <c r="S22" s="3"/>
      <c r="T22" s="3"/>
      <c r="U22" s="3"/>
      <c r="V22" s="3"/>
      <c r="W22" s="3"/>
      <c r="X22" s="3"/>
      <c r="Y22" s="3"/>
      <c r="Z22" s="3"/>
      <c r="AP22" s="237"/>
      <c r="AQ22" s="206"/>
    </row>
    <row r="23" spans="1:43" ht="12.75" customHeight="1">
      <c r="A23" s="95" t="s">
        <v>332</v>
      </c>
      <c r="B23" s="246" t="s">
        <v>130</v>
      </c>
      <c r="C23" s="236" t="s">
        <v>130</v>
      </c>
      <c r="D23" s="245" t="s">
        <v>130</v>
      </c>
      <c r="E23" s="95" t="s">
        <v>410</v>
      </c>
      <c r="F23" s="246">
        <v>5.5</v>
      </c>
      <c r="G23" s="236">
        <v>0</v>
      </c>
      <c r="H23" s="247">
        <f t="shared" si="2"/>
        <v>5.5</v>
      </c>
      <c r="I23" s="93"/>
      <c r="J23" s="95" t="s">
        <v>547</v>
      </c>
      <c r="K23" s="246" t="s">
        <v>227</v>
      </c>
      <c r="L23" s="236" t="s">
        <v>227</v>
      </c>
      <c r="M23" s="245" t="s">
        <v>227</v>
      </c>
      <c r="N23" s="95" t="s">
        <v>157</v>
      </c>
      <c r="O23" s="243">
        <v>6.5</v>
      </c>
      <c r="P23" s="236">
        <v>0</v>
      </c>
      <c r="Q23" s="247">
        <f t="shared" si="3"/>
        <v>6.5</v>
      </c>
      <c r="S23" s="3"/>
      <c r="T23" s="3"/>
      <c r="U23" s="3"/>
      <c r="V23" s="3"/>
      <c r="W23" s="3"/>
      <c r="X23" s="3"/>
      <c r="Y23" s="3"/>
      <c r="Z23" s="3"/>
      <c r="AP23" s="237"/>
      <c r="AQ23" s="206"/>
    </row>
    <row r="24" spans="1:43" ht="12.75" customHeight="1">
      <c r="A24" s="95" t="s">
        <v>424</v>
      </c>
      <c r="B24" s="243" t="s">
        <v>227</v>
      </c>
      <c r="C24" s="236" t="s">
        <v>227</v>
      </c>
      <c r="D24" s="245" t="s">
        <v>227</v>
      </c>
      <c r="E24" s="95" t="s">
        <v>275</v>
      </c>
      <c r="F24" s="246">
        <v>6</v>
      </c>
      <c r="G24" s="236">
        <v>0</v>
      </c>
      <c r="H24" s="247">
        <f t="shared" si="2"/>
        <v>6</v>
      </c>
      <c r="I24" s="93"/>
      <c r="J24" s="95" t="s">
        <v>360</v>
      </c>
      <c r="K24" s="246">
        <v>6</v>
      </c>
      <c r="L24" s="236">
        <v>0</v>
      </c>
      <c r="M24" s="245">
        <f t="shared" si="0"/>
        <v>6</v>
      </c>
      <c r="N24" s="95" t="s">
        <v>503</v>
      </c>
      <c r="O24" s="246">
        <v>6</v>
      </c>
      <c r="P24" s="236">
        <v>0</v>
      </c>
      <c r="Q24" s="247">
        <f t="shared" si="3"/>
        <v>6</v>
      </c>
      <c r="S24" s="3"/>
      <c r="T24" s="3"/>
      <c r="U24" s="3"/>
      <c r="V24" s="3"/>
      <c r="W24" s="3"/>
      <c r="X24" s="3"/>
      <c r="Y24" s="3"/>
      <c r="Z24" s="3"/>
      <c r="AP24" s="237"/>
      <c r="AQ24" s="206"/>
    </row>
    <row r="25" spans="1:43" ht="12.75" customHeight="1">
      <c r="A25" s="95" t="s">
        <v>441</v>
      </c>
      <c r="B25" s="243" t="s">
        <v>130</v>
      </c>
      <c r="C25" s="236" t="s">
        <v>130</v>
      </c>
      <c r="D25" s="245" t="s">
        <v>130</v>
      </c>
      <c r="E25" s="95" t="s">
        <v>140</v>
      </c>
      <c r="F25" s="243" t="s">
        <v>130</v>
      </c>
      <c r="G25" s="244" t="s">
        <v>130</v>
      </c>
      <c r="H25" s="247" t="s">
        <v>130</v>
      </c>
      <c r="I25" s="93"/>
      <c r="J25" s="89" t="s">
        <v>353</v>
      </c>
      <c r="K25" s="221">
        <v>6.5</v>
      </c>
      <c r="L25" s="321">
        <v>-0.5</v>
      </c>
      <c r="M25" s="222">
        <f t="shared" si="0"/>
        <v>6</v>
      </c>
      <c r="N25" s="95" t="s">
        <v>146</v>
      </c>
      <c r="O25" s="243" t="s">
        <v>130</v>
      </c>
      <c r="P25" s="236" t="s">
        <v>130</v>
      </c>
      <c r="Q25" s="247" t="s">
        <v>130</v>
      </c>
      <c r="S25" s="3"/>
      <c r="T25" s="3"/>
      <c r="U25" s="3"/>
      <c r="V25" s="3"/>
      <c r="W25" s="3"/>
      <c r="X25" s="3"/>
      <c r="Y25" s="3"/>
      <c r="Z25" s="3"/>
      <c r="AP25" s="237"/>
      <c r="AQ25" s="206"/>
    </row>
    <row r="26" spans="1:43" ht="12.75" customHeight="1">
      <c r="A26" s="95" t="s">
        <v>330</v>
      </c>
      <c r="B26" s="243">
        <v>6.5</v>
      </c>
      <c r="C26" s="236">
        <v>-0.5</v>
      </c>
      <c r="D26" s="245">
        <f t="shared" si="1"/>
        <v>6</v>
      </c>
      <c r="E26" s="95" t="s">
        <v>140</v>
      </c>
      <c r="F26" s="246" t="s">
        <v>130</v>
      </c>
      <c r="G26" s="244" t="s">
        <v>130</v>
      </c>
      <c r="H26" s="247" t="s">
        <v>130</v>
      </c>
      <c r="I26" s="93"/>
      <c r="J26" s="95" t="s">
        <v>549</v>
      </c>
      <c r="K26" s="246">
        <v>6</v>
      </c>
      <c r="L26" s="236">
        <v>0</v>
      </c>
      <c r="M26" s="245">
        <f t="shared" si="0"/>
        <v>6</v>
      </c>
      <c r="N26" s="142" t="s">
        <v>143</v>
      </c>
      <c r="O26" s="246" t="s">
        <v>227</v>
      </c>
      <c r="P26" s="236" t="s">
        <v>227</v>
      </c>
      <c r="Q26" s="247" t="s">
        <v>227</v>
      </c>
      <c r="S26" s="3"/>
      <c r="T26" s="3"/>
      <c r="U26" s="3"/>
      <c r="V26" s="3"/>
      <c r="W26" s="3"/>
      <c r="X26" s="3"/>
      <c r="Y26" s="3"/>
      <c r="Z26" s="3"/>
      <c r="AP26" s="237"/>
      <c r="AQ26" s="206"/>
    </row>
    <row r="27" spans="1:43" ht="12.75" customHeight="1">
      <c r="A27" s="95" t="s">
        <v>347</v>
      </c>
      <c r="B27" s="246" t="s">
        <v>130</v>
      </c>
      <c r="C27" s="236" t="s">
        <v>130</v>
      </c>
      <c r="D27" s="245" t="s">
        <v>130</v>
      </c>
      <c r="E27" s="95" t="s">
        <v>140</v>
      </c>
      <c r="F27" s="243" t="s">
        <v>130</v>
      </c>
      <c r="G27" s="244" t="s">
        <v>130</v>
      </c>
      <c r="H27" s="247" t="s">
        <v>130</v>
      </c>
      <c r="I27" s="93"/>
      <c r="J27" s="95" t="s">
        <v>435</v>
      </c>
      <c r="K27" s="243">
        <v>5.5</v>
      </c>
      <c r="L27" s="236">
        <v>-0.5</v>
      </c>
      <c r="M27" s="245">
        <f t="shared" si="0"/>
        <v>5</v>
      </c>
      <c r="N27" s="95" t="s">
        <v>476</v>
      </c>
      <c r="O27" s="243">
        <v>5.5</v>
      </c>
      <c r="P27" s="236">
        <v>0</v>
      </c>
      <c r="Q27" s="247">
        <f>O27+P27</f>
        <v>5.5</v>
      </c>
      <c r="S27" s="3"/>
      <c r="T27" s="3"/>
      <c r="U27" s="3"/>
      <c r="V27" s="3"/>
      <c r="W27" s="3"/>
      <c r="X27" s="3"/>
      <c r="Y27" s="3"/>
      <c r="Z27" s="3"/>
      <c r="AP27" s="237"/>
      <c r="AQ27" s="206"/>
    </row>
    <row r="28" spans="1:43" ht="12.75" customHeight="1" thickBot="1">
      <c r="A28" s="92" t="s">
        <v>488</v>
      </c>
      <c r="B28" s="251">
        <v>5</v>
      </c>
      <c r="C28" s="326">
        <v>0</v>
      </c>
      <c r="D28" s="245">
        <f t="shared" si="1"/>
        <v>5</v>
      </c>
      <c r="E28" s="92" t="s">
        <v>140</v>
      </c>
      <c r="F28" s="251" t="s">
        <v>130</v>
      </c>
      <c r="G28" s="250" t="s">
        <v>130</v>
      </c>
      <c r="H28" s="247" t="s">
        <v>130</v>
      </c>
      <c r="I28" s="93"/>
      <c r="J28" s="92" t="s">
        <v>165</v>
      </c>
      <c r="K28" s="249" t="s">
        <v>130</v>
      </c>
      <c r="L28" s="326" t="s">
        <v>130</v>
      </c>
      <c r="M28" s="245" t="s">
        <v>130</v>
      </c>
      <c r="N28" s="92" t="s">
        <v>504</v>
      </c>
      <c r="O28" s="251" t="s">
        <v>130</v>
      </c>
      <c r="P28" s="326" t="s">
        <v>130</v>
      </c>
      <c r="Q28" s="247" t="s">
        <v>130</v>
      </c>
      <c r="S28" s="3"/>
      <c r="T28" s="3"/>
      <c r="U28" s="3"/>
      <c r="V28" s="3"/>
      <c r="W28" s="3"/>
      <c r="X28" s="3"/>
      <c r="Y28" s="3"/>
      <c r="Z28" s="3"/>
      <c r="AP28" s="253"/>
      <c r="AQ28" s="206"/>
    </row>
    <row r="29" spans="1:65" ht="12.75" customHeight="1" thickBot="1">
      <c r="A29" s="91" t="s">
        <v>350</v>
      </c>
      <c r="B29" s="229">
        <v>0</v>
      </c>
      <c r="C29" s="327">
        <v>0</v>
      </c>
      <c r="D29" s="252">
        <f t="shared" si="1"/>
        <v>0</v>
      </c>
      <c r="E29" s="91" t="s">
        <v>276</v>
      </c>
      <c r="F29" s="229">
        <v>0.5</v>
      </c>
      <c r="G29" s="327">
        <v>0</v>
      </c>
      <c r="H29" s="252">
        <f t="shared" si="2"/>
        <v>0.5</v>
      </c>
      <c r="I29" s="84"/>
      <c r="J29" s="91" t="s">
        <v>400</v>
      </c>
      <c r="K29" s="229">
        <v>-0.5</v>
      </c>
      <c r="L29" s="327">
        <v>0</v>
      </c>
      <c r="M29" s="252">
        <f t="shared" si="0"/>
        <v>-0.5</v>
      </c>
      <c r="N29" s="91" t="s">
        <v>163</v>
      </c>
      <c r="O29" s="229">
        <v>0</v>
      </c>
      <c r="P29" s="327">
        <v>0</v>
      </c>
      <c r="Q29" s="252">
        <f t="shared" si="3"/>
        <v>0</v>
      </c>
      <c r="S29" s="3"/>
      <c r="T29" s="3"/>
      <c r="U29" s="3"/>
      <c r="V29" s="3"/>
      <c r="W29" s="3"/>
      <c r="X29" s="3"/>
      <c r="Y29" s="3"/>
      <c r="Z29" s="3"/>
      <c r="AM29" s="259"/>
      <c r="AN29" s="259"/>
      <c r="AO29" s="259"/>
      <c r="AP29" s="220"/>
      <c r="AQ29" s="260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</row>
    <row r="30" spans="1:66" ht="12.75" customHeight="1" thickBot="1">
      <c r="A30" s="97" t="s">
        <v>93</v>
      </c>
      <c r="B30" s="545">
        <f>19.5/3</f>
        <v>6.5</v>
      </c>
      <c r="C30" s="543">
        <v>1</v>
      </c>
      <c r="D30" s="98">
        <f>C30</f>
        <v>1</v>
      </c>
      <c r="E30" s="97" t="s">
        <v>93</v>
      </c>
      <c r="F30" s="545">
        <f>19.5/3</f>
        <v>6.5</v>
      </c>
      <c r="G30" s="543">
        <v>1</v>
      </c>
      <c r="H30" s="98">
        <f>G30</f>
        <v>1</v>
      </c>
      <c r="I30" s="84"/>
      <c r="J30" s="97" t="s">
        <v>93</v>
      </c>
      <c r="K30" s="545">
        <f>17/3</f>
        <v>5.666666666666667</v>
      </c>
      <c r="L30" s="543">
        <v>0</v>
      </c>
      <c r="M30" s="98">
        <f>L30</f>
        <v>0</v>
      </c>
      <c r="N30" s="97" t="s">
        <v>93</v>
      </c>
      <c r="O30" s="545">
        <f>17.5/3</f>
        <v>5.833333333333333</v>
      </c>
      <c r="P30" s="543">
        <v>0</v>
      </c>
      <c r="Q30" s="98">
        <f>P29</f>
        <v>0</v>
      </c>
      <c r="S30" s="3"/>
      <c r="T30" s="3"/>
      <c r="U30" s="3"/>
      <c r="V30" s="3"/>
      <c r="W30" s="3"/>
      <c r="X30" s="3"/>
      <c r="Y30" s="3"/>
      <c r="Z30" s="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spans="1:43" ht="12.75" customHeight="1">
      <c r="A31" s="254"/>
      <c r="B31" s="255"/>
      <c r="C31" s="255"/>
      <c r="D31" s="256"/>
      <c r="E31" s="255"/>
      <c r="F31" s="255"/>
      <c r="G31" s="255"/>
      <c r="H31" s="257"/>
      <c r="I31" s="258"/>
      <c r="J31" s="254"/>
      <c r="K31" s="255"/>
      <c r="L31" s="255"/>
      <c r="M31" s="256"/>
      <c r="N31" s="255"/>
      <c r="O31" s="255"/>
      <c r="P31" s="255"/>
      <c r="Q31" s="257"/>
      <c r="S31" s="3"/>
      <c r="T31" s="3"/>
      <c r="U31" s="3"/>
      <c r="V31" s="3"/>
      <c r="W31" s="3"/>
      <c r="X31" s="3"/>
      <c r="Y31" s="3"/>
      <c r="Z31" s="3"/>
      <c r="AP31" s="277"/>
      <c r="AQ31" s="206"/>
    </row>
    <row r="32" spans="1:66" s="213" customFormat="1" ht="13.5" customHeight="1">
      <c r="A32" s="278"/>
      <c r="B32" s="538">
        <f>B5+B6+B7+B8+B9+B10+B11+B12+B13+B14+B15+B29</f>
        <v>67.5</v>
      </c>
      <c r="C32" s="538">
        <f>C4+C5+C6+C7+C8+C9+C10+C11+C12+C13+C14+C15+C29+C30</f>
        <v>11</v>
      </c>
      <c r="D32" s="537">
        <f>B32+C32</f>
        <v>78.5</v>
      </c>
      <c r="E32" s="279"/>
      <c r="F32" s="542">
        <f>F5+F6+F7+F8+F9+F10+F11+F12+F13+F19+F20+F29</f>
        <v>70.5</v>
      </c>
      <c r="G32" s="542">
        <f>G4+G5+G6+G7+G8+G9+G10+G11+G12+G13+G19+G20+G29+G30</f>
        <v>7</v>
      </c>
      <c r="H32" s="541">
        <f>F32+G32</f>
        <v>77.5</v>
      </c>
      <c r="I32" s="264"/>
      <c r="J32" s="278"/>
      <c r="K32" s="532">
        <f>K5+K6+K7+K8+K25+K22+K11+K12+K13+K14+K18+K29</f>
        <v>62.5</v>
      </c>
      <c r="L32" s="532">
        <f>L4+L5+L6+L7+L8+L25+L22+L11+L12+L13+L14+L18+L29+L30</f>
        <v>6.5</v>
      </c>
      <c r="M32" s="531">
        <f>K32+L32</f>
        <v>69</v>
      </c>
      <c r="N32" s="279"/>
      <c r="O32" s="535">
        <f>O5+O6+O7+O8+O9+O10+O11+O12+O13+O14+O15+O29</f>
        <v>67</v>
      </c>
      <c r="P32" s="535">
        <f>P4+P5+P6+P7+P8+P9+P10+P11+P12+P13+P14+P15+P29+P30</f>
        <v>5.5</v>
      </c>
      <c r="Q32" s="534">
        <f>O32+P32</f>
        <v>72.5</v>
      </c>
      <c r="R32" s="209"/>
      <c r="S32" s="209"/>
      <c r="T32" s="209"/>
      <c r="U32" s="209"/>
      <c r="V32" s="209"/>
      <c r="W32" s="209"/>
      <c r="X32" s="209"/>
      <c r="Y32" s="209"/>
      <c r="Z32" s="209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76"/>
      <c r="AQ32" s="212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</row>
    <row r="33" spans="1:66" s="213" customFormat="1" ht="12.75" customHeight="1" thickBot="1">
      <c r="A33" s="280"/>
      <c r="B33" s="281"/>
      <c r="C33" s="281"/>
      <c r="D33" s="282"/>
      <c r="E33" s="281"/>
      <c r="F33" s="281"/>
      <c r="G33" s="281"/>
      <c r="H33" s="282"/>
      <c r="I33" s="269"/>
      <c r="J33" s="280"/>
      <c r="K33" s="281"/>
      <c r="L33" s="281"/>
      <c r="M33" s="282"/>
      <c r="N33" s="281"/>
      <c r="O33" s="281"/>
      <c r="P33" s="281"/>
      <c r="Q33" s="282"/>
      <c r="R33" s="209"/>
      <c r="S33" s="209"/>
      <c r="T33" s="209"/>
      <c r="U33" s="209"/>
      <c r="V33" s="209"/>
      <c r="W33" s="209"/>
      <c r="X33" s="209"/>
      <c r="Y33" s="209"/>
      <c r="Z33" s="209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70"/>
      <c r="AQ33" s="212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</row>
    <row r="34" spans="1:66" s="213" customFormat="1" ht="18.75" thickBot="1">
      <c r="A34" s="536"/>
      <c r="B34" s="502"/>
      <c r="C34" s="501"/>
      <c r="D34" s="500">
        <v>3</v>
      </c>
      <c r="E34" s="507"/>
      <c r="F34" s="508"/>
      <c r="G34" s="507"/>
      <c r="H34" s="506">
        <v>3</v>
      </c>
      <c r="I34" s="271"/>
      <c r="J34" s="529"/>
      <c r="K34" s="524"/>
      <c r="L34" s="523"/>
      <c r="M34" s="530">
        <v>1</v>
      </c>
      <c r="N34" s="516"/>
      <c r="O34" s="517"/>
      <c r="P34" s="516"/>
      <c r="Q34" s="515">
        <v>2</v>
      </c>
      <c r="R34" s="209"/>
      <c r="S34" s="209"/>
      <c r="T34" s="209"/>
      <c r="U34" s="209"/>
      <c r="V34" s="209"/>
      <c r="W34" s="209"/>
      <c r="X34" s="209"/>
      <c r="Y34" s="209"/>
      <c r="Z34" s="209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2"/>
      <c r="AQ34" s="212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</row>
    <row r="35" spans="1:43" ht="15" thickBot="1">
      <c r="A35" s="781" t="s">
        <v>20</v>
      </c>
      <c r="B35" s="782"/>
      <c r="C35" s="782"/>
      <c r="D35" s="782"/>
      <c r="E35" s="783" t="s">
        <v>21</v>
      </c>
      <c r="F35" s="784"/>
      <c r="G35" s="784"/>
      <c r="H35" s="785"/>
      <c r="I35" s="207"/>
      <c r="J35" s="781" t="s">
        <v>20</v>
      </c>
      <c r="K35" s="782"/>
      <c r="L35" s="782"/>
      <c r="M35" s="782"/>
      <c r="N35" s="783" t="s">
        <v>21</v>
      </c>
      <c r="O35" s="784"/>
      <c r="P35" s="784"/>
      <c r="Q35" s="785"/>
      <c r="S35" s="3"/>
      <c r="T35" s="3"/>
      <c r="U35" s="3"/>
      <c r="V35" s="3"/>
      <c r="W35" s="3"/>
      <c r="X35" s="3"/>
      <c r="Y35" s="3"/>
      <c r="Z35" s="3"/>
      <c r="AP35" s="206"/>
      <c r="AQ35" s="206"/>
    </row>
    <row r="36" spans="1:43" ht="15" thickBot="1">
      <c r="A36" s="794" t="s">
        <v>116</v>
      </c>
      <c r="B36" s="795"/>
      <c r="C36" s="795"/>
      <c r="D36" s="796"/>
      <c r="E36" s="797" t="s">
        <v>74</v>
      </c>
      <c r="F36" s="798"/>
      <c r="G36" s="798"/>
      <c r="H36" s="799"/>
      <c r="I36" s="283"/>
      <c r="J36" s="760" t="s">
        <v>62</v>
      </c>
      <c r="K36" s="761"/>
      <c r="L36" s="761"/>
      <c r="M36" s="762"/>
      <c r="N36" s="763" t="s">
        <v>66</v>
      </c>
      <c r="O36" s="764"/>
      <c r="P36" s="764"/>
      <c r="Q36" s="765"/>
      <c r="S36" s="3"/>
      <c r="T36" s="3"/>
      <c r="U36" s="3"/>
      <c r="V36" s="3"/>
      <c r="W36" s="3"/>
      <c r="X36" s="3"/>
      <c r="Y36" s="3"/>
      <c r="Z36" s="3"/>
      <c r="AP36" s="206"/>
      <c r="AQ36" s="206"/>
    </row>
    <row r="37" spans="1:43" ht="6" customHeight="1" thickBot="1">
      <c r="A37" s="284"/>
      <c r="B37" s="285"/>
      <c r="C37" s="285"/>
      <c r="D37" s="285"/>
      <c r="E37" s="285"/>
      <c r="F37" s="285"/>
      <c r="G37" s="285"/>
      <c r="H37" s="285"/>
      <c r="I37" s="286"/>
      <c r="J37" s="285"/>
      <c r="K37" s="285"/>
      <c r="L37" s="285"/>
      <c r="M37" s="285"/>
      <c r="N37" s="285"/>
      <c r="O37" s="285"/>
      <c r="P37" s="285"/>
      <c r="Q37" s="287"/>
      <c r="S37" s="3"/>
      <c r="T37" s="3"/>
      <c r="U37" s="3"/>
      <c r="V37" s="3"/>
      <c r="W37" s="3"/>
      <c r="X37" s="3"/>
      <c r="Y37" s="3"/>
      <c r="Z37" s="3"/>
      <c r="AP37" s="206"/>
      <c r="AQ37" s="206"/>
    </row>
    <row r="38" spans="1:43" ht="13.5" thickBot="1">
      <c r="A38" s="793" t="s">
        <v>103</v>
      </c>
      <c r="B38" s="753"/>
      <c r="C38" s="753"/>
      <c r="D38" s="753"/>
      <c r="E38" s="753"/>
      <c r="F38" s="753"/>
      <c r="G38" s="753"/>
      <c r="H38" s="753"/>
      <c r="I38" s="753"/>
      <c r="J38" s="753"/>
      <c r="K38" s="753"/>
      <c r="L38" s="753"/>
      <c r="M38" s="753"/>
      <c r="N38" s="753"/>
      <c r="O38" s="753"/>
      <c r="P38" s="753"/>
      <c r="Q38" s="800"/>
      <c r="S38" s="3"/>
      <c r="T38" s="3"/>
      <c r="U38" s="3"/>
      <c r="V38" s="3"/>
      <c r="W38" s="3"/>
      <c r="X38" s="3"/>
      <c r="Y38" s="3"/>
      <c r="Z38" s="3"/>
      <c r="AP38" s="206"/>
      <c r="AQ38" s="206"/>
    </row>
    <row r="39" spans="1:43" ht="13.5" thickBot="1">
      <c r="A39" s="793" t="s">
        <v>14</v>
      </c>
      <c r="B39" s="753"/>
      <c r="C39" s="753"/>
      <c r="D39" s="753"/>
      <c r="E39" s="752"/>
      <c r="F39" s="752"/>
      <c r="G39" s="752"/>
      <c r="H39" s="754"/>
      <c r="I39" s="288"/>
      <c r="J39" s="751" t="s">
        <v>15</v>
      </c>
      <c r="K39" s="752"/>
      <c r="L39" s="752"/>
      <c r="M39" s="752"/>
      <c r="N39" s="752"/>
      <c r="O39" s="752"/>
      <c r="P39" s="752"/>
      <c r="Q39" s="754"/>
      <c r="S39" s="3"/>
      <c r="T39" s="3"/>
      <c r="U39" s="3"/>
      <c r="V39" s="3"/>
      <c r="W39" s="3"/>
      <c r="X39" s="3"/>
      <c r="Y39" s="3"/>
      <c r="Z39" s="3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</row>
    <row r="40" spans="1:66" s="213" customFormat="1" ht="15" customHeight="1" thickBot="1">
      <c r="A40" s="726" t="s">
        <v>99</v>
      </c>
      <c r="B40" s="727"/>
      <c r="C40" s="728"/>
      <c r="D40" s="729"/>
      <c r="E40" s="786" t="s">
        <v>97</v>
      </c>
      <c r="F40" s="787"/>
      <c r="G40" s="787"/>
      <c r="H40" s="788"/>
      <c r="I40" s="208"/>
      <c r="J40" s="789" t="s">
        <v>75</v>
      </c>
      <c r="K40" s="790"/>
      <c r="L40" s="791"/>
      <c r="M40" s="792"/>
      <c r="N40" s="733" t="s">
        <v>71</v>
      </c>
      <c r="O40" s="734"/>
      <c r="P40" s="734"/>
      <c r="Q40" s="735"/>
      <c r="R40" s="209"/>
      <c r="S40" s="209"/>
      <c r="T40" s="209"/>
      <c r="U40" s="209"/>
      <c r="V40" s="209"/>
      <c r="W40" s="209"/>
      <c r="X40" s="209"/>
      <c r="Y40" s="209"/>
      <c r="Z40" s="209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</row>
    <row r="41" spans="1:66" s="213" customFormat="1" ht="13.5" thickBot="1">
      <c r="A41" s="428" t="s">
        <v>3</v>
      </c>
      <c r="B41" s="429" t="s">
        <v>68</v>
      </c>
      <c r="C41" s="430">
        <v>4</v>
      </c>
      <c r="D41" s="431" t="s">
        <v>11</v>
      </c>
      <c r="E41" s="603" t="s">
        <v>3</v>
      </c>
      <c r="F41" s="604" t="s">
        <v>68</v>
      </c>
      <c r="G41" s="604">
        <v>0</v>
      </c>
      <c r="H41" s="605" t="s">
        <v>11</v>
      </c>
      <c r="I41" s="214"/>
      <c r="J41" s="606" t="s">
        <v>3</v>
      </c>
      <c r="K41" s="607" t="s">
        <v>68</v>
      </c>
      <c r="L41" s="608">
        <v>4</v>
      </c>
      <c r="M41" s="609" t="s">
        <v>11</v>
      </c>
      <c r="N41" s="476" t="s">
        <v>3</v>
      </c>
      <c r="O41" s="477" t="s">
        <v>68</v>
      </c>
      <c r="P41" s="477">
        <v>0</v>
      </c>
      <c r="Q41" s="478" t="s">
        <v>11</v>
      </c>
      <c r="R41" s="209"/>
      <c r="S41" s="209"/>
      <c r="T41" s="209"/>
      <c r="U41" s="209"/>
      <c r="V41" s="209"/>
      <c r="W41" s="209"/>
      <c r="X41" s="209"/>
      <c r="Y41" s="209"/>
      <c r="Z41" s="209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</row>
    <row r="42" spans="1:43" ht="12.75" customHeight="1">
      <c r="A42" s="88" t="s">
        <v>277</v>
      </c>
      <c r="B42" s="216">
        <v>6.5</v>
      </c>
      <c r="C42" s="320">
        <v>-1</v>
      </c>
      <c r="D42" s="217">
        <f>B42+C42</f>
        <v>5.5</v>
      </c>
      <c r="E42" s="88" t="s">
        <v>131</v>
      </c>
      <c r="F42" s="216">
        <v>6</v>
      </c>
      <c r="G42" s="320">
        <v>-1</v>
      </c>
      <c r="H42" s="217">
        <f>F42+G42</f>
        <v>5</v>
      </c>
      <c r="I42" s="84"/>
      <c r="J42" s="88" t="s">
        <v>208</v>
      </c>
      <c r="K42" s="218">
        <v>6.5</v>
      </c>
      <c r="L42" s="423">
        <v>-1</v>
      </c>
      <c r="M42" s="424">
        <f>K42+L42</f>
        <v>5.5</v>
      </c>
      <c r="N42" s="88" t="s">
        <v>385</v>
      </c>
      <c r="O42" s="339">
        <v>6.5</v>
      </c>
      <c r="P42" s="340">
        <v>-1</v>
      </c>
      <c r="Q42" s="332">
        <f aca="true" t="shared" si="4" ref="Q42:Q66">O42+P42</f>
        <v>5.5</v>
      </c>
      <c r="S42" s="3"/>
      <c r="T42" s="3"/>
      <c r="U42" s="3"/>
      <c r="V42" s="3"/>
      <c r="W42" s="3"/>
      <c r="X42" s="3"/>
      <c r="Y42" s="3"/>
      <c r="Z42" s="3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</row>
    <row r="43" spans="1:43" ht="12.75" customHeight="1">
      <c r="A43" s="89" t="s">
        <v>298</v>
      </c>
      <c r="B43" s="221" t="s">
        <v>305</v>
      </c>
      <c r="C43" s="321" t="s">
        <v>305</v>
      </c>
      <c r="D43" s="222" t="s">
        <v>305</v>
      </c>
      <c r="E43" s="89" t="s">
        <v>119</v>
      </c>
      <c r="F43" s="221">
        <v>5.5</v>
      </c>
      <c r="G43" s="321">
        <v>-0.5</v>
      </c>
      <c r="H43" s="222">
        <f aca="true" t="shared" si="5" ref="H43:H66">F43+G43</f>
        <v>5</v>
      </c>
      <c r="I43" s="84"/>
      <c r="J43" s="89" t="s">
        <v>490</v>
      </c>
      <c r="K43" s="221">
        <v>6</v>
      </c>
      <c r="L43" s="425">
        <v>0</v>
      </c>
      <c r="M43" s="224">
        <f aca="true" t="shared" si="6" ref="M43:M66">K43+L43</f>
        <v>6</v>
      </c>
      <c r="N43" s="89" t="s">
        <v>384</v>
      </c>
      <c r="O43" s="341">
        <v>6</v>
      </c>
      <c r="P43" s="342">
        <v>1</v>
      </c>
      <c r="Q43" s="332">
        <f t="shared" si="4"/>
        <v>7</v>
      </c>
      <c r="S43" s="3"/>
      <c r="T43" s="3"/>
      <c r="U43" s="3"/>
      <c r="V43" s="3"/>
      <c r="W43" s="3"/>
      <c r="X43" s="3"/>
      <c r="Y43" s="3"/>
      <c r="Z43" s="3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</row>
    <row r="44" spans="1:43" ht="12.75" customHeight="1">
      <c r="A44" s="89" t="s">
        <v>279</v>
      </c>
      <c r="B44" s="221">
        <v>7</v>
      </c>
      <c r="C44" s="321">
        <v>0.5</v>
      </c>
      <c r="D44" s="222">
        <f aca="true" t="shared" si="7" ref="D44:D66">B44+C44</f>
        <v>7.5</v>
      </c>
      <c r="E44" s="89" t="s">
        <v>401</v>
      </c>
      <c r="F44" s="221">
        <v>6.5</v>
      </c>
      <c r="G44" s="321">
        <v>-0.5</v>
      </c>
      <c r="H44" s="222">
        <f t="shared" si="5"/>
        <v>6</v>
      </c>
      <c r="I44" s="84"/>
      <c r="J44" s="89" t="s">
        <v>210</v>
      </c>
      <c r="K44" s="221">
        <v>7</v>
      </c>
      <c r="L44" s="425">
        <v>-0.5</v>
      </c>
      <c r="M44" s="224">
        <f t="shared" si="6"/>
        <v>6.5</v>
      </c>
      <c r="N44" s="89" t="s">
        <v>186</v>
      </c>
      <c r="O44" s="341">
        <v>6.5</v>
      </c>
      <c r="P44" s="342">
        <v>0</v>
      </c>
      <c r="Q44" s="332">
        <f t="shared" si="4"/>
        <v>6.5</v>
      </c>
      <c r="S44" s="3"/>
      <c r="T44" s="3"/>
      <c r="U44" s="3"/>
      <c r="V44" s="3"/>
      <c r="W44" s="3"/>
      <c r="X44" s="3"/>
      <c r="Y44" s="3"/>
      <c r="Z44" s="3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</row>
    <row r="45" spans="1:26" ht="12.75" customHeight="1">
      <c r="A45" s="89" t="s">
        <v>295</v>
      </c>
      <c r="B45" s="221">
        <v>6</v>
      </c>
      <c r="C45" s="321">
        <v>-0.5</v>
      </c>
      <c r="D45" s="222">
        <f t="shared" si="7"/>
        <v>5.5</v>
      </c>
      <c r="E45" s="89" t="s">
        <v>121</v>
      </c>
      <c r="F45" s="221">
        <v>5.5</v>
      </c>
      <c r="G45" s="321">
        <v>0</v>
      </c>
      <c r="H45" s="222">
        <f t="shared" si="5"/>
        <v>5.5</v>
      </c>
      <c r="I45" s="84"/>
      <c r="J45" s="89" t="s">
        <v>231</v>
      </c>
      <c r="K45" s="221">
        <v>7</v>
      </c>
      <c r="L45" s="425">
        <v>3</v>
      </c>
      <c r="M45" s="224">
        <f t="shared" si="6"/>
        <v>10</v>
      </c>
      <c r="N45" s="89" t="s">
        <v>450</v>
      </c>
      <c r="O45" s="341">
        <v>6.5</v>
      </c>
      <c r="P45" s="342">
        <v>0</v>
      </c>
      <c r="Q45" s="332">
        <f t="shared" si="4"/>
        <v>6.5</v>
      </c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89" t="s">
        <v>293</v>
      </c>
      <c r="B46" s="221">
        <v>5.5</v>
      </c>
      <c r="C46" s="321">
        <v>0</v>
      </c>
      <c r="D46" s="222">
        <f t="shared" si="7"/>
        <v>5.5</v>
      </c>
      <c r="E46" s="89" t="s">
        <v>136</v>
      </c>
      <c r="F46" s="221">
        <v>6.5</v>
      </c>
      <c r="G46" s="321">
        <v>0</v>
      </c>
      <c r="H46" s="222">
        <f t="shared" si="5"/>
        <v>6.5</v>
      </c>
      <c r="I46" s="227"/>
      <c r="J46" s="89" t="s">
        <v>214</v>
      </c>
      <c r="K46" s="221">
        <v>6</v>
      </c>
      <c r="L46" s="425">
        <v>0</v>
      </c>
      <c r="M46" s="224">
        <f t="shared" si="6"/>
        <v>6</v>
      </c>
      <c r="N46" s="89" t="s">
        <v>414</v>
      </c>
      <c r="O46" s="341">
        <v>6.5</v>
      </c>
      <c r="P46" s="342">
        <v>0</v>
      </c>
      <c r="Q46" s="332">
        <f t="shared" si="4"/>
        <v>6.5</v>
      </c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89" t="s">
        <v>411</v>
      </c>
      <c r="B47" s="221">
        <v>5.5</v>
      </c>
      <c r="C47" s="321">
        <v>0</v>
      </c>
      <c r="D47" s="222">
        <f t="shared" si="7"/>
        <v>5.5</v>
      </c>
      <c r="E47" s="89" t="s">
        <v>123</v>
      </c>
      <c r="F47" s="221">
        <v>7.5</v>
      </c>
      <c r="G47" s="321">
        <v>3</v>
      </c>
      <c r="H47" s="222">
        <f t="shared" si="5"/>
        <v>10.5</v>
      </c>
      <c r="I47" s="84"/>
      <c r="J47" s="89" t="s">
        <v>224</v>
      </c>
      <c r="K47" s="221">
        <v>5.5</v>
      </c>
      <c r="L47" s="425">
        <v>-0.5</v>
      </c>
      <c r="M47" s="224">
        <f t="shared" si="6"/>
        <v>5</v>
      </c>
      <c r="N47" s="89" t="s">
        <v>189</v>
      </c>
      <c r="O47" s="341">
        <v>5</v>
      </c>
      <c r="P47" s="342">
        <v>0</v>
      </c>
      <c r="Q47" s="332">
        <f t="shared" si="4"/>
        <v>5</v>
      </c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89" t="s">
        <v>283</v>
      </c>
      <c r="B48" s="221">
        <v>6</v>
      </c>
      <c r="C48" s="321">
        <v>0</v>
      </c>
      <c r="D48" s="222">
        <f t="shared" si="7"/>
        <v>6</v>
      </c>
      <c r="E48" s="89" t="s">
        <v>521</v>
      </c>
      <c r="F48" s="221">
        <v>7</v>
      </c>
      <c r="G48" s="321">
        <v>0.5</v>
      </c>
      <c r="H48" s="222">
        <f t="shared" si="5"/>
        <v>7.5</v>
      </c>
      <c r="I48" s="84"/>
      <c r="J48" s="89" t="s">
        <v>510</v>
      </c>
      <c r="K48" s="221" t="s">
        <v>305</v>
      </c>
      <c r="L48" s="425" t="s">
        <v>305</v>
      </c>
      <c r="M48" s="224" t="s">
        <v>305</v>
      </c>
      <c r="N48" s="89" t="s">
        <v>190</v>
      </c>
      <c r="O48" s="341">
        <v>5.5</v>
      </c>
      <c r="P48" s="342">
        <v>0</v>
      </c>
      <c r="Q48" s="332">
        <f t="shared" si="4"/>
        <v>5.5</v>
      </c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89" t="s">
        <v>281</v>
      </c>
      <c r="B49" s="221" t="s">
        <v>305</v>
      </c>
      <c r="C49" s="321" t="s">
        <v>305</v>
      </c>
      <c r="D49" s="222" t="s">
        <v>305</v>
      </c>
      <c r="E49" s="89" t="s">
        <v>125</v>
      </c>
      <c r="F49" s="221">
        <v>7</v>
      </c>
      <c r="G49" s="321">
        <v>1</v>
      </c>
      <c r="H49" s="222">
        <f t="shared" si="5"/>
        <v>8</v>
      </c>
      <c r="I49" s="84"/>
      <c r="J49" s="89" t="s">
        <v>379</v>
      </c>
      <c r="K49" s="221">
        <v>6</v>
      </c>
      <c r="L49" s="425">
        <v>0</v>
      </c>
      <c r="M49" s="224">
        <f t="shared" si="6"/>
        <v>6</v>
      </c>
      <c r="N49" s="89" t="s">
        <v>542</v>
      </c>
      <c r="O49" s="341">
        <v>7</v>
      </c>
      <c r="P49" s="342">
        <v>3</v>
      </c>
      <c r="Q49" s="332">
        <f t="shared" si="4"/>
        <v>10</v>
      </c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89" t="s">
        <v>368</v>
      </c>
      <c r="B50" s="221">
        <v>6</v>
      </c>
      <c r="C50" s="321">
        <v>0</v>
      </c>
      <c r="D50" s="222">
        <f t="shared" si="7"/>
        <v>6</v>
      </c>
      <c r="E50" s="89" t="s">
        <v>126</v>
      </c>
      <c r="F50" s="221">
        <v>7.5</v>
      </c>
      <c r="G50" s="321">
        <v>4</v>
      </c>
      <c r="H50" s="222">
        <f t="shared" si="5"/>
        <v>11.5</v>
      </c>
      <c r="I50" s="84"/>
      <c r="J50" s="89" t="s">
        <v>217</v>
      </c>
      <c r="K50" s="221">
        <v>6</v>
      </c>
      <c r="L50" s="425">
        <v>0</v>
      </c>
      <c r="M50" s="224">
        <f t="shared" si="6"/>
        <v>6</v>
      </c>
      <c r="N50" s="89" t="s">
        <v>192</v>
      </c>
      <c r="O50" s="341">
        <v>6.5</v>
      </c>
      <c r="P50" s="342">
        <v>1</v>
      </c>
      <c r="Q50" s="332">
        <f t="shared" si="4"/>
        <v>7.5</v>
      </c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89" t="s">
        <v>286</v>
      </c>
      <c r="B51" s="221">
        <v>5.5</v>
      </c>
      <c r="C51" s="321">
        <v>0</v>
      </c>
      <c r="D51" s="222">
        <f t="shared" si="7"/>
        <v>5.5</v>
      </c>
      <c r="E51" s="89" t="s">
        <v>127</v>
      </c>
      <c r="F51" s="221">
        <v>5.5</v>
      </c>
      <c r="G51" s="321">
        <v>0</v>
      </c>
      <c r="H51" s="222">
        <f t="shared" si="5"/>
        <v>5.5</v>
      </c>
      <c r="I51" s="84"/>
      <c r="J51" s="89" t="s">
        <v>216</v>
      </c>
      <c r="K51" s="221">
        <v>7.5</v>
      </c>
      <c r="L51" s="425">
        <v>5.5</v>
      </c>
      <c r="M51" s="224">
        <f t="shared" si="6"/>
        <v>13</v>
      </c>
      <c r="N51" s="89" t="s">
        <v>386</v>
      </c>
      <c r="O51" s="341">
        <v>6</v>
      </c>
      <c r="P51" s="342">
        <v>1</v>
      </c>
      <c r="Q51" s="332">
        <f t="shared" si="4"/>
        <v>7</v>
      </c>
      <c r="S51" s="3"/>
      <c r="T51" s="3"/>
      <c r="U51" s="3"/>
      <c r="V51" s="3"/>
      <c r="W51" s="3"/>
      <c r="X51" s="3"/>
      <c r="Y51" s="3"/>
      <c r="Z51" s="3"/>
    </row>
    <row r="52" spans="1:26" ht="12.75" customHeight="1" thickBot="1">
      <c r="A52" s="91" t="s">
        <v>287</v>
      </c>
      <c r="B52" s="229">
        <v>8</v>
      </c>
      <c r="C52" s="322">
        <v>4</v>
      </c>
      <c r="D52" s="230">
        <f t="shared" si="7"/>
        <v>12</v>
      </c>
      <c r="E52" s="91" t="s">
        <v>138</v>
      </c>
      <c r="F52" s="229">
        <v>5.5</v>
      </c>
      <c r="G52" s="322">
        <v>0</v>
      </c>
      <c r="H52" s="230">
        <f t="shared" si="5"/>
        <v>5.5</v>
      </c>
      <c r="I52" s="84"/>
      <c r="J52" s="91" t="s">
        <v>218</v>
      </c>
      <c r="K52" s="229">
        <v>4.5</v>
      </c>
      <c r="L52" s="327">
        <v>-2</v>
      </c>
      <c r="M52" s="231">
        <f t="shared" si="6"/>
        <v>2.5</v>
      </c>
      <c r="N52" s="91" t="s">
        <v>194</v>
      </c>
      <c r="O52" s="337">
        <v>6.5</v>
      </c>
      <c r="P52" s="343">
        <v>0</v>
      </c>
      <c r="Q52" s="344">
        <f t="shared" si="4"/>
        <v>6.5</v>
      </c>
      <c r="S52" s="3"/>
      <c r="T52" s="3"/>
      <c r="U52" s="3"/>
      <c r="V52" s="3"/>
      <c r="W52" s="3"/>
      <c r="X52" s="3"/>
      <c r="Y52" s="3"/>
      <c r="Z52" s="3"/>
    </row>
    <row r="53" spans="1:26" ht="12.75" customHeight="1" thickBot="1">
      <c r="A53" s="92"/>
      <c r="B53" s="323"/>
      <c r="C53" s="324"/>
      <c r="D53" s="235"/>
      <c r="E53" s="92"/>
      <c r="F53" s="323"/>
      <c r="G53" s="324"/>
      <c r="H53" s="235"/>
      <c r="I53" s="93"/>
      <c r="J53" s="92"/>
      <c r="K53" s="323"/>
      <c r="L53" s="324"/>
      <c r="M53" s="235"/>
      <c r="N53" s="92"/>
      <c r="O53" s="323"/>
      <c r="P53" s="324"/>
      <c r="Q53" s="235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94" t="s">
        <v>288</v>
      </c>
      <c r="B54" s="241">
        <v>6</v>
      </c>
      <c r="C54" s="325">
        <v>1</v>
      </c>
      <c r="D54" s="240">
        <f>B54+C54</f>
        <v>7</v>
      </c>
      <c r="E54" s="94" t="s">
        <v>543</v>
      </c>
      <c r="F54" s="241" t="s">
        <v>130</v>
      </c>
      <c r="G54" s="325" t="s">
        <v>130</v>
      </c>
      <c r="H54" s="240" t="s">
        <v>130</v>
      </c>
      <c r="I54" s="93"/>
      <c r="J54" s="94" t="s">
        <v>219</v>
      </c>
      <c r="K54" s="241">
        <v>6</v>
      </c>
      <c r="L54" s="325">
        <v>-1</v>
      </c>
      <c r="M54" s="240">
        <f t="shared" si="6"/>
        <v>5</v>
      </c>
      <c r="N54" s="94" t="s">
        <v>195</v>
      </c>
      <c r="O54" s="345" t="s">
        <v>130</v>
      </c>
      <c r="P54" s="346" t="s">
        <v>130</v>
      </c>
      <c r="Q54" s="334" t="s">
        <v>130</v>
      </c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95" t="s">
        <v>289</v>
      </c>
      <c r="B55" s="246" t="s">
        <v>130</v>
      </c>
      <c r="C55" s="236" t="s">
        <v>130</v>
      </c>
      <c r="D55" s="245" t="s">
        <v>130</v>
      </c>
      <c r="E55" s="95" t="s">
        <v>520</v>
      </c>
      <c r="F55" s="246">
        <v>6.5</v>
      </c>
      <c r="G55" s="236">
        <v>-0.5</v>
      </c>
      <c r="H55" s="245">
        <f t="shared" si="5"/>
        <v>6</v>
      </c>
      <c r="I55" s="93"/>
      <c r="J55" s="95" t="s">
        <v>221</v>
      </c>
      <c r="K55" s="246">
        <v>6.5</v>
      </c>
      <c r="L55" s="236">
        <v>0</v>
      </c>
      <c r="M55" s="245">
        <f t="shared" si="6"/>
        <v>6.5</v>
      </c>
      <c r="N55" s="95" t="s">
        <v>193</v>
      </c>
      <c r="O55" s="347">
        <v>5.5</v>
      </c>
      <c r="P55" s="348">
        <v>0</v>
      </c>
      <c r="Q55" s="235">
        <f t="shared" si="4"/>
        <v>5.5</v>
      </c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95" t="s">
        <v>519</v>
      </c>
      <c r="B56" s="246" t="s">
        <v>130</v>
      </c>
      <c r="C56" s="236" t="s">
        <v>130</v>
      </c>
      <c r="D56" s="245" t="s">
        <v>130</v>
      </c>
      <c r="E56" s="95" t="s">
        <v>512</v>
      </c>
      <c r="F56" s="246" t="s">
        <v>227</v>
      </c>
      <c r="G56" s="236" t="s">
        <v>227</v>
      </c>
      <c r="H56" s="245" t="s">
        <v>227</v>
      </c>
      <c r="I56" s="93"/>
      <c r="J56" s="95" t="s">
        <v>511</v>
      </c>
      <c r="K56" s="246">
        <v>5.5</v>
      </c>
      <c r="L56" s="236">
        <v>0</v>
      </c>
      <c r="M56" s="245">
        <f t="shared" si="6"/>
        <v>5.5</v>
      </c>
      <c r="N56" s="95" t="s">
        <v>197</v>
      </c>
      <c r="O56" s="347" t="s">
        <v>130</v>
      </c>
      <c r="P56" s="348" t="s">
        <v>130</v>
      </c>
      <c r="Q56" s="235" t="s">
        <v>130</v>
      </c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95" t="s">
        <v>292</v>
      </c>
      <c r="B57" s="246" t="s">
        <v>130</v>
      </c>
      <c r="C57" s="236" t="s">
        <v>130</v>
      </c>
      <c r="D57" s="245" t="s">
        <v>130</v>
      </c>
      <c r="E57" s="95" t="s">
        <v>550</v>
      </c>
      <c r="F57" s="246">
        <v>5.5</v>
      </c>
      <c r="G57" s="236">
        <v>0</v>
      </c>
      <c r="H57" s="245">
        <f t="shared" si="5"/>
        <v>5.5</v>
      </c>
      <c r="I57" s="93"/>
      <c r="J57" s="95" t="s">
        <v>220</v>
      </c>
      <c r="K57" s="246">
        <v>6</v>
      </c>
      <c r="L57" s="236">
        <v>0</v>
      </c>
      <c r="M57" s="245">
        <f t="shared" si="6"/>
        <v>6</v>
      </c>
      <c r="N57" s="95" t="s">
        <v>448</v>
      </c>
      <c r="O57" s="347">
        <v>5.5</v>
      </c>
      <c r="P57" s="348">
        <v>0</v>
      </c>
      <c r="Q57" s="235">
        <f t="shared" si="4"/>
        <v>5.5</v>
      </c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89" t="s">
        <v>285</v>
      </c>
      <c r="B58" s="221">
        <v>6</v>
      </c>
      <c r="C58" s="321">
        <v>0</v>
      </c>
      <c r="D58" s="222">
        <f t="shared" si="7"/>
        <v>6</v>
      </c>
      <c r="E58" s="95" t="s">
        <v>120</v>
      </c>
      <c r="F58" s="246">
        <v>6</v>
      </c>
      <c r="G58" s="236">
        <v>0</v>
      </c>
      <c r="H58" s="245">
        <f t="shared" si="5"/>
        <v>6</v>
      </c>
      <c r="I58" s="93"/>
      <c r="J58" s="89" t="s">
        <v>226</v>
      </c>
      <c r="K58" s="221">
        <v>6</v>
      </c>
      <c r="L58" s="321">
        <v>0</v>
      </c>
      <c r="M58" s="222">
        <f t="shared" si="6"/>
        <v>6</v>
      </c>
      <c r="N58" s="95" t="s">
        <v>198</v>
      </c>
      <c r="O58" s="347">
        <v>6</v>
      </c>
      <c r="P58" s="348">
        <v>0</v>
      </c>
      <c r="Q58" s="235">
        <f t="shared" si="4"/>
        <v>6</v>
      </c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95" t="s">
        <v>284</v>
      </c>
      <c r="B59" s="246" t="s">
        <v>130</v>
      </c>
      <c r="C59" s="236" t="s">
        <v>130</v>
      </c>
      <c r="D59" s="245" t="s">
        <v>130</v>
      </c>
      <c r="E59" s="95" t="s">
        <v>140</v>
      </c>
      <c r="F59" s="246" t="s">
        <v>130</v>
      </c>
      <c r="G59" s="236" t="s">
        <v>130</v>
      </c>
      <c r="H59" s="245" t="s">
        <v>130</v>
      </c>
      <c r="I59" s="93"/>
      <c r="J59" s="95" t="s">
        <v>225</v>
      </c>
      <c r="K59" s="246">
        <v>5.5</v>
      </c>
      <c r="L59" s="236">
        <v>-0.5</v>
      </c>
      <c r="M59" s="245">
        <f t="shared" si="6"/>
        <v>5</v>
      </c>
      <c r="N59" s="95" t="s">
        <v>200</v>
      </c>
      <c r="O59" s="347">
        <v>6</v>
      </c>
      <c r="P59" s="348">
        <v>0</v>
      </c>
      <c r="Q59" s="235">
        <f t="shared" si="4"/>
        <v>6</v>
      </c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95" t="s">
        <v>291</v>
      </c>
      <c r="B60" s="246">
        <v>5.5</v>
      </c>
      <c r="C60" s="236">
        <v>0</v>
      </c>
      <c r="D60" s="245">
        <f t="shared" si="7"/>
        <v>5.5</v>
      </c>
      <c r="E60" s="95" t="s">
        <v>140</v>
      </c>
      <c r="F60" s="246" t="s">
        <v>130</v>
      </c>
      <c r="G60" s="236" t="s">
        <v>130</v>
      </c>
      <c r="H60" s="245" t="s">
        <v>130</v>
      </c>
      <c r="I60" s="93"/>
      <c r="J60" s="95" t="s">
        <v>528</v>
      </c>
      <c r="K60" s="246" t="s">
        <v>130</v>
      </c>
      <c r="L60" s="236" t="s">
        <v>130</v>
      </c>
      <c r="M60" s="245" t="s">
        <v>130</v>
      </c>
      <c r="N60" s="95" t="s">
        <v>525</v>
      </c>
      <c r="O60" s="347">
        <v>6</v>
      </c>
      <c r="P60" s="348">
        <v>0</v>
      </c>
      <c r="Q60" s="235">
        <f t="shared" si="4"/>
        <v>6</v>
      </c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95" t="s">
        <v>282</v>
      </c>
      <c r="B61" s="246">
        <v>5.5</v>
      </c>
      <c r="C61" s="236">
        <v>0</v>
      </c>
      <c r="D61" s="245">
        <f t="shared" si="7"/>
        <v>5.5</v>
      </c>
      <c r="E61" s="95" t="s">
        <v>140</v>
      </c>
      <c r="F61" s="246" t="s">
        <v>130</v>
      </c>
      <c r="G61" s="236" t="s">
        <v>130</v>
      </c>
      <c r="H61" s="245" t="s">
        <v>130</v>
      </c>
      <c r="I61" s="93"/>
      <c r="J61" s="95" t="s">
        <v>438</v>
      </c>
      <c r="K61" s="246" t="s">
        <v>130</v>
      </c>
      <c r="L61" s="236" t="s">
        <v>130</v>
      </c>
      <c r="M61" s="245" t="s">
        <v>130</v>
      </c>
      <c r="N61" s="95" t="s">
        <v>191</v>
      </c>
      <c r="O61" s="347">
        <v>6.5</v>
      </c>
      <c r="P61" s="348">
        <v>0</v>
      </c>
      <c r="Q61" s="235">
        <f t="shared" si="4"/>
        <v>6.5</v>
      </c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95" t="s">
        <v>294</v>
      </c>
      <c r="B62" s="246">
        <v>4.5</v>
      </c>
      <c r="C62" s="236">
        <v>-0.5</v>
      </c>
      <c r="D62" s="245">
        <f t="shared" si="7"/>
        <v>4</v>
      </c>
      <c r="E62" s="95" t="s">
        <v>140</v>
      </c>
      <c r="F62" s="246" t="s">
        <v>130</v>
      </c>
      <c r="G62" s="236" t="s">
        <v>130</v>
      </c>
      <c r="H62" s="245" t="s">
        <v>130</v>
      </c>
      <c r="I62" s="93"/>
      <c r="J62" s="95" t="s">
        <v>229</v>
      </c>
      <c r="K62" s="246">
        <v>5.5</v>
      </c>
      <c r="L62" s="236">
        <v>0</v>
      </c>
      <c r="M62" s="245">
        <f t="shared" si="6"/>
        <v>5.5</v>
      </c>
      <c r="N62" s="95" t="s">
        <v>202</v>
      </c>
      <c r="O62" s="347">
        <v>6.5</v>
      </c>
      <c r="P62" s="348">
        <v>0</v>
      </c>
      <c r="Q62" s="235">
        <f t="shared" si="4"/>
        <v>6.5</v>
      </c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95" t="s">
        <v>280</v>
      </c>
      <c r="B63" s="246" t="s">
        <v>130</v>
      </c>
      <c r="C63" s="236" t="s">
        <v>130</v>
      </c>
      <c r="D63" s="245" t="s">
        <v>130</v>
      </c>
      <c r="E63" s="95" t="s">
        <v>140</v>
      </c>
      <c r="F63" s="246" t="s">
        <v>130</v>
      </c>
      <c r="G63" s="236" t="s">
        <v>130</v>
      </c>
      <c r="H63" s="245" t="s">
        <v>130</v>
      </c>
      <c r="I63" s="93"/>
      <c r="J63" s="95" t="s">
        <v>228</v>
      </c>
      <c r="K63" s="246">
        <v>5.5</v>
      </c>
      <c r="L63" s="236">
        <v>0</v>
      </c>
      <c r="M63" s="245">
        <f t="shared" si="6"/>
        <v>5.5</v>
      </c>
      <c r="N63" s="95" t="s">
        <v>187</v>
      </c>
      <c r="O63" s="347">
        <v>7</v>
      </c>
      <c r="P63" s="348">
        <v>-0.5</v>
      </c>
      <c r="Q63" s="235">
        <f t="shared" si="4"/>
        <v>6.5</v>
      </c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89" t="s">
        <v>370</v>
      </c>
      <c r="B64" s="221">
        <v>6</v>
      </c>
      <c r="C64" s="321">
        <v>0</v>
      </c>
      <c r="D64" s="222">
        <f t="shared" si="7"/>
        <v>6</v>
      </c>
      <c r="E64" s="95" t="s">
        <v>140</v>
      </c>
      <c r="F64" s="246" t="s">
        <v>130</v>
      </c>
      <c r="G64" s="236" t="s">
        <v>130</v>
      </c>
      <c r="H64" s="245" t="s">
        <v>130</v>
      </c>
      <c r="I64" s="93"/>
      <c r="J64" s="95" t="s">
        <v>211</v>
      </c>
      <c r="K64" s="246" t="s">
        <v>130</v>
      </c>
      <c r="L64" s="236" t="s">
        <v>130</v>
      </c>
      <c r="M64" s="245" t="s">
        <v>130</v>
      </c>
      <c r="N64" s="95" t="s">
        <v>492</v>
      </c>
      <c r="O64" s="347">
        <v>5.5</v>
      </c>
      <c r="P64" s="348">
        <v>0</v>
      </c>
      <c r="Q64" s="235">
        <f t="shared" si="4"/>
        <v>5.5</v>
      </c>
      <c r="S64" s="3"/>
      <c r="T64" s="3"/>
      <c r="U64" s="3"/>
      <c r="V64" s="3"/>
      <c r="W64" s="3"/>
      <c r="X64" s="3"/>
      <c r="Y64" s="3"/>
      <c r="Z64" s="3"/>
    </row>
    <row r="65" spans="1:26" ht="12.75" customHeight="1" thickBot="1">
      <c r="A65" s="92" t="s">
        <v>296</v>
      </c>
      <c r="B65" s="251">
        <v>6</v>
      </c>
      <c r="C65" s="326">
        <v>0</v>
      </c>
      <c r="D65" s="245">
        <f t="shared" si="7"/>
        <v>6</v>
      </c>
      <c r="E65" s="92" t="s">
        <v>140</v>
      </c>
      <c r="F65" s="251" t="s">
        <v>130</v>
      </c>
      <c r="G65" s="326" t="s">
        <v>130</v>
      </c>
      <c r="H65" s="245" t="s">
        <v>130</v>
      </c>
      <c r="I65" s="93"/>
      <c r="J65" s="92" t="s">
        <v>419</v>
      </c>
      <c r="K65" s="251" t="s">
        <v>130</v>
      </c>
      <c r="L65" s="326" t="s">
        <v>130</v>
      </c>
      <c r="M65" s="245" t="s">
        <v>130</v>
      </c>
      <c r="N65" s="92" t="s">
        <v>201</v>
      </c>
      <c r="O65" s="349">
        <v>6</v>
      </c>
      <c r="P65" s="350">
        <v>0</v>
      </c>
      <c r="Q65" s="235">
        <f t="shared" si="4"/>
        <v>6</v>
      </c>
      <c r="S65" s="3"/>
      <c r="T65" s="3"/>
      <c r="U65" s="3"/>
      <c r="V65" s="3"/>
      <c r="W65" s="3"/>
      <c r="X65" s="3"/>
      <c r="Y65" s="3"/>
      <c r="Z65" s="3"/>
    </row>
    <row r="66" spans="1:26" ht="12.75" customHeight="1" thickBot="1">
      <c r="A66" s="91" t="s">
        <v>412</v>
      </c>
      <c r="B66" s="229">
        <v>2</v>
      </c>
      <c r="C66" s="327">
        <v>0</v>
      </c>
      <c r="D66" s="352">
        <f t="shared" si="7"/>
        <v>2</v>
      </c>
      <c r="E66" s="91" t="s">
        <v>141</v>
      </c>
      <c r="F66" s="229">
        <v>-2</v>
      </c>
      <c r="G66" s="327">
        <v>0</v>
      </c>
      <c r="H66" s="252">
        <f t="shared" si="5"/>
        <v>-2</v>
      </c>
      <c r="I66" s="84"/>
      <c r="J66" s="91" t="s">
        <v>232</v>
      </c>
      <c r="K66" s="229">
        <v>1</v>
      </c>
      <c r="L66" s="327">
        <v>0</v>
      </c>
      <c r="M66" s="352">
        <f t="shared" si="6"/>
        <v>1</v>
      </c>
      <c r="N66" s="91" t="s">
        <v>470</v>
      </c>
      <c r="O66" s="337">
        <v>-0.5</v>
      </c>
      <c r="P66" s="351">
        <v>0</v>
      </c>
      <c r="Q66" s="252">
        <f t="shared" si="4"/>
        <v>-0.5</v>
      </c>
      <c r="S66" s="3"/>
      <c r="T66" s="3"/>
      <c r="U66" s="3"/>
      <c r="V66" s="3"/>
      <c r="W66" s="3"/>
      <c r="X66" s="3"/>
      <c r="Y66" s="3"/>
      <c r="Z66" s="3"/>
    </row>
    <row r="67" spans="1:66" ht="12.75" customHeight="1" thickBot="1">
      <c r="A67" s="328" t="s">
        <v>93</v>
      </c>
      <c r="B67" s="329">
        <f>19/3</f>
        <v>6.333333333333333</v>
      </c>
      <c r="C67" s="330">
        <v>0.5</v>
      </c>
      <c r="D67" s="252">
        <f>C67</f>
        <v>0.5</v>
      </c>
      <c r="E67" s="328" t="s">
        <v>93</v>
      </c>
      <c r="F67" s="329">
        <f>17.5/3</f>
        <v>5.833333333333333</v>
      </c>
      <c r="G67" s="330">
        <v>0</v>
      </c>
      <c r="H67" s="252">
        <f>G67</f>
        <v>0</v>
      </c>
      <c r="I67" s="84"/>
      <c r="J67" s="328" t="s">
        <v>93</v>
      </c>
      <c r="K67" s="329">
        <f>20/3</f>
        <v>6.666666666666667</v>
      </c>
      <c r="L67" s="330">
        <v>1</v>
      </c>
      <c r="M67" s="252">
        <f>L67</f>
        <v>1</v>
      </c>
      <c r="N67" s="328" t="s">
        <v>93</v>
      </c>
      <c r="O67" s="329">
        <f>19/3</f>
        <v>6.333333333333333</v>
      </c>
      <c r="P67" s="330">
        <v>0.5</v>
      </c>
      <c r="Q67" s="252">
        <f>P67</f>
        <v>0.5</v>
      </c>
      <c r="S67" s="3"/>
      <c r="T67" s="3"/>
      <c r="U67" s="3"/>
      <c r="V67" s="3"/>
      <c r="W67" s="3"/>
      <c r="X67" s="3"/>
      <c r="Y67" s="3"/>
      <c r="Z67" s="3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spans="1:26" ht="12.75" customHeight="1">
      <c r="A68" s="254"/>
      <c r="B68" s="255"/>
      <c r="C68" s="255"/>
      <c r="D68" s="256"/>
      <c r="E68" s="254"/>
      <c r="F68" s="255"/>
      <c r="G68" s="255"/>
      <c r="H68" s="256"/>
      <c r="I68" s="258"/>
      <c r="J68" s="254"/>
      <c r="K68" s="255"/>
      <c r="L68" s="255"/>
      <c r="M68" s="256"/>
      <c r="N68" s="254"/>
      <c r="O68" s="255"/>
      <c r="P68" s="255"/>
      <c r="Q68" s="256"/>
      <c r="S68" s="3"/>
      <c r="T68" s="3"/>
      <c r="U68" s="3"/>
      <c r="V68" s="3"/>
      <c r="W68" s="3"/>
      <c r="X68" s="3"/>
      <c r="Y68" s="3"/>
      <c r="Z68" s="3"/>
    </row>
    <row r="69" spans="1:66" s="213" customFormat="1" ht="13.5" customHeight="1">
      <c r="A69" s="297"/>
      <c r="B69" s="432">
        <f>B42+B64+B44+B45+B46+B47+B48+B58+B50+B51+B52+B66</f>
        <v>70</v>
      </c>
      <c r="C69" s="432">
        <f>C41+C42+C64+C44+C45+C46+C47+C48+C58+C50+C51+C52+C66+C67</f>
        <v>7.5</v>
      </c>
      <c r="D69" s="433">
        <f>B69+C69</f>
        <v>77.5</v>
      </c>
      <c r="E69" s="297"/>
      <c r="F69" s="426">
        <f>F42+F43+F44+F45+F46+F47+F48+F49+F50+F51+F52+F66</f>
        <v>68</v>
      </c>
      <c r="G69" s="426">
        <f>G41+G42+G43+G44+G45+G46+G47+G48+G49+G50+G51+G52+G66+G67</f>
        <v>6.5</v>
      </c>
      <c r="H69" s="427">
        <f>F69+G69</f>
        <v>74.5</v>
      </c>
      <c r="I69" s="264"/>
      <c r="J69" s="297"/>
      <c r="K69" s="450">
        <f>K42+K43+K44+K45+K46+K47+K58+K49+K50+K51+K52+K66</f>
        <v>69</v>
      </c>
      <c r="L69" s="450">
        <f>L41+L42+L43+L44+L45+L46+L47+L58+L49+L50+L51+L52+L66+L67</f>
        <v>9.5</v>
      </c>
      <c r="M69" s="451">
        <f>K69+L69</f>
        <v>78.5</v>
      </c>
      <c r="N69" s="297"/>
      <c r="O69" s="479">
        <f>O42+O43+O44+O45+O46+O47+O48+O49+O50+O51+O52+O66</f>
        <v>68</v>
      </c>
      <c r="P69" s="479">
        <f>P41+P42+P43+P44+P45+P46+P47+P48+P49+P50+P51+P52+P66+P67</f>
        <v>5.5</v>
      </c>
      <c r="Q69" s="480">
        <f>O69+P69</f>
        <v>73.5</v>
      </c>
      <c r="R69" s="209"/>
      <c r="S69" s="209"/>
      <c r="T69" s="209"/>
      <c r="U69" s="209"/>
      <c r="V69" s="209"/>
      <c r="W69" s="209"/>
      <c r="X69" s="209"/>
      <c r="Y69" s="209"/>
      <c r="Z69" s="209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</row>
    <row r="70" spans="1:66" s="213" customFormat="1" ht="12.75" customHeight="1" thickBot="1">
      <c r="A70" s="280"/>
      <c r="B70" s="281"/>
      <c r="C70" s="281"/>
      <c r="D70" s="291"/>
      <c r="E70" s="281"/>
      <c r="F70" s="281"/>
      <c r="G70" s="281"/>
      <c r="H70" s="291"/>
      <c r="I70" s="269"/>
      <c r="J70" s="280"/>
      <c r="K70" s="281"/>
      <c r="L70" s="281"/>
      <c r="M70" s="282"/>
      <c r="N70" s="281"/>
      <c r="O70" s="281"/>
      <c r="P70" s="281"/>
      <c r="Q70" s="291"/>
      <c r="R70" s="209"/>
      <c r="S70" s="209"/>
      <c r="T70" s="209"/>
      <c r="U70" s="209"/>
      <c r="V70" s="209"/>
      <c r="W70" s="209"/>
      <c r="X70" s="209"/>
      <c r="Y70" s="209"/>
      <c r="Z70" s="209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</row>
    <row r="71" spans="1:66" s="213" customFormat="1" ht="18.75" thickBot="1">
      <c r="A71" s="319"/>
      <c r="B71" s="568"/>
      <c r="C71" s="318"/>
      <c r="D71" s="317">
        <v>3</v>
      </c>
      <c r="E71" s="576"/>
      <c r="F71" s="575"/>
      <c r="G71" s="576"/>
      <c r="H71" s="577">
        <v>2</v>
      </c>
      <c r="I71" s="271"/>
      <c r="J71" s="195"/>
      <c r="K71" s="585"/>
      <c r="L71" s="196"/>
      <c r="M71" s="197">
        <v>3</v>
      </c>
      <c r="N71" s="570"/>
      <c r="O71" s="571"/>
      <c r="P71" s="570"/>
      <c r="Q71" s="569">
        <v>2</v>
      </c>
      <c r="R71" s="209"/>
      <c r="S71" s="209"/>
      <c r="T71" s="209"/>
      <c r="U71" s="209"/>
      <c r="V71" s="209"/>
      <c r="W71" s="209"/>
      <c r="X71" s="209"/>
      <c r="Y71" s="209"/>
      <c r="Z71" s="209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</row>
    <row r="72" spans="1:26" ht="13.5" thickBot="1">
      <c r="A72" s="778" t="s">
        <v>22</v>
      </c>
      <c r="B72" s="779"/>
      <c r="C72" s="779"/>
      <c r="D72" s="779"/>
      <c r="E72" s="778" t="s">
        <v>23</v>
      </c>
      <c r="F72" s="779"/>
      <c r="G72" s="779"/>
      <c r="H72" s="780"/>
      <c r="I72" s="288"/>
      <c r="J72" s="778" t="s">
        <v>22</v>
      </c>
      <c r="K72" s="779"/>
      <c r="L72" s="779"/>
      <c r="M72" s="779"/>
      <c r="N72" s="778" t="s">
        <v>23</v>
      </c>
      <c r="O72" s="779"/>
      <c r="P72" s="779"/>
      <c r="Q72" s="780"/>
      <c r="S72" s="3"/>
      <c r="T72" s="3"/>
      <c r="U72" s="3"/>
      <c r="V72" s="3"/>
      <c r="W72" s="3"/>
      <c r="X72" s="3"/>
      <c r="Y72" s="3"/>
      <c r="Z72" s="3"/>
    </row>
    <row r="73" spans="1:66" s="213" customFormat="1" ht="13.5" thickBot="1">
      <c r="A73" s="766" t="s">
        <v>98</v>
      </c>
      <c r="B73" s="767"/>
      <c r="C73" s="767"/>
      <c r="D73" s="768"/>
      <c r="E73" s="769" t="s">
        <v>96</v>
      </c>
      <c r="F73" s="770"/>
      <c r="G73" s="770"/>
      <c r="H73" s="771"/>
      <c r="I73" s="292"/>
      <c r="J73" s="772" t="s">
        <v>73</v>
      </c>
      <c r="K73" s="773"/>
      <c r="L73" s="773"/>
      <c r="M73" s="774"/>
      <c r="N73" s="775" t="s">
        <v>70</v>
      </c>
      <c r="O73" s="776"/>
      <c r="P73" s="776"/>
      <c r="Q73" s="777"/>
      <c r="R73" s="209"/>
      <c r="S73" s="209"/>
      <c r="T73" s="209"/>
      <c r="U73" s="209"/>
      <c r="V73" s="209"/>
      <c r="W73" s="209"/>
      <c r="X73" s="209"/>
      <c r="Y73" s="209"/>
      <c r="Z73" s="209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S100" s="3"/>
      <c r="T100" s="3"/>
      <c r="U100" s="3"/>
      <c r="V100" s="3"/>
      <c r="W100" s="3"/>
      <c r="X100" s="3"/>
      <c r="Y100" s="3"/>
      <c r="Z100" s="3"/>
    </row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pans="1:2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</sheetData>
  <sheetProtection/>
  <mergeCells count="30">
    <mergeCell ref="A1:Q1"/>
    <mergeCell ref="A38:Q38"/>
    <mergeCell ref="A2:H2"/>
    <mergeCell ref="J2:Q2"/>
    <mergeCell ref="A3:D3"/>
    <mergeCell ref="E3:H3"/>
    <mergeCell ref="N3:Q3"/>
    <mergeCell ref="J3:M3"/>
    <mergeCell ref="A35:D35"/>
    <mergeCell ref="E35:H35"/>
    <mergeCell ref="J35:M35"/>
    <mergeCell ref="N35:Q35"/>
    <mergeCell ref="A40:D40"/>
    <mergeCell ref="E40:H40"/>
    <mergeCell ref="J40:M40"/>
    <mergeCell ref="N40:Q40"/>
    <mergeCell ref="A39:H39"/>
    <mergeCell ref="J39:Q39"/>
    <mergeCell ref="A36:D36"/>
    <mergeCell ref="E36:H36"/>
    <mergeCell ref="J36:M36"/>
    <mergeCell ref="N36:Q36"/>
    <mergeCell ref="A73:D73"/>
    <mergeCell ref="E73:H73"/>
    <mergeCell ref="J73:M73"/>
    <mergeCell ref="N73:Q73"/>
    <mergeCell ref="J72:M72"/>
    <mergeCell ref="N72:Q72"/>
    <mergeCell ref="A72:D72"/>
    <mergeCell ref="E72:H72"/>
  </mergeCells>
  <printOptions/>
  <pageMargins left="0.17" right="0.17" top="1" bottom="1.75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O150"/>
  <sheetViews>
    <sheetView zoomScalePageLayoutView="0" workbookViewId="0" topLeftCell="A43">
      <selection activeCell="A1" sqref="A1:Q1"/>
    </sheetView>
  </sheetViews>
  <sheetFormatPr defaultColWidth="9.140625" defaultRowHeight="12.75"/>
  <cols>
    <col min="1" max="1" width="19.7109375" style="5" customWidth="1"/>
    <col min="2" max="3" width="5.7109375" style="5" customWidth="1"/>
    <col min="4" max="4" width="6.7109375" style="5" customWidth="1"/>
    <col min="5" max="5" width="19.7109375" style="5" customWidth="1"/>
    <col min="6" max="7" width="5.7109375" style="5" customWidth="1"/>
    <col min="8" max="8" width="6.7109375" style="5" customWidth="1"/>
    <col min="9" max="9" width="1.28515625" style="5" customWidth="1"/>
    <col min="10" max="10" width="19.7109375" style="5" customWidth="1"/>
    <col min="11" max="12" width="5.7109375" style="5" customWidth="1"/>
    <col min="13" max="13" width="6.7109375" style="5" customWidth="1"/>
    <col min="14" max="14" width="19.7109375" style="5" customWidth="1"/>
    <col min="15" max="16" width="5.7109375" style="5" customWidth="1"/>
    <col min="17" max="17" width="6.7109375" style="5" customWidth="1"/>
    <col min="18" max="26" width="9.140625" style="5" customWidth="1"/>
    <col min="27" max="60" width="9.140625" style="4" customWidth="1"/>
    <col min="61" max="16384" width="9.140625" style="5" customWidth="1"/>
  </cols>
  <sheetData>
    <row r="1" spans="1:67" ht="15.75" thickBot="1">
      <c r="A1" s="640" t="s">
        <v>104</v>
      </c>
      <c r="B1" s="641"/>
      <c r="C1" s="641"/>
      <c r="D1" s="641"/>
      <c r="E1" s="641"/>
      <c r="F1" s="641"/>
      <c r="G1" s="641"/>
      <c r="H1" s="641"/>
      <c r="I1" s="806"/>
      <c r="J1" s="641"/>
      <c r="K1" s="641"/>
      <c r="L1" s="641"/>
      <c r="M1" s="641"/>
      <c r="N1" s="641"/>
      <c r="O1" s="641"/>
      <c r="P1" s="641"/>
      <c r="Q1" s="642"/>
      <c r="R1" s="3"/>
      <c r="S1" s="3"/>
      <c r="T1" s="3"/>
      <c r="U1" s="3"/>
      <c r="V1" s="3"/>
      <c r="W1" s="3"/>
      <c r="X1" s="3"/>
      <c r="Y1" s="3"/>
      <c r="Z1" s="3"/>
      <c r="BI1" s="4"/>
      <c r="BJ1" s="4"/>
      <c r="BK1" s="4"/>
      <c r="BL1" s="4"/>
      <c r="BM1" s="4"/>
      <c r="BN1" s="4"/>
      <c r="BO1" s="4"/>
    </row>
    <row r="2" spans="1:67" ht="15.75" thickBot="1">
      <c r="A2" s="640" t="s">
        <v>18</v>
      </c>
      <c r="B2" s="641"/>
      <c r="C2" s="641"/>
      <c r="D2" s="641"/>
      <c r="E2" s="641"/>
      <c r="F2" s="641"/>
      <c r="G2" s="641"/>
      <c r="H2" s="642"/>
      <c r="I2" s="207"/>
      <c r="J2" s="674" t="s">
        <v>19</v>
      </c>
      <c r="K2" s="675"/>
      <c r="L2" s="675"/>
      <c r="M2" s="675"/>
      <c r="N2" s="675"/>
      <c r="O2" s="675"/>
      <c r="P2" s="675"/>
      <c r="Q2" s="676"/>
      <c r="R2" s="3"/>
      <c r="S2" s="3"/>
      <c r="T2" s="3"/>
      <c r="U2" s="3"/>
      <c r="V2" s="3"/>
      <c r="W2" s="3"/>
      <c r="X2" s="3"/>
      <c r="Y2" s="3"/>
      <c r="Z2" s="3"/>
      <c r="BI2" s="4"/>
      <c r="BJ2" s="4"/>
      <c r="BK2" s="4"/>
      <c r="BL2" s="4"/>
      <c r="BM2" s="4"/>
      <c r="BN2" s="4"/>
      <c r="BO2" s="4"/>
    </row>
    <row r="3" spans="1:67" ht="15" customHeight="1" thickBot="1">
      <c r="A3" s="662" t="s">
        <v>357</v>
      </c>
      <c r="B3" s="801"/>
      <c r="C3" s="801"/>
      <c r="D3" s="663"/>
      <c r="E3" s="804" t="s">
        <v>63</v>
      </c>
      <c r="F3" s="804"/>
      <c r="G3" s="804"/>
      <c r="H3" s="805"/>
      <c r="I3" s="293"/>
      <c r="J3" s="685" t="s">
        <v>76</v>
      </c>
      <c r="K3" s="755"/>
      <c r="L3" s="755"/>
      <c r="M3" s="686"/>
      <c r="N3" s="809" t="s">
        <v>548</v>
      </c>
      <c r="O3" s="809"/>
      <c r="P3" s="809"/>
      <c r="Q3" s="810"/>
      <c r="R3" s="3"/>
      <c r="S3" s="3"/>
      <c r="T3" s="3"/>
      <c r="U3" s="3"/>
      <c r="V3" s="3"/>
      <c r="W3" s="3"/>
      <c r="X3" s="3"/>
      <c r="Y3" s="3"/>
      <c r="Z3" s="3"/>
      <c r="BI3" s="4"/>
      <c r="BJ3" s="4"/>
      <c r="BK3" s="4"/>
      <c r="BL3" s="4"/>
      <c r="BM3" s="4"/>
      <c r="BN3" s="4"/>
      <c r="BO3" s="4"/>
    </row>
    <row r="4" spans="1:67" ht="13.5" thickBot="1">
      <c r="A4" s="539" t="s">
        <v>3</v>
      </c>
      <c r="B4" s="498" t="s">
        <v>68</v>
      </c>
      <c r="C4" s="499">
        <v>0</v>
      </c>
      <c r="D4" s="498" t="s">
        <v>11</v>
      </c>
      <c r="E4" s="533" t="s">
        <v>3</v>
      </c>
      <c r="F4" s="511" t="s">
        <v>68</v>
      </c>
      <c r="G4" s="512">
        <v>-0.5</v>
      </c>
      <c r="H4" s="511" t="s">
        <v>11</v>
      </c>
      <c r="I4" s="293"/>
      <c r="J4" s="503" t="s">
        <v>3</v>
      </c>
      <c r="K4" s="504" t="s">
        <v>68</v>
      </c>
      <c r="L4" s="505">
        <v>-0.5</v>
      </c>
      <c r="M4" s="504" t="s">
        <v>11</v>
      </c>
      <c r="N4" s="520" t="s">
        <v>3</v>
      </c>
      <c r="O4" s="521" t="s">
        <v>68</v>
      </c>
      <c r="P4" s="522">
        <v>0</v>
      </c>
      <c r="Q4" s="521" t="s">
        <v>11</v>
      </c>
      <c r="R4" s="3"/>
      <c r="S4" s="3"/>
      <c r="T4" s="3"/>
      <c r="U4" s="3"/>
      <c r="V4" s="3"/>
      <c r="W4" s="3"/>
      <c r="X4" s="3"/>
      <c r="Y4" s="3"/>
      <c r="Z4" s="3"/>
      <c r="BI4" s="4"/>
      <c r="BJ4" s="4"/>
      <c r="BK4" s="4"/>
      <c r="BL4" s="4"/>
      <c r="BM4" s="4"/>
      <c r="BN4" s="4"/>
      <c r="BO4" s="4"/>
    </row>
    <row r="5" spans="1:67" ht="12.75">
      <c r="A5" s="88" t="s">
        <v>440</v>
      </c>
      <c r="B5" s="216">
        <v>6.5</v>
      </c>
      <c r="C5" s="320">
        <v>1</v>
      </c>
      <c r="D5" s="217">
        <f>B5+C5</f>
        <v>7.5</v>
      </c>
      <c r="E5" s="88" t="s">
        <v>416</v>
      </c>
      <c r="F5" s="218">
        <v>6.5</v>
      </c>
      <c r="G5" s="320">
        <v>-1</v>
      </c>
      <c r="H5" s="331">
        <f>F5+G5</f>
        <v>5.5</v>
      </c>
      <c r="I5" s="79"/>
      <c r="J5" s="88" t="s">
        <v>256</v>
      </c>
      <c r="K5" s="218">
        <v>6</v>
      </c>
      <c r="L5" s="320">
        <v>-1</v>
      </c>
      <c r="M5" s="331">
        <f>K5+L5</f>
        <v>5</v>
      </c>
      <c r="N5" s="88" t="s">
        <v>421</v>
      </c>
      <c r="O5" s="218">
        <v>6</v>
      </c>
      <c r="P5" s="320">
        <v>1</v>
      </c>
      <c r="Q5" s="217">
        <f>O5+P5</f>
        <v>7</v>
      </c>
      <c r="R5" s="3"/>
      <c r="S5" s="3"/>
      <c r="T5" s="3"/>
      <c r="U5" s="3"/>
      <c r="V5" s="3"/>
      <c r="W5" s="3"/>
      <c r="X5" s="3"/>
      <c r="Y5" s="3"/>
      <c r="Z5" s="3"/>
      <c r="BI5" s="4"/>
      <c r="BJ5" s="4"/>
      <c r="BK5" s="4"/>
      <c r="BL5" s="4"/>
      <c r="BM5" s="4"/>
      <c r="BN5" s="4"/>
      <c r="BO5" s="4"/>
    </row>
    <row r="6" spans="1:67" ht="12.75">
      <c r="A6" s="89" t="s">
        <v>327</v>
      </c>
      <c r="B6" s="221">
        <v>6</v>
      </c>
      <c r="C6" s="321">
        <v>-0.5</v>
      </c>
      <c r="D6" s="222">
        <f aca="true" t="shared" si="0" ref="D6:D29">B6+C6</f>
        <v>5.5</v>
      </c>
      <c r="E6" s="89" t="s">
        <v>160</v>
      </c>
      <c r="F6" s="221">
        <v>6.5</v>
      </c>
      <c r="G6" s="321">
        <v>0</v>
      </c>
      <c r="H6" s="332">
        <f aca="true" t="shared" si="1" ref="H6:H29">F6+G6</f>
        <v>6.5</v>
      </c>
      <c r="I6" s="294"/>
      <c r="J6" s="89" t="s">
        <v>257</v>
      </c>
      <c r="K6" s="221">
        <v>6.5</v>
      </c>
      <c r="L6" s="321">
        <v>1</v>
      </c>
      <c r="M6" s="332">
        <f aca="true" t="shared" si="2" ref="M6:M29">K6+L6</f>
        <v>7.5</v>
      </c>
      <c r="N6" s="89" t="s">
        <v>359</v>
      </c>
      <c r="O6" s="221">
        <v>6</v>
      </c>
      <c r="P6" s="321">
        <v>0</v>
      </c>
      <c r="Q6" s="222">
        <f aca="true" t="shared" si="3" ref="Q6:Q28">O6+P6</f>
        <v>6</v>
      </c>
      <c r="R6" s="3"/>
      <c r="S6" s="3"/>
      <c r="T6" s="3"/>
      <c r="U6" s="3"/>
      <c r="V6" s="3"/>
      <c r="W6" s="3"/>
      <c r="X6" s="3"/>
      <c r="Y6" s="3"/>
      <c r="Z6" s="3"/>
      <c r="BI6" s="4"/>
      <c r="BJ6" s="4"/>
      <c r="BK6" s="4"/>
      <c r="BL6" s="4"/>
      <c r="BM6" s="4"/>
      <c r="BN6" s="4"/>
      <c r="BO6" s="4"/>
    </row>
    <row r="7" spans="1:67" ht="12.75">
      <c r="A7" s="89" t="s">
        <v>328</v>
      </c>
      <c r="B7" s="221">
        <v>6</v>
      </c>
      <c r="C7" s="321">
        <v>0</v>
      </c>
      <c r="D7" s="222">
        <f t="shared" si="0"/>
        <v>6</v>
      </c>
      <c r="E7" s="89" t="s">
        <v>144</v>
      </c>
      <c r="F7" s="221" t="s">
        <v>333</v>
      </c>
      <c r="G7" s="321" t="s">
        <v>333</v>
      </c>
      <c r="H7" s="332" t="s">
        <v>333</v>
      </c>
      <c r="I7" s="294"/>
      <c r="J7" s="89" t="s">
        <v>273</v>
      </c>
      <c r="K7" s="221">
        <v>5.5</v>
      </c>
      <c r="L7" s="321">
        <v>1</v>
      </c>
      <c r="M7" s="332">
        <f t="shared" si="2"/>
        <v>6.5</v>
      </c>
      <c r="N7" s="89" t="s">
        <v>435</v>
      </c>
      <c r="O7" s="221">
        <v>6.5</v>
      </c>
      <c r="P7" s="321">
        <v>0</v>
      </c>
      <c r="Q7" s="222">
        <f t="shared" si="3"/>
        <v>6.5</v>
      </c>
      <c r="R7" s="3"/>
      <c r="S7" s="3"/>
      <c r="T7" s="3"/>
      <c r="U7" s="3"/>
      <c r="V7" s="3"/>
      <c r="W7" s="3"/>
      <c r="X7" s="3"/>
      <c r="Y7" s="3"/>
      <c r="Z7" s="3"/>
      <c r="BI7" s="4"/>
      <c r="BJ7" s="4"/>
      <c r="BK7" s="4"/>
      <c r="BL7" s="4"/>
      <c r="BM7" s="4"/>
      <c r="BN7" s="4"/>
      <c r="BO7" s="4"/>
    </row>
    <row r="8" spans="1:67" ht="12.75">
      <c r="A8" s="89" t="s">
        <v>488</v>
      </c>
      <c r="B8" s="221">
        <v>6</v>
      </c>
      <c r="C8" s="321">
        <v>-0.5</v>
      </c>
      <c r="D8" s="222">
        <f t="shared" si="0"/>
        <v>5.5</v>
      </c>
      <c r="E8" s="89" t="s">
        <v>145</v>
      </c>
      <c r="F8" s="221">
        <v>6.5</v>
      </c>
      <c r="G8" s="321">
        <v>0</v>
      </c>
      <c r="H8" s="332">
        <f t="shared" si="1"/>
        <v>6.5</v>
      </c>
      <c r="I8" s="294"/>
      <c r="J8" s="89" t="s">
        <v>410</v>
      </c>
      <c r="K8" s="221">
        <v>5.5</v>
      </c>
      <c r="L8" s="321">
        <v>0</v>
      </c>
      <c r="M8" s="332">
        <f t="shared" si="2"/>
        <v>5.5</v>
      </c>
      <c r="N8" s="89" t="s">
        <v>166</v>
      </c>
      <c r="O8" s="221">
        <v>6.5</v>
      </c>
      <c r="P8" s="321">
        <v>0</v>
      </c>
      <c r="Q8" s="222">
        <f t="shared" si="3"/>
        <v>6.5</v>
      </c>
      <c r="R8" s="3"/>
      <c r="S8" s="3"/>
      <c r="T8" s="3"/>
      <c r="U8" s="3"/>
      <c r="V8" s="3"/>
      <c r="W8" s="3"/>
      <c r="X8" s="3"/>
      <c r="Y8" s="3"/>
      <c r="Z8" s="3"/>
      <c r="BI8" s="4"/>
      <c r="BJ8" s="4"/>
      <c r="BK8" s="4"/>
      <c r="BL8" s="4"/>
      <c r="BM8" s="4"/>
      <c r="BN8" s="4"/>
      <c r="BO8" s="4"/>
    </row>
    <row r="9" spans="1:67" ht="12.75">
      <c r="A9" s="89" t="s">
        <v>499</v>
      </c>
      <c r="B9" s="221">
        <v>6.5</v>
      </c>
      <c r="C9" s="321">
        <v>-0.5</v>
      </c>
      <c r="D9" s="222">
        <f t="shared" si="0"/>
        <v>6</v>
      </c>
      <c r="E9" s="89" t="s">
        <v>156</v>
      </c>
      <c r="F9" s="221" t="s">
        <v>305</v>
      </c>
      <c r="G9" s="321" t="s">
        <v>305</v>
      </c>
      <c r="H9" s="332" t="s">
        <v>305</v>
      </c>
      <c r="I9" s="294"/>
      <c r="J9" s="89" t="s">
        <v>260</v>
      </c>
      <c r="K9" s="221">
        <v>6</v>
      </c>
      <c r="L9" s="321">
        <v>0.5</v>
      </c>
      <c r="M9" s="332">
        <f t="shared" si="2"/>
        <v>6.5</v>
      </c>
      <c r="N9" s="89" t="s">
        <v>353</v>
      </c>
      <c r="O9" s="221">
        <v>6</v>
      </c>
      <c r="P9" s="321">
        <v>-0.5</v>
      </c>
      <c r="Q9" s="222">
        <f t="shared" si="3"/>
        <v>5.5</v>
      </c>
      <c r="R9" s="3"/>
      <c r="S9" s="3"/>
      <c r="T9" s="3"/>
      <c r="U9" s="3"/>
      <c r="V9" s="3"/>
      <c r="W9" s="3"/>
      <c r="X9" s="3"/>
      <c r="Y9" s="3"/>
      <c r="Z9" s="3"/>
      <c r="BI9" s="4"/>
      <c r="BJ9" s="4"/>
      <c r="BK9" s="4"/>
      <c r="BL9" s="4"/>
      <c r="BM9" s="4"/>
      <c r="BN9" s="4"/>
      <c r="BO9" s="4"/>
    </row>
    <row r="10" spans="1:67" ht="12.75">
      <c r="A10" s="89" t="s">
        <v>331</v>
      </c>
      <c r="B10" s="221">
        <v>6.5</v>
      </c>
      <c r="C10" s="321">
        <v>0</v>
      </c>
      <c r="D10" s="222">
        <f t="shared" si="0"/>
        <v>6.5</v>
      </c>
      <c r="E10" s="89" t="s">
        <v>159</v>
      </c>
      <c r="F10" s="221">
        <v>6</v>
      </c>
      <c r="G10" s="321">
        <v>-0.5</v>
      </c>
      <c r="H10" s="332">
        <f t="shared" si="1"/>
        <v>5.5</v>
      </c>
      <c r="I10" s="294"/>
      <c r="J10" s="89" t="s">
        <v>409</v>
      </c>
      <c r="K10" s="221">
        <v>6</v>
      </c>
      <c r="L10" s="321">
        <v>0</v>
      </c>
      <c r="M10" s="332">
        <f t="shared" si="2"/>
        <v>6</v>
      </c>
      <c r="N10" s="89" t="s">
        <v>164</v>
      </c>
      <c r="O10" s="221">
        <v>6.5</v>
      </c>
      <c r="P10" s="321">
        <v>0</v>
      </c>
      <c r="Q10" s="222">
        <f t="shared" si="3"/>
        <v>6.5</v>
      </c>
      <c r="R10" s="3"/>
      <c r="S10" s="3"/>
      <c r="T10" s="3"/>
      <c r="U10" s="3"/>
      <c r="V10" s="3"/>
      <c r="W10" s="3"/>
      <c r="X10" s="3"/>
      <c r="Y10" s="3"/>
      <c r="Z10" s="3"/>
      <c r="BI10" s="4"/>
      <c r="BJ10" s="4"/>
      <c r="BK10" s="4"/>
      <c r="BL10" s="4"/>
      <c r="BM10" s="4"/>
      <c r="BN10" s="4"/>
      <c r="BO10" s="4"/>
    </row>
    <row r="11" spans="1:67" ht="12.75">
      <c r="A11" s="89" t="s">
        <v>332</v>
      </c>
      <c r="B11" s="221">
        <v>6.5</v>
      </c>
      <c r="C11" s="321">
        <v>0</v>
      </c>
      <c r="D11" s="222">
        <f t="shared" si="0"/>
        <v>6.5</v>
      </c>
      <c r="E11" s="89" t="s">
        <v>148</v>
      </c>
      <c r="F11" s="221">
        <v>5.5</v>
      </c>
      <c r="G11" s="321">
        <v>0</v>
      </c>
      <c r="H11" s="332">
        <f t="shared" si="1"/>
        <v>5.5</v>
      </c>
      <c r="I11" s="294"/>
      <c r="J11" s="89" t="s">
        <v>262</v>
      </c>
      <c r="K11" s="221">
        <v>6</v>
      </c>
      <c r="L11" s="321">
        <v>0</v>
      </c>
      <c r="M11" s="332">
        <f t="shared" si="2"/>
        <v>6</v>
      </c>
      <c r="N11" s="89" t="s">
        <v>167</v>
      </c>
      <c r="O11" s="221">
        <v>6</v>
      </c>
      <c r="P11" s="321">
        <v>1</v>
      </c>
      <c r="Q11" s="222">
        <f>O11+P11</f>
        <v>7</v>
      </c>
      <c r="R11" s="3"/>
      <c r="S11" s="3"/>
      <c r="T11" s="3"/>
      <c r="U11" s="3"/>
      <c r="V11" s="3"/>
      <c r="W11" s="3"/>
      <c r="X11" s="3"/>
      <c r="Y11" s="3"/>
      <c r="Z11" s="3"/>
      <c r="BI11" s="4"/>
      <c r="BJ11" s="4"/>
      <c r="BK11" s="4"/>
      <c r="BL11" s="4"/>
      <c r="BM11" s="4"/>
      <c r="BN11" s="4"/>
      <c r="BO11" s="4"/>
    </row>
    <row r="12" spans="1:67" ht="12.75">
      <c r="A12" s="89" t="s">
        <v>423</v>
      </c>
      <c r="B12" s="221">
        <v>5.5</v>
      </c>
      <c r="C12" s="321">
        <v>0</v>
      </c>
      <c r="D12" s="222">
        <f t="shared" si="0"/>
        <v>5.5</v>
      </c>
      <c r="E12" s="89" t="s">
        <v>157</v>
      </c>
      <c r="F12" s="221">
        <v>5.5</v>
      </c>
      <c r="G12" s="321">
        <v>0</v>
      </c>
      <c r="H12" s="332">
        <f t="shared" si="1"/>
        <v>5.5</v>
      </c>
      <c r="I12" s="294"/>
      <c r="J12" s="90" t="s">
        <v>270</v>
      </c>
      <c r="K12" s="221">
        <v>5.5</v>
      </c>
      <c r="L12" s="321">
        <v>-0.5</v>
      </c>
      <c r="M12" s="332">
        <f t="shared" si="2"/>
        <v>5</v>
      </c>
      <c r="N12" s="89" t="s">
        <v>177</v>
      </c>
      <c r="O12" s="221">
        <v>7.5</v>
      </c>
      <c r="P12" s="321">
        <v>2</v>
      </c>
      <c r="Q12" s="222">
        <f t="shared" si="3"/>
        <v>9.5</v>
      </c>
      <c r="R12" s="3"/>
      <c r="S12" s="3"/>
      <c r="T12" s="3"/>
      <c r="U12" s="3"/>
      <c r="V12" s="3"/>
      <c r="W12" s="3"/>
      <c r="X12" s="3"/>
      <c r="Y12" s="3"/>
      <c r="Z12" s="3"/>
      <c r="BI12" s="4"/>
      <c r="BJ12" s="4"/>
      <c r="BK12" s="4"/>
      <c r="BL12" s="4"/>
      <c r="BM12" s="4"/>
      <c r="BN12" s="4"/>
      <c r="BO12" s="4"/>
    </row>
    <row r="13" spans="1:67" ht="12.75">
      <c r="A13" s="89" t="s">
        <v>335</v>
      </c>
      <c r="B13" s="221">
        <v>5.5</v>
      </c>
      <c r="C13" s="321">
        <v>0</v>
      </c>
      <c r="D13" s="222">
        <f t="shared" si="0"/>
        <v>5.5</v>
      </c>
      <c r="E13" s="89" t="s">
        <v>387</v>
      </c>
      <c r="F13" s="221">
        <v>6.5</v>
      </c>
      <c r="G13" s="321">
        <v>0</v>
      </c>
      <c r="H13" s="332">
        <f t="shared" si="1"/>
        <v>6.5</v>
      </c>
      <c r="I13" s="294"/>
      <c r="J13" s="89" t="s">
        <v>264</v>
      </c>
      <c r="K13" s="221">
        <v>6</v>
      </c>
      <c r="L13" s="321">
        <v>0</v>
      </c>
      <c r="M13" s="332">
        <f t="shared" si="2"/>
        <v>6</v>
      </c>
      <c r="N13" s="89" t="s">
        <v>175</v>
      </c>
      <c r="O13" s="221">
        <v>6</v>
      </c>
      <c r="P13" s="321">
        <v>0</v>
      </c>
      <c r="Q13" s="222">
        <f t="shared" si="3"/>
        <v>6</v>
      </c>
      <c r="R13" s="3"/>
      <c r="S13" s="3"/>
      <c r="T13" s="3"/>
      <c r="U13" s="3"/>
      <c r="V13" s="3"/>
      <c r="W13" s="3"/>
      <c r="X13" s="3"/>
      <c r="Y13" s="3"/>
      <c r="Z13" s="3"/>
      <c r="BI13" s="4"/>
      <c r="BJ13" s="4"/>
      <c r="BK13" s="4"/>
      <c r="BL13" s="4"/>
      <c r="BM13" s="4"/>
      <c r="BN13" s="4"/>
      <c r="BO13" s="4"/>
    </row>
    <row r="14" spans="1:67" ht="12.75">
      <c r="A14" s="89" t="s">
        <v>340</v>
      </c>
      <c r="B14" s="221">
        <v>7</v>
      </c>
      <c r="C14" s="321">
        <v>1.5</v>
      </c>
      <c r="D14" s="222">
        <f t="shared" si="0"/>
        <v>8.5</v>
      </c>
      <c r="E14" s="89" t="s">
        <v>152</v>
      </c>
      <c r="F14" s="221">
        <v>5.5</v>
      </c>
      <c r="G14" s="321">
        <v>-0.5</v>
      </c>
      <c r="H14" s="332">
        <f t="shared" si="1"/>
        <v>5</v>
      </c>
      <c r="I14" s="294"/>
      <c r="J14" s="89" t="s">
        <v>533</v>
      </c>
      <c r="K14" s="221">
        <v>6</v>
      </c>
      <c r="L14" s="321">
        <v>0</v>
      </c>
      <c r="M14" s="332">
        <f t="shared" si="2"/>
        <v>6</v>
      </c>
      <c r="N14" s="90" t="s">
        <v>171</v>
      </c>
      <c r="O14" s="221">
        <v>8</v>
      </c>
      <c r="P14" s="321">
        <v>6</v>
      </c>
      <c r="Q14" s="222">
        <f t="shared" si="3"/>
        <v>14</v>
      </c>
      <c r="R14" s="3"/>
      <c r="S14" s="3"/>
      <c r="T14" s="3"/>
      <c r="U14" s="3"/>
      <c r="V14" s="3"/>
      <c r="W14" s="3"/>
      <c r="X14" s="3"/>
      <c r="Y14" s="3"/>
      <c r="Z14" s="3"/>
      <c r="BI14" s="4"/>
      <c r="BJ14" s="4"/>
      <c r="BK14" s="4"/>
      <c r="BL14" s="4"/>
      <c r="BM14" s="4"/>
      <c r="BN14" s="4"/>
      <c r="BO14" s="4"/>
    </row>
    <row r="15" spans="1:67" ht="13.5" thickBot="1">
      <c r="A15" s="97" t="s">
        <v>339</v>
      </c>
      <c r="B15" s="229">
        <v>5</v>
      </c>
      <c r="C15" s="322">
        <v>0</v>
      </c>
      <c r="D15" s="230">
        <f t="shared" si="0"/>
        <v>5</v>
      </c>
      <c r="E15" s="91" t="s">
        <v>151</v>
      </c>
      <c r="F15" s="229">
        <v>5</v>
      </c>
      <c r="G15" s="322">
        <v>0</v>
      </c>
      <c r="H15" s="333">
        <f t="shared" si="1"/>
        <v>5</v>
      </c>
      <c r="I15" s="295"/>
      <c r="J15" s="91" t="s">
        <v>496</v>
      </c>
      <c r="K15" s="229">
        <v>7</v>
      </c>
      <c r="L15" s="322">
        <v>2.5</v>
      </c>
      <c r="M15" s="333">
        <f t="shared" si="2"/>
        <v>9.5</v>
      </c>
      <c r="N15" s="91" t="s">
        <v>170</v>
      </c>
      <c r="O15" s="229">
        <v>6</v>
      </c>
      <c r="P15" s="322">
        <v>0</v>
      </c>
      <c r="Q15" s="230">
        <f t="shared" si="3"/>
        <v>6</v>
      </c>
      <c r="R15" s="3"/>
      <c r="S15" s="3"/>
      <c r="T15" s="3"/>
      <c r="U15" s="3"/>
      <c r="V15" s="3"/>
      <c r="W15" s="3"/>
      <c r="X15" s="3"/>
      <c r="Y15" s="3"/>
      <c r="Z15" s="3"/>
      <c r="BI15" s="4"/>
      <c r="BJ15" s="4"/>
      <c r="BK15" s="4"/>
      <c r="BL15" s="4"/>
      <c r="BM15" s="4"/>
      <c r="BN15" s="4"/>
      <c r="BO15" s="4"/>
    </row>
    <row r="16" spans="1:67" ht="13.5" thickBot="1">
      <c r="A16" s="92"/>
      <c r="B16" s="323"/>
      <c r="C16" s="324"/>
      <c r="D16" s="235"/>
      <c r="E16" s="92"/>
      <c r="F16" s="323"/>
      <c r="G16" s="324"/>
      <c r="H16" s="235"/>
      <c r="I16" s="294"/>
      <c r="J16" s="92"/>
      <c r="K16" s="323"/>
      <c r="L16" s="324"/>
      <c r="M16" s="235"/>
      <c r="N16" s="92"/>
      <c r="O16" s="323"/>
      <c r="P16" s="324"/>
      <c r="Q16" s="235"/>
      <c r="R16" s="3"/>
      <c r="S16" s="3"/>
      <c r="T16" s="3"/>
      <c r="U16" s="3"/>
      <c r="V16" s="3"/>
      <c r="W16" s="3"/>
      <c r="X16" s="3"/>
      <c r="Y16" s="3"/>
      <c r="Z16" s="3"/>
      <c r="BI16" s="4"/>
      <c r="BJ16" s="4"/>
      <c r="BK16" s="4"/>
      <c r="BL16" s="4"/>
      <c r="BM16" s="4"/>
      <c r="BN16" s="4"/>
      <c r="BO16" s="4"/>
    </row>
    <row r="17" spans="1:67" ht="12.75">
      <c r="A17" s="94" t="s">
        <v>326</v>
      </c>
      <c r="B17" s="241" t="s">
        <v>130</v>
      </c>
      <c r="C17" s="325" t="s">
        <v>130</v>
      </c>
      <c r="D17" s="240" t="s">
        <v>130</v>
      </c>
      <c r="E17" s="94" t="s">
        <v>415</v>
      </c>
      <c r="F17" s="241" t="s">
        <v>130</v>
      </c>
      <c r="G17" s="325" t="s">
        <v>130</v>
      </c>
      <c r="H17" s="334" t="s">
        <v>130</v>
      </c>
      <c r="I17" s="296"/>
      <c r="J17" s="94" t="s">
        <v>267</v>
      </c>
      <c r="K17" s="241" t="s">
        <v>130</v>
      </c>
      <c r="L17" s="325" t="s">
        <v>130</v>
      </c>
      <c r="M17" s="334" t="s">
        <v>130</v>
      </c>
      <c r="N17" s="94" t="s">
        <v>546</v>
      </c>
      <c r="O17" s="241" t="s">
        <v>130</v>
      </c>
      <c r="P17" s="325" t="s">
        <v>130</v>
      </c>
      <c r="Q17" s="240" t="s">
        <v>130</v>
      </c>
      <c r="R17" s="3"/>
      <c r="S17" s="3"/>
      <c r="T17" s="3"/>
      <c r="U17" s="3"/>
      <c r="V17" s="3"/>
      <c r="W17" s="3"/>
      <c r="X17" s="3"/>
      <c r="Y17" s="3"/>
      <c r="Z17" s="3"/>
      <c r="BI17" s="4"/>
      <c r="BJ17" s="4"/>
      <c r="BK17" s="4"/>
      <c r="BL17" s="4"/>
      <c r="BM17" s="4"/>
      <c r="BN17" s="4"/>
      <c r="BO17" s="4"/>
    </row>
    <row r="18" spans="1:67" ht="12.75">
      <c r="A18" s="95" t="s">
        <v>381</v>
      </c>
      <c r="B18" s="246">
        <v>6.5</v>
      </c>
      <c r="C18" s="236">
        <v>0</v>
      </c>
      <c r="D18" s="245">
        <f t="shared" si="0"/>
        <v>6.5</v>
      </c>
      <c r="E18" s="95" t="s">
        <v>154</v>
      </c>
      <c r="F18" s="246">
        <v>6</v>
      </c>
      <c r="G18" s="236">
        <v>0</v>
      </c>
      <c r="H18" s="235">
        <f t="shared" si="1"/>
        <v>6</v>
      </c>
      <c r="I18" s="296"/>
      <c r="J18" s="95" t="s">
        <v>265</v>
      </c>
      <c r="K18" s="246" t="s">
        <v>227</v>
      </c>
      <c r="L18" s="236" t="s">
        <v>227</v>
      </c>
      <c r="M18" s="235" t="s">
        <v>227</v>
      </c>
      <c r="N18" s="95" t="s">
        <v>172</v>
      </c>
      <c r="O18" s="246" t="s">
        <v>130</v>
      </c>
      <c r="P18" s="236" t="s">
        <v>130</v>
      </c>
      <c r="Q18" s="245" t="s">
        <v>130</v>
      </c>
      <c r="R18" s="3"/>
      <c r="S18" s="3"/>
      <c r="T18" s="3"/>
      <c r="U18" s="3"/>
      <c r="V18" s="3"/>
      <c r="W18" s="3"/>
      <c r="X18" s="3"/>
      <c r="Y18" s="3"/>
      <c r="Z18" s="3"/>
      <c r="BI18" s="4"/>
      <c r="BJ18" s="4"/>
      <c r="BK18" s="4"/>
      <c r="BL18" s="4"/>
      <c r="BM18" s="4"/>
      <c r="BN18" s="4"/>
      <c r="BO18" s="4"/>
    </row>
    <row r="19" spans="1:67" ht="12.75">
      <c r="A19" s="95" t="s">
        <v>336</v>
      </c>
      <c r="B19" s="246">
        <v>5.5</v>
      </c>
      <c r="C19" s="236">
        <v>0</v>
      </c>
      <c r="D19" s="245">
        <f t="shared" si="0"/>
        <v>5.5</v>
      </c>
      <c r="E19" s="95" t="s">
        <v>388</v>
      </c>
      <c r="F19" s="246">
        <v>6.5</v>
      </c>
      <c r="G19" s="236">
        <v>-0.5</v>
      </c>
      <c r="H19" s="235">
        <f t="shared" si="1"/>
        <v>6</v>
      </c>
      <c r="I19" s="296"/>
      <c r="J19" s="95" t="s">
        <v>271</v>
      </c>
      <c r="K19" s="246" t="s">
        <v>130</v>
      </c>
      <c r="L19" s="236" t="s">
        <v>130</v>
      </c>
      <c r="M19" s="235" t="s">
        <v>130</v>
      </c>
      <c r="N19" s="95" t="s">
        <v>174</v>
      </c>
      <c r="O19" s="246" t="s">
        <v>130</v>
      </c>
      <c r="P19" s="236" t="s">
        <v>130</v>
      </c>
      <c r="Q19" s="245" t="s">
        <v>130</v>
      </c>
      <c r="R19" s="3"/>
      <c r="S19" s="3"/>
      <c r="T19" s="3"/>
      <c r="U19" s="3"/>
      <c r="V19" s="3"/>
      <c r="W19" s="3"/>
      <c r="X19" s="3"/>
      <c r="Y19" s="3"/>
      <c r="Z19" s="3"/>
      <c r="BI19" s="4"/>
      <c r="BJ19" s="4"/>
      <c r="BK19" s="4"/>
      <c r="BL19" s="4"/>
      <c r="BM19" s="4"/>
      <c r="BN19" s="4"/>
      <c r="BO19" s="4"/>
    </row>
    <row r="20" spans="1:67" ht="12.75">
      <c r="A20" s="95" t="s">
        <v>341</v>
      </c>
      <c r="B20" s="246">
        <v>7</v>
      </c>
      <c r="C20" s="236">
        <v>2.5</v>
      </c>
      <c r="D20" s="245">
        <f t="shared" si="0"/>
        <v>9.5</v>
      </c>
      <c r="E20" s="95" t="s">
        <v>556</v>
      </c>
      <c r="F20" s="246" t="s">
        <v>130</v>
      </c>
      <c r="G20" s="236" t="s">
        <v>130</v>
      </c>
      <c r="H20" s="235" t="s">
        <v>130</v>
      </c>
      <c r="I20" s="296"/>
      <c r="J20" s="95" t="s">
        <v>272</v>
      </c>
      <c r="K20" s="246">
        <v>5.5</v>
      </c>
      <c r="L20" s="236">
        <v>0</v>
      </c>
      <c r="M20" s="235">
        <f t="shared" si="2"/>
        <v>5.5</v>
      </c>
      <c r="N20" s="95" t="s">
        <v>362</v>
      </c>
      <c r="O20" s="246">
        <v>6.5</v>
      </c>
      <c r="P20" s="236">
        <v>0</v>
      </c>
      <c r="Q20" s="245">
        <f t="shared" si="3"/>
        <v>6.5</v>
      </c>
      <c r="R20" s="3"/>
      <c r="S20" s="3"/>
      <c r="T20" s="3"/>
      <c r="U20" s="3"/>
      <c r="V20" s="3"/>
      <c r="W20" s="3"/>
      <c r="X20" s="3"/>
      <c r="Y20" s="3"/>
      <c r="Z20" s="3"/>
      <c r="BI20" s="4"/>
      <c r="BJ20" s="4"/>
      <c r="BK20" s="4"/>
      <c r="BL20" s="4"/>
      <c r="BM20" s="4"/>
      <c r="BN20" s="4"/>
      <c r="BO20" s="4"/>
    </row>
    <row r="21" spans="1:67" ht="12.75">
      <c r="A21" s="95" t="s">
        <v>443</v>
      </c>
      <c r="B21" s="246">
        <v>5.5</v>
      </c>
      <c r="C21" s="236">
        <v>0</v>
      </c>
      <c r="D21" s="245">
        <f t="shared" si="0"/>
        <v>5.5</v>
      </c>
      <c r="E21" s="95" t="s">
        <v>155</v>
      </c>
      <c r="F21" s="246">
        <v>5</v>
      </c>
      <c r="G21" s="236">
        <v>0</v>
      </c>
      <c r="H21" s="235">
        <f t="shared" si="1"/>
        <v>5</v>
      </c>
      <c r="I21" s="296"/>
      <c r="J21" s="95" t="s">
        <v>532</v>
      </c>
      <c r="K21" s="246">
        <v>5</v>
      </c>
      <c r="L21" s="236">
        <v>0</v>
      </c>
      <c r="M21" s="235">
        <f t="shared" si="2"/>
        <v>5</v>
      </c>
      <c r="N21" s="95" t="s">
        <v>169</v>
      </c>
      <c r="O21" s="246" t="s">
        <v>130</v>
      </c>
      <c r="P21" s="236" t="s">
        <v>130</v>
      </c>
      <c r="Q21" s="245" t="s">
        <v>130</v>
      </c>
      <c r="R21" s="3"/>
      <c r="S21" s="3"/>
      <c r="T21" s="3"/>
      <c r="U21" s="3"/>
      <c r="V21" s="3"/>
      <c r="W21" s="3"/>
      <c r="X21" s="3"/>
      <c r="Y21" s="3"/>
      <c r="Z21" s="3"/>
      <c r="BI21" s="4"/>
      <c r="BJ21" s="4"/>
      <c r="BK21" s="4"/>
      <c r="BL21" s="4"/>
      <c r="BM21" s="4"/>
      <c r="BN21" s="4"/>
      <c r="BO21" s="4"/>
    </row>
    <row r="22" spans="1:67" ht="12.75">
      <c r="A22" s="95" t="s">
        <v>424</v>
      </c>
      <c r="B22" s="246" t="s">
        <v>227</v>
      </c>
      <c r="C22" s="236" t="s">
        <v>227</v>
      </c>
      <c r="D22" s="245" t="s">
        <v>227</v>
      </c>
      <c r="E22" s="89" t="s">
        <v>150</v>
      </c>
      <c r="F22" s="221">
        <v>6</v>
      </c>
      <c r="G22" s="321">
        <v>0</v>
      </c>
      <c r="H22" s="332">
        <f t="shared" si="1"/>
        <v>6</v>
      </c>
      <c r="I22" s="296"/>
      <c r="J22" s="95" t="s">
        <v>275</v>
      </c>
      <c r="K22" s="246">
        <v>6</v>
      </c>
      <c r="L22" s="236">
        <v>0</v>
      </c>
      <c r="M22" s="235">
        <f t="shared" si="2"/>
        <v>6</v>
      </c>
      <c r="N22" s="95" t="s">
        <v>363</v>
      </c>
      <c r="O22" s="246">
        <v>6</v>
      </c>
      <c r="P22" s="236">
        <v>0</v>
      </c>
      <c r="Q22" s="245">
        <f t="shared" si="3"/>
        <v>6</v>
      </c>
      <c r="R22" s="3"/>
      <c r="S22" s="3"/>
      <c r="T22" s="3"/>
      <c r="U22" s="3"/>
      <c r="V22" s="3"/>
      <c r="W22" s="3"/>
      <c r="X22" s="3"/>
      <c r="Y22" s="3"/>
      <c r="Z22" s="3"/>
      <c r="BI22" s="4"/>
      <c r="BJ22" s="4"/>
      <c r="BK22" s="4"/>
      <c r="BL22" s="4"/>
      <c r="BM22" s="4"/>
      <c r="BN22" s="4"/>
      <c r="BO22" s="4"/>
    </row>
    <row r="23" spans="1:67" ht="12.75">
      <c r="A23" s="95" t="s">
        <v>442</v>
      </c>
      <c r="B23" s="246">
        <v>6</v>
      </c>
      <c r="C23" s="236">
        <v>-0.5</v>
      </c>
      <c r="D23" s="245">
        <f t="shared" si="0"/>
        <v>5.5</v>
      </c>
      <c r="E23" s="95" t="s">
        <v>158</v>
      </c>
      <c r="F23" s="246">
        <v>5.5</v>
      </c>
      <c r="G23" s="236">
        <v>0</v>
      </c>
      <c r="H23" s="235">
        <f t="shared" si="1"/>
        <v>5.5</v>
      </c>
      <c r="I23" s="296"/>
      <c r="J23" s="95" t="s">
        <v>394</v>
      </c>
      <c r="K23" s="246" t="s">
        <v>130</v>
      </c>
      <c r="L23" s="236" t="s">
        <v>130</v>
      </c>
      <c r="M23" s="235" t="s">
        <v>130</v>
      </c>
      <c r="N23" s="95" t="s">
        <v>180</v>
      </c>
      <c r="O23" s="246">
        <v>6</v>
      </c>
      <c r="P23" s="236">
        <v>0</v>
      </c>
      <c r="Q23" s="245">
        <f t="shared" si="3"/>
        <v>6</v>
      </c>
      <c r="R23" s="3"/>
      <c r="S23" s="3"/>
      <c r="T23" s="3"/>
      <c r="U23" s="3"/>
      <c r="V23" s="3"/>
      <c r="W23" s="3"/>
      <c r="X23" s="3"/>
      <c r="Y23" s="3"/>
      <c r="Z23" s="3"/>
      <c r="BI23" s="4"/>
      <c r="BJ23" s="4"/>
      <c r="BK23" s="4"/>
      <c r="BL23" s="4"/>
      <c r="BM23" s="4"/>
      <c r="BN23" s="4"/>
      <c r="BO23" s="4"/>
    </row>
    <row r="24" spans="1:67" ht="12.75">
      <c r="A24" s="95" t="s">
        <v>425</v>
      </c>
      <c r="B24" s="246">
        <v>6.5</v>
      </c>
      <c r="C24" s="236">
        <v>0</v>
      </c>
      <c r="D24" s="245">
        <f t="shared" si="0"/>
        <v>6.5</v>
      </c>
      <c r="E24" s="95" t="s">
        <v>454</v>
      </c>
      <c r="F24" s="246">
        <v>6</v>
      </c>
      <c r="G24" s="236">
        <v>-0.5</v>
      </c>
      <c r="H24" s="235">
        <f t="shared" si="1"/>
        <v>5.5</v>
      </c>
      <c r="I24" s="296"/>
      <c r="J24" s="95" t="s">
        <v>140</v>
      </c>
      <c r="K24" s="246" t="s">
        <v>130</v>
      </c>
      <c r="L24" s="236" t="s">
        <v>130</v>
      </c>
      <c r="M24" s="235" t="s">
        <v>130</v>
      </c>
      <c r="N24" s="95" t="s">
        <v>179</v>
      </c>
      <c r="O24" s="246">
        <v>7</v>
      </c>
      <c r="P24" s="236">
        <v>-0.5</v>
      </c>
      <c r="Q24" s="245">
        <f t="shared" si="3"/>
        <v>6.5</v>
      </c>
      <c r="R24" s="3"/>
      <c r="S24" s="3"/>
      <c r="T24" s="3"/>
      <c r="U24" s="3"/>
      <c r="V24" s="3"/>
      <c r="W24" s="3"/>
      <c r="X24" s="3"/>
      <c r="Y24" s="3"/>
      <c r="Z24" s="3"/>
      <c r="BI24" s="4"/>
      <c r="BJ24" s="4"/>
      <c r="BK24" s="4"/>
      <c r="BL24" s="4"/>
      <c r="BM24" s="4"/>
      <c r="BN24" s="4"/>
      <c r="BO24" s="4"/>
    </row>
    <row r="25" spans="1:67" ht="12.75">
      <c r="A25" s="95" t="s">
        <v>329</v>
      </c>
      <c r="B25" s="246">
        <v>6</v>
      </c>
      <c r="C25" s="236">
        <v>-0.5</v>
      </c>
      <c r="D25" s="245">
        <f t="shared" si="0"/>
        <v>5.5</v>
      </c>
      <c r="E25" s="95" t="s">
        <v>503</v>
      </c>
      <c r="F25" s="246">
        <v>6</v>
      </c>
      <c r="G25" s="236">
        <v>0</v>
      </c>
      <c r="H25" s="235">
        <f t="shared" si="1"/>
        <v>6</v>
      </c>
      <c r="I25" s="296"/>
      <c r="J25" s="95" t="s">
        <v>140</v>
      </c>
      <c r="K25" s="246" t="s">
        <v>130</v>
      </c>
      <c r="L25" s="236" t="s">
        <v>130</v>
      </c>
      <c r="M25" s="235" t="s">
        <v>130</v>
      </c>
      <c r="N25" s="95" t="s">
        <v>523</v>
      </c>
      <c r="O25" s="246">
        <v>6.5</v>
      </c>
      <c r="P25" s="236">
        <v>0</v>
      </c>
      <c r="Q25" s="245">
        <f t="shared" si="3"/>
        <v>6.5</v>
      </c>
      <c r="R25" s="3"/>
      <c r="S25" s="3"/>
      <c r="T25" s="3"/>
      <c r="U25" s="3"/>
      <c r="V25" s="3"/>
      <c r="W25" s="3"/>
      <c r="X25" s="3"/>
      <c r="Y25" s="3"/>
      <c r="Z25" s="3"/>
      <c r="BI25" s="4"/>
      <c r="BJ25" s="4"/>
      <c r="BK25" s="4"/>
      <c r="BL25" s="4"/>
      <c r="BM25" s="4"/>
      <c r="BN25" s="4"/>
      <c r="BO25" s="4"/>
    </row>
    <row r="26" spans="1:67" ht="12.75">
      <c r="A26" s="95" t="s">
        <v>444</v>
      </c>
      <c r="B26" s="246">
        <v>6</v>
      </c>
      <c r="C26" s="236">
        <v>0</v>
      </c>
      <c r="D26" s="245">
        <f t="shared" si="0"/>
        <v>6</v>
      </c>
      <c r="E26" s="142" t="s">
        <v>143</v>
      </c>
      <c r="F26" s="335" t="s">
        <v>130</v>
      </c>
      <c r="G26" s="236" t="s">
        <v>130</v>
      </c>
      <c r="H26" s="235" t="s">
        <v>130</v>
      </c>
      <c r="I26" s="296"/>
      <c r="J26" s="95" t="s">
        <v>140</v>
      </c>
      <c r="K26" s="246" t="s">
        <v>130</v>
      </c>
      <c r="L26" s="236" t="s">
        <v>130</v>
      </c>
      <c r="M26" s="235" t="s">
        <v>130</v>
      </c>
      <c r="N26" s="95" t="s">
        <v>517</v>
      </c>
      <c r="O26" s="246">
        <v>6.5</v>
      </c>
      <c r="P26" s="236">
        <v>3</v>
      </c>
      <c r="Q26" s="245">
        <f t="shared" si="3"/>
        <v>9.5</v>
      </c>
      <c r="R26" s="3"/>
      <c r="S26" s="3"/>
      <c r="T26" s="3"/>
      <c r="U26" s="3"/>
      <c r="V26" s="3"/>
      <c r="W26" s="3"/>
      <c r="X26" s="3"/>
      <c r="Y26" s="3"/>
      <c r="Z26" s="3"/>
      <c r="BI26" s="4"/>
      <c r="BJ26" s="4"/>
      <c r="BK26" s="4"/>
      <c r="BL26" s="4"/>
      <c r="BM26" s="4"/>
      <c r="BN26" s="4"/>
      <c r="BO26" s="4"/>
    </row>
    <row r="27" spans="1:67" ht="12.75">
      <c r="A27" s="95" t="s">
        <v>347</v>
      </c>
      <c r="B27" s="246" t="s">
        <v>130</v>
      </c>
      <c r="C27" s="236" t="s">
        <v>130</v>
      </c>
      <c r="D27" s="245" t="s">
        <v>130</v>
      </c>
      <c r="E27" s="89" t="s">
        <v>161</v>
      </c>
      <c r="F27" s="221">
        <v>6</v>
      </c>
      <c r="G27" s="321">
        <v>0</v>
      </c>
      <c r="H27" s="332">
        <f>F27+G27</f>
        <v>6</v>
      </c>
      <c r="I27" s="296"/>
      <c r="J27" s="95" t="s">
        <v>140</v>
      </c>
      <c r="K27" s="246" t="s">
        <v>130</v>
      </c>
      <c r="L27" s="236" t="s">
        <v>130</v>
      </c>
      <c r="M27" s="235" t="s">
        <v>130</v>
      </c>
      <c r="N27" s="95" t="s">
        <v>181</v>
      </c>
      <c r="O27" s="246">
        <v>7</v>
      </c>
      <c r="P27" s="236">
        <v>3</v>
      </c>
      <c r="Q27" s="245">
        <f t="shared" si="3"/>
        <v>10</v>
      </c>
      <c r="R27" s="3"/>
      <c r="S27" s="3"/>
      <c r="T27" s="3"/>
      <c r="U27" s="3"/>
      <c r="V27" s="3"/>
      <c r="W27" s="3"/>
      <c r="X27" s="3"/>
      <c r="Y27" s="3"/>
      <c r="Z27" s="3"/>
      <c r="BI27" s="4"/>
      <c r="BJ27" s="4"/>
      <c r="BK27" s="4"/>
      <c r="BL27" s="4"/>
      <c r="BM27" s="4"/>
      <c r="BN27" s="4"/>
      <c r="BO27" s="4"/>
    </row>
    <row r="28" spans="1:67" ht="13.5" thickBot="1">
      <c r="A28" s="92" t="s">
        <v>445</v>
      </c>
      <c r="B28" s="251">
        <v>6</v>
      </c>
      <c r="C28" s="326">
        <v>0</v>
      </c>
      <c r="D28" s="245">
        <f t="shared" si="0"/>
        <v>6</v>
      </c>
      <c r="E28" s="92" t="s">
        <v>476</v>
      </c>
      <c r="F28" s="336" t="s">
        <v>130</v>
      </c>
      <c r="G28" s="326" t="s">
        <v>130</v>
      </c>
      <c r="H28" s="235" t="s">
        <v>130</v>
      </c>
      <c r="I28" s="160"/>
      <c r="J28" s="92" t="s">
        <v>140</v>
      </c>
      <c r="K28" s="336" t="s">
        <v>130</v>
      </c>
      <c r="L28" s="326" t="s">
        <v>130</v>
      </c>
      <c r="M28" s="235" t="s">
        <v>130</v>
      </c>
      <c r="N28" s="92" t="s">
        <v>549</v>
      </c>
      <c r="O28" s="251">
        <v>4</v>
      </c>
      <c r="P28" s="326">
        <v>0</v>
      </c>
      <c r="Q28" s="245">
        <f t="shared" si="3"/>
        <v>4</v>
      </c>
      <c r="R28" s="3"/>
      <c r="S28" s="3"/>
      <c r="T28" s="3"/>
      <c r="U28" s="3"/>
      <c r="V28" s="3"/>
      <c r="W28" s="3"/>
      <c r="X28" s="3"/>
      <c r="Y28" s="3"/>
      <c r="Z28" s="3"/>
      <c r="BI28" s="4"/>
      <c r="BJ28" s="4"/>
      <c r="BK28" s="4"/>
      <c r="BL28" s="4"/>
      <c r="BM28" s="4"/>
      <c r="BN28" s="4"/>
      <c r="BO28" s="4"/>
    </row>
    <row r="29" spans="1:67" ht="13.5" thickBot="1">
      <c r="A29" s="91" t="s">
        <v>350</v>
      </c>
      <c r="B29" s="229">
        <v>0</v>
      </c>
      <c r="C29" s="327">
        <v>0</v>
      </c>
      <c r="D29" s="352">
        <f t="shared" si="0"/>
        <v>0</v>
      </c>
      <c r="E29" s="91" t="s">
        <v>163</v>
      </c>
      <c r="F29" s="337">
        <v>2</v>
      </c>
      <c r="G29" s="338">
        <v>0</v>
      </c>
      <c r="H29" s="252">
        <f t="shared" si="1"/>
        <v>2</v>
      </c>
      <c r="I29" s="160"/>
      <c r="J29" s="91" t="s">
        <v>276</v>
      </c>
      <c r="K29" s="229">
        <v>0</v>
      </c>
      <c r="L29" s="327">
        <v>0</v>
      </c>
      <c r="M29" s="252">
        <f t="shared" si="2"/>
        <v>0</v>
      </c>
      <c r="N29" s="97" t="s">
        <v>354</v>
      </c>
      <c r="O29" s="229">
        <v>1.5</v>
      </c>
      <c r="P29" s="327">
        <v>0</v>
      </c>
      <c r="Q29" s="252">
        <f>O29+P29</f>
        <v>1.5</v>
      </c>
      <c r="R29" s="3"/>
      <c r="S29" s="3"/>
      <c r="T29" s="3"/>
      <c r="U29" s="3"/>
      <c r="V29" s="3"/>
      <c r="W29" s="3"/>
      <c r="X29" s="3"/>
      <c r="Y29" s="3"/>
      <c r="Z29" s="3"/>
      <c r="BI29" s="4"/>
      <c r="BJ29" s="4"/>
      <c r="BK29" s="4"/>
      <c r="BL29" s="4"/>
      <c r="BM29" s="4"/>
      <c r="BN29" s="4"/>
      <c r="BO29" s="4"/>
    </row>
    <row r="30" spans="1:60" ht="12.75" customHeight="1" thickBot="1">
      <c r="A30" s="328" t="s">
        <v>93</v>
      </c>
      <c r="B30" s="329">
        <f>18.5/3</f>
        <v>6.166666666666667</v>
      </c>
      <c r="C30" s="330">
        <v>0</v>
      </c>
      <c r="D30" s="252">
        <f>C30</f>
        <v>0</v>
      </c>
      <c r="E30" s="328" t="s">
        <v>93</v>
      </c>
      <c r="F30" s="329">
        <f>19/3</f>
        <v>6.333333333333333</v>
      </c>
      <c r="G30" s="330">
        <v>0.5</v>
      </c>
      <c r="H30" s="252">
        <f>G30</f>
        <v>0.5</v>
      </c>
      <c r="I30" s="84"/>
      <c r="J30" s="328" t="s">
        <v>93</v>
      </c>
      <c r="K30" s="329">
        <f>17.5/3</f>
        <v>5.833333333333333</v>
      </c>
      <c r="L30" s="330">
        <v>0</v>
      </c>
      <c r="M30" s="252">
        <f>L30</f>
        <v>0</v>
      </c>
      <c r="N30" s="328" t="s">
        <v>93</v>
      </c>
      <c r="O30" s="329">
        <f>19/3</f>
        <v>6.333333333333333</v>
      </c>
      <c r="P30" s="330">
        <v>0.5</v>
      </c>
      <c r="Q30" s="252">
        <f>P30</f>
        <v>0.5</v>
      </c>
      <c r="R30" s="3"/>
      <c r="S30" s="3"/>
      <c r="T30" s="3"/>
      <c r="U30" s="3"/>
      <c r="V30" s="3"/>
      <c r="W30" s="3"/>
      <c r="X30" s="3"/>
      <c r="Y30" s="3"/>
      <c r="Z30" s="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7" ht="12.75">
      <c r="A31" s="254"/>
      <c r="B31" s="255"/>
      <c r="C31" s="255"/>
      <c r="D31" s="256"/>
      <c r="E31" s="255"/>
      <c r="F31" s="255"/>
      <c r="G31" s="255"/>
      <c r="H31" s="257"/>
      <c r="I31" s="296"/>
      <c r="J31" s="254"/>
      <c r="K31" s="255"/>
      <c r="L31" s="255"/>
      <c r="M31" s="256"/>
      <c r="N31" s="254"/>
      <c r="O31" s="255"/>
      <c r="P31" s="255"/>
      <c r="Q31" s="256"/>
      <c r="R31" s="3"/>
      <c r="S31" s="3"/>
      <c r="T31" s="3"/>
      <c r="U31" s="3"/>
      <c r="V31" s="3"/>
      <c r="W31" s="3"/>
      <c r="X31" s="3"/>
      <c r="Y31" s="3"/>
      <c r="Z31" s="3"/>
      <c r="BI31" s="4"/>
      <c r="BJ31" s="4"/>
      <c r="BK31" s="4"/>
      <c r="BL31" s="4"/>
      <c r="BM31" s="4"/>
      <c r="BN31" s="4"/>
      <c r="BO31" s="4"/>
    </row>
    <row r="32" spans="1:67" ht="13.5" customHeight="1">
      <c r="A32" s="297"/>
      <c r="B32" s="538">
        <f>B5+B6+B7+B8+B9+B10+B11+B12+B13+B14+B15+B29</f>
        <v>67</v>
      </c>
      <c r="C32" s="538">
        <f>C4+C5+C6+C7+C8+C9+C10+C11+C12+C13+C14+C15+C29+C30</f>
        <v>1</v>
      </c>
      <c r="D32" s="537">
        <f>B32+C32</f>
        <v>68</v>
      </c>
      <c r="E32" s="298"/>
      <c r="F32" s="535">
        <f>F5+F6+F27+F8+F22+F10+F11+F12+F13+F14+F15+F29</f>
        <v>67.5</v>
      </c>
      <c r="G32" s="535">
        <f>G4+G5+G6+G27+G8+G22+G10+G11+G12+G13+G14+G15+G29+G30</f>
        <v>-2</v>
      </c>
      <c r="H32" s="534">
        <f>F32+G32</f>
        <v>65.5</v>
      </c>
      <c r="I32" s="93"/>
      <c r="J32" s="297"/>
      <c r="K32" s="625">
        <f>K5+K6+K7+K8+K9+K10+K11+K12+K13+K14+K15+K29</f>
        <v>66</v>
      </c>
      <c r="L32" s="625">
        <f>L4+L5+L6+L7+L8+L9+L10+L11+L12+L13+L14+L15+L29+L30</f>
        <v>3</v>
      </c>
      <c r="M32" s="626">
        <f>K32+L32</f>
        <v>69</v>
      </c>
      <c r="N32" s="297"/>
      <c r="O32" s="438">
        <f>O5+O6+O7+O8+O9+O10+O11+O12+O13+O14+O15+O29</f>
        <v>72.5</v>
      </c>
      <c r="P32" s="438">
        <f>P4+P5+P6+P7+P8+P9+P10+P11+P12+P13+P14+P15+P29+P30</f>
        <v>10</v>
      </c>
      <c r="Q32" s="439">
        <f>O32+P32</f>
        <v>82.5</v>
      </c>
      <c r="R32" s="3"/>
      <c r="S32" s="3"/>
      <c r="T32" s="3"/>
      <c r="U32" s="3"/>
      <c r="V32" s="3"/>
      <c r="W32" s="3"/>
      <c r="X32" s="3"/>
      <c r="Y32" s="3"/>
      <c r="Z32" s="3"/>
      <c r="BI32" s="4"/>
      <c r="BJ32" s="4"/>
      <c r="BK32" s="4"/>
      <c r="BL32" s="4"/>
      <c r="BM32" s="4"/>
      <c r="BN32" s="4"/>
      <c r="BO32" s="4"/>
    </row>
    <row r="33" spans="1:67" ht="13.5" thickBot="1">
      <c r="A33" s="299"/>
      <c r="B33" s="300"/>
      <c r="C33" s="300"/>
      <c r="D33" s="301"/>
      <c r="E33" s="300"/>
      <c r="F33" s="300"/>
      <c r="G33" s="300"/>
      <c r="H33" s="301"/>
      <c r="I33" s="302"/>
      <c r="J33" s="299"/>
      <c r="K33" s="300"/>
      <c r="L33" s="300"/>
      <c r="M33" s="303"/>
      <c r="N33" s="300"/>
      <c r="O33" s="300"/>
      <c r="P33" s="300"/>
      <c r="Q33" s="301"/>
      <c r="R33" s="3"/>
      <c r="S33" s="3"/>
      <c r="T33" s="3"/>
      <c r="U33" s="3"/>
      <c r="V33" s="3"/>
      <c r="W33" s="3"/>
      <c r="X33" s="3"/>
      <c r="Y33" s="3"/>
      <c r="Z33" s="3"/>
      <c r="BI33" s="4"/>
      <c r="BJ33" s="4"/>
      <c r="BK33" s="4"/>
      <c r="BL33" s="4"/>
      <c r="BM33" s="4"/>
      <c r="BN33" s="4"/>
      <c r="BO33" s="4"/>
    </row>
    <row r="34" spans="1:67" ht="18" customHeight="1" thickBot="1">
      <c r="A34" s="536"/>
      <c r="B34" s="502"/>
      <c r="C34" s="627"/>
      <c r="D34" s="500">
        <v>1</v>
      </c>
      <c r="E34" s="516"/>
      <c r="F34" s="517"/>
      <c r="G34" s="516"/>
      <c r="H34" s="515">
        <v>0</v>
      </c>
      <c r="I34" s="304"/>
      <c r="J34" s="509"/>
      <c r="K34" s="508"/>
      <c r="L34" s="507"/>
      <c r="M34" s="506">
        <v>1</v>
      </c>
      <c r="N34" s="523"/>
      <c r="O34" s="524"/>
      <c r="P34" s="523"/>
      <c r="Q34" s="525">
        <v>4</v>
      </c>
      <c r="R34" s="3"/>
      <c r="S34" s="3"/>
      <c r="T34" s="3"/>
      <c r="U34" s="3"/>
      <c r="V34" s="3"/>
      <c r="W34" s="3"/>
      <c r="X34" s="3"/>
      <c r="Y34" s="3"/>
      <c r="Z34" s="3"/>
      <c r="BI34" s="4"/>
      <c r="BJ34" s="4"/>
      <c r="BK34" s="4"/>
      <c r="BL34" s="4"/>
      <c r="BM34" s="4"/>
      <c r="BN34" s="4"/>
      <c r="BO34" s="4"/>
    </row>
    <row r="35" spans="1:67" ht="15.75" thickBot="1">
      <c r="A35" s="811" t="s">
        <v>24</v>
      </c>
      <c r="B35" s="812"/>
      <c r="C35" s="812"/>
      <c r="D35" s="813"/>
      <c r="E35" s="783" t="s">
        <v>25</v>
      </c>
      <c r="F35" s="784"/>
      <c r="G35" s="784"/>
      <c r="H35" s="676"/>
      <c r="I35" s="207"/>
      <c r="J35" s="783" t="s">
        <v>26</v>
      </c>
      <c r="K35" s="784"/>
      <c r="L35" s="784"/>
      <c r="M35" s="675"/>
      <c r="N35" s="783" t="s">
        <v>27</v>
      </c>
      <c r="O35" s="784"/>
      <c r="P35" s="784"/>
      <c r="Q35" s="676"/>
      <c r="R35" s="3"/>
      <c r="S35" s="3"/>
      <c r="T35" s="3"/>
      <c r="U35" s="3"/>
      <c r="V35" s="3"/>
      <c r="W35" s="3"/>
      <c r="X35" s="3"/>
      <c r="Y35" s="3"/>
      <c r="Z35" s="3"/>
      <c r="BI35" s="4"/>
      <c r="BJ35" s="4"/>
      <c r="BK35" s="4"/>
      <c r="BL35" s="4"/>
      <c r="BM35" s="4"/>
      <c r="BN35" s="4"/>
      <c r="BO35" s="4"/>
    </row>
    <row r="36" spans="1:67" ht="21" thickBot="1">
      <c r="A36" s="814" t="s">
        <v>116</v>
      </c>
      <c r="B36" s="815"/>
      <c r="C36" s="815"/>
      <c r="D36" s="815"/>
      <c r="E36" s="830" t="s">
        <v>62</v>
      </c>
      <c r="F36" s="831"/>
      <c r="G36" s="831"/>
      <c r="H36" s="832"/>
      <c r="I36" s="207"/>
      <c r="J36" s="822" t="s">
        <v>66</v>
      </c>
      <c r="K36" s="823"/>
      <c r="L36" s="823"/>
      <c r="M36" s="823"/>
      <c r="N36" s="824" t="s">
        <v>74</v>
      </c>
      <c r="O36" s="825"/>
      <c r="P36" s="825"/>
      <c r="Q36" s="826"/>
      <c r="R36" s="3"/>
      <c r="S36" s="3"/>
      <c r="T36" s="3"/>
      <c r="U36" s="3"/>
      <c r="V36" s="3"/>
      <c r="W36" s="3"/>
      <c r="X36" s="3"/>
      <c r="Y36" s="3"/>
      <c r="Z36" s="3"/>
      <c r="BI36" s="4"/>
      <c r="BJ36" s="4"/>
      <c r="BK36" s="4"/>
      <c r="BL36" s="4"/>
      <c r="BM36" s="4"/>
      <c r="BN36" s="4"/>
      <c r="BO36" s="4"/>
    </row>
    <row r="37" spans="1:67" ht="6" customHeight="1" thickBot="1">
      <c r="A37" s="305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306"/>
      <c r="R37" s="3"/>
      <c r="S37" s="3"/>
      <c r="T37" s="3"/>
      <c r="U37" s="3"/>
      <c r="V37" s="3"/>
      <c r="W37" s="3"/>
      <c r="X37" s="3"/>
      <c r="Y37" s="3"/>
      <c r="Z37" s="3"/>
      <c r="AP37" s="206"/>
      <c r="AQ37" s="206"/>
      <c r="AR37" s="206"/>
      <c r="AS37" s="206"/>
      <c r="BI37" s="4"/>
      <c r="BJ37" s="4"/>
      <c r="BK37" s="4"/>
      <c r="BL37" s="4"/>
      <c r="BM37" s="4"/>
      <c r="BN37" s="4"/>
      <c r="BO37" s="4"/>
    </row>
    <row r="38" spans="1:67" ht="15" customHeight="1" thickBot="1">
      <c r="A38" s="674" t="s">
        <v>105</v>
      </c>
      <c r="B38" s="675"/>
      <c r="C38" s="675"/>
      <c r="D38" s="675"/>
      <c r="E38" s="675"/>
      <c r="F38" s="675"/>
      <c r="G38" s="675"/>
      <c r="H38" s="675"/>
      <c r="I38" s="689"/>
      <c r="J38" s="675"/>
      <c r="K38" s="675"/>
      <c r="L38" s="675"/>
      <c r="M38" s="675"/>
      <c r="N38" s="675"/>
      <c r="O38" s="675"/>
      <c r="P38" s="675"/>
      <c r="Q38" s="676"/>
      <c r="R38" s="3"/>
      <c r="S38" s="3"/>
      <c r="T38" s="3"/>
      <c r="U38" s="3"/>
      <c r="V38" s="3"/>
      <c r="W38" s="3"/>
      <c r="X38" s="3"/>
      <c r="Y38" s="3"/>
      <c r="Z38" s="3"/>
      <c r="AP38" s="206"/>
      <c r="AQ38" s="206"/>
      <c r="AR38" s="206"/>
      <c r="AS38" s="206"/>
      <c r="BI38" s="4"/>
      <c r="BJ38" s="4"/>
      <c r="BK38" s="4"/>
      <c r="BL38" s="4"/>
      <c r="BM38" s="4"/>
      <c r="BN38" s="4"/>
      <c r="BO38" s="4"/>
    </row>
    <row r="39" spans="1:67" ht="15" thickBot="1">
      <c r="A39" s="674" t="s">
        <v>16</v>
      </c>
      <c r="B39" s="675"/>
      <c r="C39" s="675"/>
      <c r="D39" s="675"/>
      <c r="E39" s="675"/>
      <c r="F39" s="675"/>
      <c r="G39" s="675"/>
      <c r="H39" s="676"/>
      <c r="I39" s="207"/>
      <c r="J39" s="674" t="s">
        <v>17</v>
      </c>
      <c r="K39" s="675"/>
      <c r="L39" s="675"/>
      <c r="M39" s="675"/>
      <c r="N39" s="675"/>
      <c r="O39" s="675"/>
      <c r="P39" s="675"/>
      <c r="Q39" s="676"/>
      <c r="R39" s="3"/>
      <c r="S39" s="3"/>
      <c r="T39" s="3"/>
      <c r="U39" s="3"/>
      <c r="V39" s="3"/>
      <c r="W39" s="3"/>
      <c r="X39" s="3"/>
      <c r="Y39" s="3"/>
      <c r="Z39" s="3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BI39" s="4"/>
      <c r="BJ39" s="4"/>
      <c r="BK39" s="4"/>
      <c r="BL39" s="4"/>
      <c r="BM39" s="4"/>
      <c r="BN39" s="4"/>
      <c r="BO39" s="4"/>
    </row>
    <row r="40" spans="1:67" ht="15" customHeight="1" thickBot="1">
      <c r="A40" s="628" t="s">
        <v>99</v>
      </c>
      <c r="B40" s="687"/>
      <c r="C40" s="687"/>
      <c r="D40" s="629"/>
      <c r="E40" s="816" t="s">
        <v>555</v>
      </c>
      <c r="F40" s="816"/>
      <c r="G40" s="816"/>
      <c r="H40" s="817"/>
      <c r="I40" s="208"/>
      <c r="J40" s="672" t="s">
        <v>553</v>
      </c>
      <c r="K40" s="818"/>
      <c r="L40" s="818"/>
      <c r="M40" s="673"/>
      <c r="N40" s="807" t="s">
        <v>71</v>
      </c>
      <c r="O40" s="807"/>
      <c r="P40" s="807"/>
      <c r="Q40" s="808"/>
      <c r="R40" s="3"/>
      <c r="S40" s="3"/>
      <c r="T40" s="3"/>
      <c r="U40" s="3"/>
      <c r="V40" s="3"/>
      <c r="W40" s="3"/>
      <c r="X40" s="3"/>
      <c r="Y40" s="3"/>
      <c r="Z40" s="3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BI40" s="4"/>
      <c r="BJ40" s="4"/>
      <c r="BK40" s="4"/>
      <c r="BL40" s="4"/>
      <c r="BM40" s="4"/>
      <c r="BN40" s="4"/>
      <c r="BO40" s="4"/>
    </row>
    <row r="41" spans="1:67" ht="13.5" thickBot="1">
      <c r="A41" s="620" t="s">
        <v>3</v>
      </c>
      <c r="B41" s="314" t="s">
        <v>68</v>
      </c>
      <c r="C41" s="621">
        <v>-1</v>
      </c>
      <c r="D41" s="314" t="s">
        <v>11</v>
      </c>
      <c r="E41" s="622" t="s">
        <v>3</v>
      </c>
      <c r="F41" s="174" t="s">
        <v>68</v>
      </c>
      <c r="G41" s="175">
        <v>0</v>
      </c>
      <c r="H41" s="174" t="s">
        <v>11</v>
      </c>
      <c r="I41" s="208"/>
      <c r="J41" s="617" t="s">
        <v>3</v>
      </c>
      <c r="K41" s="618" t="s">
        <v>68</v>
      </c>
      <c r="L41" s="619">
        <v>0</v>
      </c>
      <c r="M41" s="618" t="s">
        <v>11</v>
      </c>
      <c r="N41" s="610" t="s">
        <v>3</v>
      </c>
      <c r="O41" s="611" t="s">
        <v>68</v>
      </c>
      <c r="P41" s="612">
        <v>-1.5</v>
      </c>
      <c r="Q41" s="611" t="s">
        <v>11</v>
      </c>
      <c r="R41" s="3"/>
      <c r="S41" s="3"/>
      <c r="T41" s="3"/>
      <c r="U41" s="3"/>
      <c r="V41" s="3"/>
      <c r="W41" s="3"/>
      <c r="X41" s="3"/>
      <c r="Y41" s="3"/>
      <c r="Z41" s="3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BI41" s="4"/>
      <c r="BJ41" s="4"/>
      <c r="BK41" s="4"/>
      <c r="BL41" s="4"/>
      <c r="BM41" s="4"/>
      <c r="BN41" s="4"/>
      <c r="BO41" s="4"/>
    </row>
    <row r="42" spans="1:67" ht="12.75">
      <c r="A42" s="88" t="s">
        <v>277</v>
      </c>
      <c r="B42" s="216">
        <v>6.5</v>
      </c>
      <c r="C42" s="320">
        <v>1</v>
      </c>
      <c r="D42" s="217">
        <f>B42+C42</f>
        <v>7.5</v>
      </c>
      <c r="E42" s="179" t="s">
        <v>219</v>
      </c>
      <c r="F42" s="218">
        <v>6.5</v>
      </c>
      <c r="G42" s="320">
        <v>1</v>
      </c>
      <c r="H42" s="217">
        <f>F42+G42</f>
        <v>7.5</v>
      </c>
      <c r="I42" s="79"/>
      <c r="J42" s="88" t="s">
        <v>118</v>
      </c>
      <c r="K42" s="216">
        <v>6.5</v>
      </c>
      <c r="L42" s="320">
        <v>-1</v>
      </c>
      <c r="M42" s="217">
        <f>K42+L42</f>
        <v>5.5</v>
      </c>
      <c r="N42" s="88" t="s">
        <v>385</v>
      </c>
      <c r="O42" s="339">
        <v>6</v>
      </c>
      <c r="P42" s="340">
        <v>-2</v>
      </c>
      <c r="Q42" s="331">
        <f>O42+P42</f>
        <v>4</v>
      </c>
      <c r="R42" s="3"/>
      <c r="S42" s="3"/>
      <c r="T42" s="3"/>
      <c r="U42" s="3"/>
      <c r="V42" s="3"/>
      <c r="W42" s="3"/>
      <c r="X42" s="3"/>
      <c r="Y42" s="3"/>
      <c r="Z42" s="3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BI42" s="4"/>
      <c r="BJ42" s="4"/>
      <c r="BK42" s="4"/>
      <c r="BL42" s="4"/>
      <c r="BM42" s="4"/>
      <c r="BN42" s="4"/>
      <c r="BO42" s="4"/>
    </row>
    <row r="43" spans="1:67" ht="12.75">
      <c r="A43" s="89" t="s">
        <v>278</v>
      </c>
      <c r="B43" s="221">
        <v>6</v>
      </c>
      <c r="C43" s="321">
        <v>0</v>
      </c>
      <c r="D43" s="222">
        <f aca="true" t="shared" si="4" ref="D43:D66">B43+C43</f>
        <v>6</v>
      </c>
      <c r="E43" s="89" t="s">
        <v>376</v>
      </c>
      <c r="F43" s="221" t="s">
        <v>305</v>
      </c>
      <c r="G43" s="321" t="s">
        <v>305</v>
      </c>
      <c r="H43" s="222" t="s">
        <v>305</v>
      </c>
      <c r="I43" s="294"/>
      <c r="J43" s="89" t="s">
        <v>395</v>
      </c>
      <c r="K43" s="221">
        <v>6</v>
      </c>
      <c r="L43" s="321">
        <v>0</v>
      </c>
      <c r="M43" s="222">
        <f>K43+L43</f>
        <v>6</v>
      </c>
      <c r="N43" s="89" t="s">
        <v>384</v>
      </c>
      <c r="O43" s="341">
        <v>6</v>
      </c>
      <c r="P43" s="342">
        <v>0</v>
      </c>
      <c r="Q43" s="332">
        <f aca="true" t="shared" si="5" ref="Q43:Q66">O43+P43</f>
        <v>6</v>
      </c>
      <c r="R43" s="3"/>
      <c r="S43" s="3"/>
      <c r="T43" s="3"/>
      <c r="U43" s="3"/>
      <c r="V43" s="3"/>
      <c r="W43" s="3"/>
      <c r="X43" s="3"/>
      <c r="Y43" s="3"/>
      <c r="Z43" s="3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BI43" s="4"/>
      <c r="BJ43" s="4"/>
      <c r="BK43" s="4"/>
      <c r="BL43" s="4"/>
      <c r="BM43" s="4"/>
      <c r="BN43" s="4"/>
      <c r="BO43" s="4"/>
    </row>
    <row r="44" spans="1:67" ht="12.75">
      <c r="A44" s="89" t="s">
        <v>279</v>
      </c>
      <c r="B44" s="221">
        <v>6</v>
      </c>
      <c r="C44" s="321">
        <v>0</v>
      </c>
      <c r="D44" s="222">
        <f t="shared" si="4"/>
        <v>6</v>
      </c>
      <c r="E44" s="89" t="s">
        <v>210</v>
      </c>
      <c r="F44" s="221">
        <v>5</v>
      </c>
      <c r="G44" s="321">
        <v>0</v>
      </c>
      <c r="H44" s="222">
        <f aca="true" t="shared" si="6" ref="H44:H66">F44+G44</f>
        <v>5</v>
      </c>
      <c r="I44" s="294"/>
      <c r="J44" s="89" t="s">
        <v>401</v>
      </c>
      <c r="K44" s="221">
        <v>6</v>
      </c>
      <c r="L44" s="321">
        <v>0</v>
      </c>
      <c r="M44" s="222">
        <f>K44+L44</f>
        <v>6</v>
      </c>
      <c r="N44" s="89" t="s">
        <v>186</v>
      </c>
      <c r="O44" s="341">
        <v>6.5</v>
      </c>
      <c r="P44" s="342">
        <v>0</v>
      </c>
      <c r="Q44" s="332">
        <f t="shared" si="5"/>
        <v>6.5</v>
      </c>
      <c r="R44" s="3"/>
      <c r="S44" s="3"/>
      <c r="T44" s="3"/>
      <c r="U44" s="3"/>
      <c r="V44" s="3"/>
      <c r="W44" s="3"/>
      <c r="X44" s="3"/>
      <c r="Y44" s="3"/>
      <c r="Z44" s="3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BI44" s="4"/>
      <c r="BJ44" s="4"/>
      <c r="BK44" s="4"/>
      <c r="BL44" s="4"/>
      <c r="BM44" s="4"/>
      <c r="BN44" s="4"/>
      <c r="BO44" s="4"/>
    </row>
    <row r="45" spans="1:67" ht="12.75">
      <c r="A45" s="89" t="s">
        <v>295</v>
      </c>
      <c r="B45" s="221">
        <v>6.5</v>
      </c>
      <c r="C45" s="321">
        <v>0</v>
      </c>
      <c r="D45" s="222">
        <f t="shared" si="4"/>
        <v>6.5</v>
      </c>
      <c r="E45" s="89" t="s">
        <v>231</v>
      </c>
      <c r="F45" s="221">
        <v>6.5</v>
      </c>
      <c r="G45" s="321">
        <v>-0.5</v>
      </c>
      <c r="H45" s="222">
        <f t="shared" si="6"/>
        <v>6</v>
      </c>
      <c r="I45" s="294"/>
      <c r="J45" s="89" t="s">
        <v>121</v>
      </c>
      <c r="K45" s="221">
        <v>6.5</v>
      </c>
      <c r="L45" s="321">
        <v>0</v>
      </c>
      <c r="M45" s="222">
        <f>K45+L45</f>
        <v>6.5</v>
      </c>
      <c r="N45" s="89" t="s">
        <v>450</v>
      </c>
      <c r="O45" s="341">
        <v>7</v>
      </c>
      <c r="P45" s="342">
        <v>3</v>
      </c>
      <c r="Q45" s="332">
        <f t="shared" si="5"/>
        <v>10</v>
      </c>
      <c r="R45" s="3"/>
      <c r="S45" s="3"/>
      <c r="T45" s="3"/>
      <c r="U45" s="3"/>
      <c r="V45" s="3"/>
      <c r="W45" s="3"/>
      <c r="X45" s="3"/>
      <c r="Y45" s="3"/>
      <c r="Z45" s="3"/>
      <c r="BI45" s="4"/>
      <c r="BJ45" s="4"/>
      <c r="BK45" s="4"/>
      <c r="BL45" s="4"/>
      <c r="BM45" s="4"/>
      <c r="BN45" s="4"/>
      <c r="BO45" s="4"/>
    </row>
    <row r="46" spans="1:67" ht="12.75">
      <c r="A46" s="89" t="s">
        <v>293</v>
      </c>
      <c r="B46" s="221">
        <v>6.5</v>
      </c>
      <c r="C46" s="321">
        <v>0</v>
      </c>
      <c r="D46" s="222">
        <f t="shared" si="4"/>
        <v>6.5</v>
      </c>
      <c r="E46" s="89" t="s">
        <v>419</v>
      </c>
      <c r="F46" s="221" t="s">
        <v>305</v>
      </c>
      <c r="G46" s="321" t="s">
        <v>305</v>
      </c>
      <c r="H46" s="222" t="s">
        <v>305</v>
      </c>
      <c r="I46" s="294"/>
      <c r="J46" s="89" t="s">
        <v>520</v>
      </c>
      <c r="K46" s="221">
        <v>6</v>
      </c>
      <c r="L46" s="321">
        <v>0</v>
      </c>
      <c r="M46" s="222">
        <f>K46+L46</f>
        <v>6</v>
      </c>
      <c r="N46" s="89" t="s">
        <v>414</v>
      </c>
      <c r="O46" s="341">
        <v>6</v>
      </c>
      <c r="P46" s="342">
        <v>0</v>
      </c>
      <c r="Q46" s="332">
        <f t="shared" si="5"/>
        <v>6</v>
      </c>
      <c r="R46" s="3"/>
      <c r="S46" s="3"/>
      <c r="T46" s="3"/>
      <c r="U46" s="3"/>
      <c r="V46" s="3"/>
      <c r="W46" s="3"/>
      <c r="X46" s="3"/>
      <c r="Y46" s="3"/>
      <c r="Z46" s="3"/>
      <c r="BI46" s="4"/>
      <c r="BJ46" s="4"/>
      <c r="BK46" s="4"/>
      <c r="BL46" s="4"/>
      <c r="BM46" s="4"/>
      <c r="BN46" s="4"/>
      <c r="BO46" s="4"/>
    </row>
    <row r="47" spans="1:67" ht="12.75">
      <c r="A47" s="89" t="s">
        <v>283</v>
      </c>
      <c r="B47" s="221">
        <v>5</v>
      </c>
      <c r="C47" s="321">
        <v>0</v>
      </c>
      <c r="D47" s="222">
        <f t="shared" si="4"/>
        <v>5</v>
      </c>
      <c r="E47" s="89" t="s">
        <v>224</v>
      </c>
      <c r="F47" s="221">
        <v>6</v>
      </c>
      <c r="G47" s="321">
        <v>0</v>
      </c>
      <c r="H47" s="222">
        <f t="shared" si="6"/>
        <v>6</v>
      </c>
      <c r="I47" s="294"/>
      <c r="J47" s="89" t="s">
        <v>123</v>
      </c>
      <c r="K47" s="221" t="s">
        <v>305</v>
      </c>
      <c r="L47" s="321" t="s">
        <v>305</v>
      </c>
      <c r="M47" s="222" t="s">
        <v>305</v>
      </c>
      <c r="N47" s="89" t="s">
        <v>189</v>
      </c>
      <c r="O47" s="341">
        <v>6.5</v>
      </c>
      <c r="P47" s="342">
        <v>0</v>
      </c>
      <c r="Q47" s="332">
        <f t="shared" si="5"/>
        <v>6.5</v>
      </c>
      <c r="R47" s="3"/>
      <c r="S47" s="3"/>
      <c r="T47" s="3"/>
      <c r="U47" s="3"/>
      <c r="V47" s="3"/>
      <c r="W47" s="3"/>
      <c r="X47" s="3"/>
      <c r="Y47" s="3"/>
      <c r="Z47" s="3"/>
      <c r="BI47" s="4"/>
      <c r="BJ47" s="4"/>
      <c r="BK47" s="4"/>
      <c r="BL47" s="4"/>
      <c r="BM47" s="4"/>
      <c r="BN47" s="4"/>
      <c r="BO47" s="4"/>
    </row>
    <row r="48" spans="1:67" ht="12.75">
      <c r="A48" s="89" t="s">
        <v>411</v>
      </c>
      <c r="B48" s="221">
        <v>6</v>
      </c>
      <c r="C48" s="321">
        <v>0</v>
      </c>
      <c r="D48" s="222">
        <f t="shared" si="4"/>
        <v>6</v>
      </c>
      <c r="E48" s="90" t="s">
        <v>214</v>
      </c>
      <c r="F48" s="221">
        <v>5.5</v>
      </c>
      <c r="G48" s="321">
        <v>0</v>
      </c>
      <c r="H48" s="222">
        <f t="shared" si="6"/>
        <v>5.5</v>
      </c>
      <c r="I48" s="294"/>
      <c r="J48" s="89" t="s">
        <v>521</v>
      </c>
      <c r="K48" s="221">
        <v>5.5</v>
      </c>
      <c r="L48" s="321">
        <v>-0.5</v>
      </c>
      <c r="M48" s="222">
        <f>K48+L48</f>
        <v>5</v>
      </c>
      <c r="N48" s="89" t="s">
        <v>190</v>
      </c>
      <c r="O48" s="341" t="s">
        <v>305</v>
      </c>
      <c r="P48" s="342" t="s">
        <v>305</v>
      </c>
      <c r="Q48" s="332" t="s">
        <v>305</v>
      </c>
      <c r="R48" s="3"/>
      <c r="S48" s="3"/>
      <c r="T48" s="3"/>
      <c r="U48" s="3"/>
      <c r="V48" s="3"/>
      <c r="W48" s="3"/>
      <c r="X48" s="3"/>
      <c r="Y48" s="3"/>
      <c r="Z48" s="3"/>
      <c r="BI48" s="4"/>
      <c r="BJ48" s="4"/>
      <c r="BK48" s="4"/>
      <c r="BL48" s="4"/>
      <c r="BM48" s="4"/>
      <c r="BN48" s="4"/>
      <c r="BO48" s="4"/>
    </row>
    <row r="49" spans="1:67" ht="12.75">
      <c r="A49" s="89" t="s">
        <v>285</v>
      </c>
      <c r="B49" s="221">
        <v>6.5</v>
      </c>
      <c r="C49" s="321">
        <v>1</v>
      </c>
      <c r="D49" s="222">
        <f t="shared" si="4"/>
        <v>7.5</v>
      </c>
      <c r="E49" s="89" t="s">
        <v>226</v>
      </c>
      <c r="F49" s="221" t="s">
        <v>305</v>
      </c>
      <c r="G49" s="321" t="s">
        <v>305</v>
      </c>
      <c r="H49" s="222" t="s">
        <v>305</v>
      </c>
      <c r="I49" s="294"/>
      <c r="J49" s="89" t="s">
        <v>125</v>
      </c>
      <c r="K49" s="221">
        <v>5.5</v>
      </c>
      <c r="L49" s="321">
        <v>0</v>
      </c>
      <c r="M49" s="222">
        <f>K49+L49</f>
        <v>5.5</v>
      </c>
      <c r="N49" s="89" t="s">
        <v>449</v>
      </c>
      <c r="O49" s="341">
        <v>6</v>
      </c>
      <c r="P49" s="342">
        <v>0</v>
      </c>
      <c r="Q49" s="332">
        <f t="shared" si="5"/>
        <v>6</v>
      </c>
      <c r="R49" s="3"/>
      <c r="S49" s="3"/>
      <c r="T49" s="3"/>
      <c r="U49" s="3"/>
      <c r="V49" s="3"/>
      <c r="W49" s="3"/>
      <c r="X49" s="3"/>
      <c r="Y49" s="3"/>
      <c r="Z49" s="3"/>
      <c r="BI49" s="4"/>
      <c r="BJ49" s="4"/>
      <c r="BK49" s="4"/>
      <c r="BL49" s="4"/>
      <c r="BM49" s="4"/>
      <c r="BN49" s="4"/>
      <c r="BO49" s="4"/>
    </row>
    <row r="50" spans="1:67" ht="12.75">
      <c r="A50" s="89" t="s">
        <v>289</v>
      </c>
      <c r="B50" s="221">
        <v>5</v>
      </c>
      <c r="C50" s="321">
        <v>0</v>
      </c>
      <c r="D50" s="222">
        <f t="shared" si="4"/>
        <v>5</v>
      </c>
      <c r="E50" s="89" t="s">
        <v>216</v>
      </c>
      <c r="F50" s="221">
        <v>7</v>
      </c>
      <c r="G50" s="321">
        <v>4</v>
      </c>
      <c r="H50" s="222">
        <f t="shared" si="6"/>
        <v>11</v>
      </c>
      <c r="I50" s="294"/>
      <c r="J50" s="89" t="s">
        <v>138</v>
      </c>
      <c r="K50" s="221">
        <v>5.5</v>
      </c>
      <c r="L50" s="321">
        <v>0</v>
      </c>
      <c r="M50" s="222">
        <f>K50+L50</f>
        <v>5.5</v>
      </c>
      <c r="N50" s="89" t="s">
        <v>192</v>
      </c>
      <c r="O50" s="341">
        <v>8</v>
      </c>
      <c r="P50" s="342">
        <v>4</v>
      </c>
      <c r="Q50" s="332">
        <f t="shared" si="5"/>
        <v>12</v>
      </c>
      <c r="R50" s="3"/>
      <c r="S50" s="3"/>
      <c r="T50" s="3"/>
      <c r="U50" s="3"/>
      <c r="V50" s="3"/>
      <c r="W50" s="3"/>
      <c r="X50" s="3"/>
      <c r="Y50" s="3"/>
      <c r="Z50" s="3"/>
      <c r="BI50" s="4"/>
      <c r="BJ50" s="4"/>
      <c r="BK50" s="4"/>
      <c r="BL50" s="4"/>
      <c r="BM50" s="4"/>
      <c r="BN50" s="4"/>
      <c r="BO50" s="4"/>
    </row>
    <row r="51" spans="1:67" ht="12.75">
      <c r="A51" s="89" t="s">
        <v>286</v>
      </c>
      <c r="B51" s="221">
        <v>6.5</v>
      </c>
      <c r="C51" s="321">
        <v>3</v>
      </c>
      <c r="D51" s="222">
        <f t="shared" si="4"/>
        <v>9.5</v>
      </c>
      <c r="E51" s="89" t="s">
        <v>217</v>
      </c>
      <c r="F51" s="221">
        <v>7</v>
      </c>
      <c r="G51" s="321">
        <v>3</v>
      </c>
      <c r="H51" s="222">
        <f t="shared" si="6"/>
        <v>10</v>
      </c>
      <c r="I51" s="294"/>
      <c r="J51" s="89" t="s">
        <v>127</v>
      </c>
      <c r="K51" s="221">
        <v>8.5</v>
      </c>
      <c r="L51" s="321">
        <v>9</v>
      </c>
      <c r="M51" s="222">
        <f>K51+L51</f>
        <v>17.5</v>
      </c>
      <c r="N51" s="89" t="s">
        <v>386</v>
      </c>
      <c r="O51" s="341">
        <v>6</v>
      </c>
      <c r="P51" s="342">
        <v>0</v>
      </c>
      <c r="Q51" s="332">
        <f t="shared" si="5"/>
        <v>6</v>
      </c>
      <c r="R51" s="3"/>
      <c r="S51" s="3"/>
      <c r="T51" s="3"/>
      <c r="U51" s="3"/>
      <c r="V51" s="3"/>
      <c r="W51" s="3"/>
      <c r="X51" s="3"/>
      <c r="Y51" s="3"/>
      <c r="Z51" s="3"/>
      <c r="BI51" s="4"/>
      <c r="BJ51" s="4"/>
      <c r="BK51" s="4"/>
      <c r="BL51" s="4"/>
      <c r="BM51" s="4"/>
      <c r="BN51" s="4"/>
      <c r="BO51" s="4"/>
    </row>
    <row r="52" spans="1:67" ht="13.5" thickBot="1">
      <c r="A52" s="91" t="s">
        <v>287</v>
      </c>
      <c r="B52" s="229">
        <v>6.5</v>
      </c>
      <c r="C52" s="322">
        <v>0</v>
      </c>
      <c r="D52" s="230">
        <f t="shared" si="4"/>
        <v>6.5</v>
      </c>
      <c r="E52" s="91" t="s">
        <v>218</v>
      </c>
      <c r="F52" s="229">
        <v>5</v>
      </c>
      <c r="G52" s="322">
        <v>0</v>
      </c>
      <c r="H52" s="230">
        <f t="shared" si="6"/>
        <v>5</v>
      </c>
      <c r="I52" s="295"/>
      <c r="J52" s="91" t="s">
        <v>139</v>
      </c>
      <c r="K52" s="229" t="s">
        <v>305</v>
      </c>
      <c r="L52" s="322" t="s">
        <v>305</v>
      </c>
      <c r="M52" s="230" t="s">
        <v>305</v>
      </c>
      <c r="N52" s="91" t="s">
        <v>194</v>
      </c>
      <c r="O52" s="337">
        <v>6</v>
      </c>
      <c r="P52" s="343">
        <v>0</v>
      </c>
      <c r="Q52" s="344">
        <f t="shared" si="5"/>
        <v>6</v>
      </c>
      <c r="R52" s="3"/>
      <c r="S52" s="3"/>
      <c r="T52" s="3"/>
      <c r="U52" s="3"/>
      <c r="V52" s="3"/>
      <c r="W52" s="3"/>
      <c r="X52" s="3"/>
      <c r="Y52" s="3"/>
      <c r="Z52" s="3"/>
      <c r="BI52" s="4"/>
      <c r="BJ52" s="4"/>
      <c r="BK52" s="4"/>
      <c r="BL52" s="4"/>
      <c r="BM52" s="4"/>
      <c r="BN52" s="4"/>
      <c r="BO52" s="4"/>
    </row>
    <row r="53" spans="1:67" ht="13.5" thickBot="1">
      <c r="A53" s="92"/>
      <c r="B53" s="323"/>
      <c r="C53" s="324"/>
      <c r="D53" s="235"/>
      <c r="E53" s="92"/>
      <c r="F53" s="323"/>
      <c r="G53" s="324"/>
      <c r="H53" s="235"/>
      <c r="I53" s="294"/>
      <c r="J53" s="92"/>
      <c r="K53" s="323"/>
      <c r="L53" s="324"/>
      <c r="M53" s="235"/>
      <c r="N53" s="92"/>
      <c r="O53" s="323"/>
      <c r="P53" s="324"/>
      <c r="Q53" s="235"/>
      <c r="R53" s="3"/>
      <c r="S53" s="3"/>
      <c r="T53" s="3"/>
      <c r="U53" s="3"/>
      <c r="V53" s="3"/>
      <c r="W53" s="3"/>
      <c r="X53" s="3"/>
      <c r="Y53" s="3"/>
      <c r="Z53" s="3"/>
      <c r="BI53" s="4"/>
      <c r="BJ53" s="4"/>
      <c r="BK53" s="4"/>
      <c r="BL53" s="4"/>
      <c r="BM53" s="4"/>
      <c r="BN53" s="4"/>
      <c r="BO53" s="4"/>
    </row>
    <row r="54" spans="1:67" ht="12.75">
      <c r="A54" s="94" t="s">
        <v>288</v>
      </c>
      <c r="B54" s="241">
        <v>6.5</v>
      </c>
      <c r="C54" s="325">
        <v>-1.5</v>
      </c>
      <c r="D54" s="240">
        <f t="shared" si="4"/>
        <v>5</v>
      </c>
      <c r="E54" s="94" t="s">
        <v>208</v>
      </c>
      <c r="F54" s="241">
        <v>6.5</v>
      </c>
      <c r="G54" s="325">
        <v>-2</v>
      </c>
      <c r="H54" s="240">
        <f t="shared" si="6"/>
        <v>4.5</v>
      </c>
      <c r="I54" s="296"/>
      <c r="J54" s="94" t="s">
        <v>543</v>
      </c>
      <c r="K54" s="241" t="s">
        <v>130</v>
      </c>
      <c r="L54" s="325" t="s">
        <v>130</v>
      </c>
      <c r="M54" s="240" t="s">
        <v>130</v>
      </c>
      <c r="N54" s="94" t="s">
        <v>184</v>
      </c>
      <c r="O54" s="345">
        <v>5.5</v>
      </c>
      <c r="P54" s="346">
        <v>-2</v>
      </c>
      <c r="Q54" s="334">
        <f t="shared" si="5"/>
        <v>3.5</v>
      </c>
      <c r="R54" s="3"/>
      <c r="S54" s="3"/>
      <c r="T54" s="3"/>
      <c r="U54" s="3"/>
      <c r="V54" s="3"/>
      <c r="W54" s="3"/>
      <c r="X54" s="3"/>
      <c r="Y54" s="3"/>
      <c r="Z54" s="3"/>
      <c r="BI54" s="4"/>
      <c r="BJ54" s="4"/>
      <c r="BK54" s="4"/>
      <c r="BL54" s="4"/>
      <c r="BM54" s="4"/>
      <c r="BN54" s="4"/>
      <c r="BO54" s="4"/>
    </row>
    <row r="55" spans="1:67" ht="12.75">
      <c r="A55" s="95" t="s">
        <v>368</v>
      </c>
      <c r="B55" s="246" t="s">
        <v>130</v>
      </c>
      <c r="C55" s="236" t="s">
        <v>130</v>
      </c>
      <c r="D55" s="245" t="s">
        <v>130</v>
      </c>
      <c r="E55" s="95" t="s">
        <v>221</v>
      </c>
      <c r="F55" s="246">
        <v>6.5</v>
      </c>
      <c r="G55" s="236">
        <v>3</v>
      </c>
      <c r="H55" s="245">
        <f t="shared" si="6"/>
        <v>9.5</v>
      </c>
      <c r="I55" s="296"/>
      <c r="J55" s="89" t="s">
        <v>132</v>
      </c>
      <c r="K55" s="221">
        <v>6.5</v>
      </c>
      <c r="L55" s="321">
        <v>0</v>
      </c>
      <c r="M55" s="222">
        <f>K55+L55</f>
        <v>6.5</v>
      </c>
      <c r="N55" s="95" t="s">
        <v>197</v>
      </c>
      <c r="O55" s="347">
        <v>6</v>
      </c>
      <c r="P55" s="348">
        <v>0</v>
      </c>
      <c r="Q55" s="235">
        <f t="shared" si="5"/>
        <v>6</v>
      </c>
      <c r="R55" s="3"/>
      <c r="S55" s="3"/>
      <c r="T55" s="3"/>
      <c r="U55" s="3"/>
      <c r="V55" s="3"/>
      <c r="W55" s="3"/>
      <c r="X55" s="3"/>
      <c r="Y55" s="3"/>
      <c r="Z55" s="3"/>
      <c r="BI55" s="4"/>
      <c r="BJ55" s="4"/>
      <c r="BK55" s="4"/>
      <c r="BL55" s="4"/>
      <c r="BM55" s="4"/>
      <c r="BN55" s="4"/>
      <c r="BO55" s="4"/>
    </row>
    <row r="56" spans="1:67" ht="12.75">
      <c r="A56" s="95" t="s">
        <v>519</v>
      </c>
      <c r="B56" s="246">
        <v>5</v>
      </c>
      <c r="C56" s="236">
        <v>0</v>
      </c>
      <c r="D56" s="245">
        <f t="shared" si="4"/>
        <v>5</v>
      </c>
      <c r="E56" s="95" t="s">
        <v>511</v>
      </c>
      <c r="F56" s="246">
        <v>5.5</v>
      </c>
      <c r="G56" s="236">
        <v>-0.5</v>
      </c>
      <c r="H56" s="245">
        <f t="shared" si="6"/>
        <v>5</v>
      </c>
      <c r="I56" s="296"/>
      <c r="J56" s="89" t="s">
        <v>119</v>
      </c>
      <c r="K56" s="221">
        <v>5</v>
      </c>
      <c r="L56" s="321">
        <v>-0.5</v>
      </c>
      <c r="M56" s="222">
        <f>K56+L56</f>
        <v>4.5</v>
      </c>
      <c r="N56" s="95" t="s">
        <v>448</v>
      </c>
      <c r="O56" s="347" t="s">
        <v>130</v>
      </c>
      <c r="P56" s="348" t="s">
        <v>130</v>
      </c>
      <c r="Q56" s="235" t="s">
        <v>130</v>
      </c>
      <c r="R56" s="3"/>
      <c r="S56" s="3"/>
      <c r="T56" s="3"/>
      <c r="U56" s="3"/>
      <c r="V56" s="3"/>
      <c r="W56" s="3"/>
      <c r="X56" s="3"/>
      <c r="Y56" s="3"/>
      <c r="Z56" s="3"/>
      <c r="BI56" s="4"/>
      <c r="BJ56" s="4"/>
      <c r="BK56" s="4"/>
      <c r="BL56" s="4"/>
      <c r="BM56" s="4"/>
      <c r="BN56" s="4"/>
      <c r="BO56" s="4"/>
    </row>
    <row r="57" spans="1:67" ht="12.75">
      <c r="A57" s="95" t="s">
        <v>281</v>
      </c>
      <c r="B57" s="246" t="s">
        <v>227</v>
      </c>
      <c r="C57" s="236" t="s">
        <v>227</v>
      </c>
      <c r="D57" s="245" t="s">
        <v>227</v>
      </c>
      <c r="E57" s="95" t="s">
        <v>220</v>
      </c>
      <c r="F57" s="246">
        <v>5.5</v>
      </c>
      <c r="G57" s="236">
        <v>0</v>
      </c>
      <c r="H57" s="245">
        <f t="shared" si="6"/>
        <v>5.5</v>
      </c>
      <c r="I57" s="296"/>
      <c r="J57" s="95" t="s">
        <v>550</v>
      </c>
      <c r="K57" s="246" t="s">
        <v>130</v>
      </c>
      <c r="L57" s="236" t="s">
        <v>130</v>
      </c>
      <c r="M57" s="245" t="s">
        <v>130</v>
      </c>
      <c r="N57" s="95" t="s">
        <v>198</v>
      </c>
      <c r="O57" s="347">
        <v>6</v>
      </c>
      <c r="P57" s="348">
        <v>-0.5</v>
      </c>
      <c r="Q57" s="235">
        <f t="shared" si="5"/>
        <v>5.5</v>
      </c>
      <c r="R57" s="3"/>
      <c r="S57" s="3"/>
      <c r="T57" s="3"/>
      <c r="U57" s="3"/>
      <c r="V57" s="3"/>
      <c r="W57" s="3"/>
      <c r="X57" s="3"/>
      <c r="Y57" s="3"/>
      <c r="Z57" s="3"/>
      <c r="BI57" s="4"/>
      <c r="BJ57" s="4"/>
      <c r="BK57" s="4"/>
      <c r="BL57" s="4"/>
      <c r="BM57" s="4"/>
      <c r="BN57" s="4"/>
      <c r="BO57" s="4"/>
    </row>
    <row r="58" spans="1:67" ht="12.75">
      <c r="A58" s="95" t="s">
        <v>554</v>
      </c>
      <c r="B58" s="246" t="s">
        <v>130</v>
      </c>
      <c r="C58" s="236" t="s">
        <v>130</v>
      </c>
      <c r="D58" s="245" t="s">
        <v>130</v>
      </c>
      <c r="E58" s="95" t="s">
        <v>379</v>
      </c>
      <c r="F58" s="246" t="s">
        <v>130</v>
      </c>
      <c r="G58" s="236" t="s">
        <v>130</v>
      </c>
      <c r="H58" s="245" t="s">
        <v>130</v>
      </c>
      <c r="I58" s="296"/>
      <c r="J58" s="95" t="s">
        <v>120</v>
      </c>
      <c r="K58" s="246" t="s">
        <v>130</v>
      </c>
      <c r="L58" s="236" t="s">
        <v>130</v>
      </c>
      <c r="M58" s="245" t="s">
        <v>130</v>
      </c>
      <c r="N58" s="89" t="s">
        <v>542</v>
      </c>
      <c r="O58" s="341">
        <v>5.5</v>
      </c>
      <c r="P58" s="342">
        <v>0</v>
      </c>
      <c r="Q58" s="332">
        <f t="shared" si="5"/>
        <v>5.5</v>
      </c>
      <c r="R58" s="3"/>
      <c r="S58" s="3"/>
      <c r="T58" s="3"/>
      <c r="U58" s="3"/>
      <c r="V58" s="3"/>
      <c r="W58" s="3"/>
      <c r="X58" s="3"/>
      <c r="Y58" s="3"/>
      <c r="Z58" s="3"/>
      <c r="BI58" s="4"/>
      <c r="BJ58" s="4"/>
      <c r="BK58" s="4"/>
      <c r="BL58" s="4"/>
      <c r="BM58" s="4"/>
      <c r="BN58" s="4"/>
      <c r="BO58" s="4"/>
    </row>
    <row r="59" spans="1:67" ht="12.75">
      <c r="A59" s="95" t="s">
        <v>282</v>
      </c>
      <c r="B59" s="246">
        <v>6.5</v>
      </c>
      <c r="C59" s="236">
        <v>0</v>
      </c>
      <c r="D59" s="245">
        <f t="shared" si="4"/>
        <v>6.5</v>
      </c>
      <c r="E59" s="95" t="s">
        <v>510</v>
      </c>
      <c r="F59" s="246" t="s">
        <v>130</v>
      </c>
      <c r="G59" s="236" t="s">
        <v>130</v>
      </c>
      <c r="H59" s="245" t="s">
        <v>130</v>
      </c>
      <c r="I59" s="296"/>
      <c r="J59" s="95" t="s">
        <v>140</v>
      </c>
      <c r="K59" s="246" t="s">
        <v>130</v>
      </c>
      <c r="L59" s="236" t="s">
        <v>130</v>
      </c>
      <c r="M59" s="245" t="s">
        <v>130</v>
      </c>
      <c r="N59" s="95" t="s">
        <v>191</v>
      </c>
      <c r="O59" s="347" t="s">
        <v>130</v>
      </c>
      <c r="P59" s="348" t="s">
        <v>130</v>
      </c>
      <c r="Q59" s="235" t="s">
        <v>130</v>
      </c>
      <c r="R59" s="3"/>
      <c r="S59" s="3"/>
      <c r="T59" s="3"/>
      <c r="U59" s="3"/>
      <c r="V59" s="3"/>
      <c r="W59" s="3"/>
      <c r="X59" s="3"/>
      <c r="Y59" s="3"/>
      <c r="Z59" s="3"/>
      <c r="BI59" s="4"/>
      <c r="BJ59" s="4"/>
      <c r="BK59" s="4"/>
      <c r="BL59" s="4"/>
      <c r="BM59" s="4"/>
      <c r="BN59" s="4"/>
      <c r="BO59" s="4"/>
    </row>
    <row r="60" spans="1:67" ht="12.75">
      <c r="A60" s="95" t="s">
        <v>294</v>
      </c>
      <c r="B60" s="246">
        <v>6</v>
      </c>
      <c r="C60" s="236">
        <v>-0.5</v>
      </c>
      <c r="D60" s="245">
        <f t="shared" si="4"/>
        <v>5.5</v>
      </c>
      <c r="E60" s="95" t="s">
        <v>213</v>
      </c>
      <c r="F60" s="246" t="s">
        <v>227</v>
      </c>
      <c r="G60" s="236" t="s">
        <v>227</v>
      </c>
      <c r="H60" s="245" t="s">
        <v>227</v>
      </c>
      <c r="I60" s="296"/>
      <c r="J60" s="95" t="s">
        <v>140</v>
      </c>
      <c r="K60" s="246" t="s">
        <v>130</v>
      </c>
      <c r="L60" s="236" t="s">
        <v>130</v>
      </c>
      <c r="M60" s="245" t="s">
        <v>130</v>
      </c>
      <c r="N60" s="95" t="s">
        <v>200</v>
      </c>
      <c r="O60" s="347">
        <v>6</v>
      </c>
      <c r="P60" s="348">
        <v>0</v>
      </c>
      <c r="Q60" s="235">
        <f t="shared" si="5"/>
        <v>6</v>
      </c>
      <c r="R60" s="3"/>
      <c r="S60" s="3"/>
      <c r="T60" s="3"/>
      <c r="U60" s="3"/>
      <c r="V60" s="3"/>
      <c r="W60" s="3"/>
      <c r="X60" s="3"/>
      <c r="Y60" s="3"/>
      <c r="Z60" s="3"/>
      <c r="BI60" s="4"/>
      <c r="BJ60" s="4"/>
      <c r="BK60" s="4"/>
      <c r="BL60" s="4"/>
      <c r="BM60" s="4"/>
      <c r="BN60" s="4"/>
      <c r="BO60" s="4"/>
    </row>
    <row r="61" spans="1:67" ht="12.75">
      <c r="A61" s="95" t="s">
        <v>280</v>
      </c>
      <c r="B61" s="246">
        <v>6</v>
      </c>
      <c r="C61" s="236">
        <v>0</v>
      </c>
      <c r="D61" s="245">
        <f t="shared" si="4"/>
        <v>6</v>
      </c>
      <c r="E61" s="89" t="s">
        <v>228</v>
      </c>
      <c r="F61" s="221">
        <v>6.5</v>
      </c>
      <c r="G61" s="321">
        <v>1</v>
      </c>
      <c r="H61" s="222">
        <f t="shared" si="6"/>
        <v>7.5</v>
      </c>
      <c r="I61" s="296"/>
      <c r="J61" s="95" t="s">
        <v>140</v>
      </c>
      <c r="K61" s="246" t="s">
        <v>130</v>
      </c>
      <c r="L61" s="236" t="s">
        <v>130</v>
      </c>
      <c r="M61" s="245" t="s">
        <v>130</v>
      </c>
      <c r="N61" s="95" t="s">
        <v>206</v>
      </c>
      <c r="O61" s="347">
        <v>6</v>
      </c>
      <c r="P61" s="348">
        <v>0</v>
      </c>
      <c r="Q61" s="235">
        <f t="shared" si="5"/>
        <v>6</v>
      </c>
      <c r="R61" s="3"/>
      <c r="S61" s="3"/>
      <c r="T61" s="3"/>
      <c r="U61" s="3"/>
      <c r="V61" s="3"/>
      <c r="W61" s="3"/>
      <c r="X61" s="3"/>
      <c r="Y61" s="3"/>
      <c r="Z61" s="3"/>
      <c r="BI61" s="4"/>
      <c r="BJ61" s="4"/>
      <c r="BK61" s="4"/>
      <c r="BL61" s="4"/>
      <c r="BM61" s="4"/>
      <c r="BN61" s="4"/>
      <c r="BO61" s="4"/>
    </row>
    <row r="62" spans="1:67" ht="12.75">
      <c r="A62" s="95" t="s">
        <v>370</v>
      </c>
      <c r="B62" s="246">
        <v>5.5</v>
      </c>
      <c r="C62" s="236">
        <v>0</v>
      </c>
      <c r="D62" s="245">
        <f t="shared" si="4"/>
        <v>5.5</v>
      </c>
      <c r="E62" s="89" t="s">
        <v>490</v>
      </c>
      <c r="F62" s="221">
        <v>6</v>
      </c>
      <c r="G62" s="321">
        <v>0</v>
      </c>
      <c r="H62" s="222">
        <f t="shared" si="6"/>
        <v>6</v>
      </c>
      <c r="I62" s="296"/>
      <c r="J62" s="95" t="s">
        <v>140</v>
      </c>
      <c r="K62" s="246" t="s">
        <v>130</v>
      </c>
      <c r="L62" s="236" t="s">
        <v>130</v>
      </c>
      <c r="M62" s="245" t="s">
        <v>130</v>
      </c>
      <c r="N62" s="95" t="s">
        <v>187</v>
      </c>
      <c r="O62" s="347">
        <v>5.5</v>
      </c>
      <c r="P62" s="348">
        <v>0</v>
      </c>
      <c r="Q62" s="235">
        <f t="shared" si="5"/>
        <v>5.5</v>
      </c>
      <c r="R62" s="3"/>
      <c r="S62" s="3"/>
      <c r="T62" s="3"/>
      <c r="U62" s="3"/>
      <c r="V62" s="3"/>
      <c r="W62" s="3"/>
      <c r="X62" s="3"/>
      <c r="Y62" s="3"/>
      <c r="Z62" s="3"/>
      <c r="BI62" s="4"/>
      <c r="BJ62" s="4"/>
      <c r="BK62" s="4"/>
      <c r="BL62" s="4"/>
      <c r="BM62" s="4"/>
      <c r="BN62" s="4"/>
      <c r="BO62" s="4"/>
    </row>
    <row r="63" spans="1:67" ht="12.75">
      <c r="A63" s="95" t="s">
        <v>298</v>
      </c>
      <c r="B63" s="246" t="s">
        <v>130</v>
      </c>
      <c r="C63" s="236" t="s">
        <v>130</v>
      </c>
      <c r="D63" s="245" t="s">
        <v>130</v>
      </c>
      <c r="E63" s="95" t="s">
        <v>211</v>
      </c>
      <c r="F63" s="246" t="s">
        <v>130</v>
      </c>
      <c r="G63" s="236" t="s">
        <v>130</v>
      </c>
      <c r="H63" s="245" t="s">
        <v>130</v>
      </c>
      <c r="I63" s="296"/>
      <c r="J63" s="95" t="s">
        <v>140</v>
      </c>
      <c r="K63" s="246" t="s">
        <v>130</v>
      </c>
      <c r="L63" s="236" t="s">
        <v>130</v>
      </c>
      <c r="M63" s="245" t="s">
        <v>130</v>
      </c>
      <c r="N63" s="95" t="s">
        <v>202</v>
      </c>
      <c r="O63" s="347">
        <v>5.5</v>
      </c>
      <c r="P63" s="348">
        <v>0</v>
      </c>
      <c r="Q63" s="235">
        <f t="shared" si="5"/>
        <v>5.5</v>
      </c>
      <c r="R63" s="3"/>
      <c r="S63" s="3"/>
      <c r="T63" s="3"/>
      <c r="U63" s="3"/>
      <c r="V63" s="3"/>
      <c r="W63" s="3"/>
      <c r="X63" s="3"/>
      <c r="Y63" s="3"/>
      <c r="Z63" s="3"/>
      <c r="BI63" s="4"/>
      <c r="BJ63" s="4"/>
      <c r="BK63" s="4"/>
      <c r="BL63" s="4"/>
      <c r="BM63" s="4"/>
      <c r="BN63" s="4"/>
      <c r="BO63" s="4"/>
    </row>
    <row r="64" spans="1:67" ht="12.75">
      <c r="A64" s="95" t="s">
        <v>296</v>
      </c>
      <c r="B64" s="246">
        <v>6.5</v>
      </c>
      <c r="C64" s="236">
        <v>0</v>
      </c>
      <c r="D64" s="245">
        <f t="shared" si="4"/>
        <v>6.5</v>
      </c>
      <c r="E64" s="90" t="s">
        <v>229</v>
      </c>
      <c r="F64" s="221">
        <v>5.5</v>
      </c>
      <c r="G64" s="321">
        <v>0</v>
      </c>
      <c r="H64" s="222">
        <f t="shared" si="6"/>
        <v>5.5</v>
      </c>
      <c r="I64" s="296"/>
      <c r="J64" s="95" t="s">
        <v>140</v>
      </c>
      <c r="K64" s="246" t="s">
        <v>130</v>
      </c>
      <c r="L64" s="236" t="s">
        <v>130</v>
      </c>
      <c r="M64" s="245" t="s">
        <v>130</v>
      </c>
      <c r="N64" s="95" t="s">
        <v>492</v>
      </c>
      <c r="O64" s="347" t="s">
        <v>130</v>
      </c>
      <c r="P64" s="348" t="s">
        <v>130</v>
      </c>
      <c r="Q64" s="235" t="s">
        <v>130</v>
      </c>
      <c r="R64" s="3"/>
      <c r="S64" s="3"/>
      <c r="T64" s="3"/>
      <c r="U64" s="3"/>
      <c r="V64" s="3"/>
      <c r="W64" s="3"/>
      <c r="X64" s="3"/>
      <c r="Y64" s="3"/>
      <c r="Z64" s="3"/>
      <c r="BI64" s="4"/>
      <c r="BJ64" s="4"/>
      <c r="BK64" s="4"/>
      <c r="BL64" s="4"/>
      <c r="BM64" s="4"/>
      <c r="BN64" s="4"/>
      <c r="BO64" s="4"/>
    </row>
    <row r="65" spans="1:67" ht="13.5" thickBot="1">
      <c r="A65" s="92" t="s">
        <v>369</v>
      </c>
      <c r="B65" s="251" t="s">
        <v>130</v>
      </c>
      <c r="C65" s="326" t="s">
        <v>130</v>
      </c>
      <c r="D65" s="245" t="s">
        <v>130</v>
      </c>
      <c r="E65" s="92" t="s">
        <v>528</v>
      </c>
      <c r="F65" s="251">
        <v>6.5</v>
      </c>
      <c r="G65" s="326">
        <v>0</v>
      </c>
      <c r="H65" s="245">
        <f t="shared" si="6"/>
        <v>6.5</v>
      </c>
      <c r="I65" s="160"/>
      <c r="J65" s="92" t="s">
        <v>140</v>
      </c>
      <c r="K65" s="251" t="s">
        <v>130</v>
      </c>
      <c r="L65" s="326" t="s">
        <v>130</v>
      </c>
      <c r="M65" s="245" t="s">
        <v>130</v>
      </c>
      <c r="N65" s="92" t="s">
        <v>201</v>
      </c>
      <c r="O65" s="349">
        <v>5.5</v>
      </c>
      <c r="P65" s="350">
        <v>0</v>
      </c>
      <c r="Q65" s="235">
        <f t="shared" si="5"/>
        <v>5.5</v>
      </c>
      <c r="R65" s="3"/>
      <c r="S65" s="3"/>
      <c r="T65" s="3"/>
      <c r="U65" s="3"/>
      <c r="V65" s="3"/>
      <c r="W65" s="3"/>
      <c r="X65" s="3"/>
      <c r="Y65" s="3"/>
      <c r="Z65" s="3"/>
      <c r="BI65" s="4"/>
      <c r="BJ65" s="4"/>
      <c r="BK65" s="4"/>
      <c r="BL65" s="4"/>
      <c r="BM65" s="4"/>
      <c r="BN65" s="4"/>
      <c r="BO65" s="4"/>
    </row>
    <row r="66" spans="1:67" ht="13.5" thickBot="1">
      <c r="A66" s="91" t="s">
        <v>412</v>
      </c>
      <c r="B66" s="229">
        <v>0.5</v>
      </c>
      <c r="C66" s="327">
        <v>0</v>
      </c>
      <c r="D66" s="352">
        <f t="shared" si="4"/>
        <v>0.5</v>
      </c>
      <c r="E66" s="91" t="s">
        <v>232</v>
      </c>
      <c r="F66" s="229">
        <v>-1</v>
      </c>
      <c r="G66" s="327">
        <v>0</v>
      </c>
      <c r="H66" s="352">
        <f t="shared" si="6"/>
        <v>-1</v>
      </c>
      <c r="I66" s="160"/>
      <c r="J66" s="91" t="s">
        <v>141</v>
      </c>
      <c r="K66" s="229">
        <v>1</v>
      </c>
      <c r="L66" s="327">
        <v>0</v>
      </c>
      <c r="M66" s="252">
        <f>K66+L66</f>
        <v>1</v>
      </c>
      <c r="N66" s="91" t="s">
        <v>470</v>
      </c>
      <c r="O66" s="337">
        <v>1</v>
      </c>
      <c r="P66" s="351">
        <v>0</v>
      </c>
      <c r="Q66" s="252">
        <f t="shared" si="5"/>
        <v>1</v>
      </c>
      <c r="R66" s="3"/>
      <c r="S66" s="3"/>
      <c r="T66" s="3"/>
      <c r="U66" s="3"/>
      <c r="V66" s="3"/>
      <c r="W66" s="3"/>
      <c r="X66" s="3"/>
      <c r="Y66" s="3"/>
      <c r="Z66" s="3"/>
      <c r="BI66" s="4"/>
      <c r="BJ66" s="4"/>
      <c r="BK66" s="4"/>
      <c r="BL66" s="4"/>
      <c r="BM66" s="4"/>
      <c r="BN66" s="4"/>
      <c r="BO66" s="4"/>
    </row>
    <row r="67" spans="1:60" ht="12.75" customHeight="1" thickBot="1">
      <c r="A67" s="328" t="s">
        <v>93</v>
      </c>
      <c r="B67" s="329">
        <f>18.5/3</f>
        <v>6.166666666666667</v>
      </c>
      <c r="C67" s="330">
        <v>0</v>
      </c>
      <c r="D67" s="252">
        <f>C67</f>
        <v>0</v>
      </c>
      <c r="E67" s="328" t="s">
        <v>93</v>
      </c>
      <c r="F67" s="329">
        <f>19/3</f>
        <v>6.333333333333333</v>
      </c>
      <c r="G67" s="330">
        <v>0.5</v>
      </c>
      <c r="H67" s="252">
        <f>G67</f>
        <v>0.5</v>
      </c>
      <c r="I67" s="84"/>
      <c r="J67" s="328" t="s">
        <v>93</v>
      </c>
      <c r="K67" s="329">
        <f>19/3</f>
        <v>6.333333333333333</v>
      </c>
      <c r="L67" s="330">
        <v>0.5</v>
      </c>
      <c r="M67" s="252">
        <f>L67</f>
        <v>0.5</v>
      </c>
      <c r="N67" s="328" t="s">
        <v>93</v>
      </c>
      <c r="O67" s="329">
        <f>19.5/3</f>
        <v>6.5</v>
      </c>
      <c r="P67" s="330">
        <v>1</v>
      </c>
      <c r="Q67" s="252">
        <f>P67</f>
        <v>1</v>
      </c>
      <c r="R67" s="3"/>
      <c r="S67" s="3"/>
      <c r="T67" s="3"/>
      <c r="U67" s="3"/>
      <c r="V67" s="3"/>
      <c r="W67" s="3"/>
      <c r="X67" s="3"/>
      <c r="Y67" s="3"/>
      <c r="Z67" s="3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7" ht="12.75">
      <c r="A68" s="254"/>
      <c r="B68" s="255"/>
      <c r="C68" s="255"/>
      <c r="D68" s="256"/>
      <c r="E68" s="255"/>
      <c r="F68" s="255"/>
      <c r="G68" s="255"/>
      <c r="H68" s="257"/>
      <c r="I68" s="296"/>
      <c r="J68" s="254"/>
      <c r="K68" s="255"/>
      <c r="L68" s="255"/>
      <c r="M68" s="256"/>
      <c r="N68" s="254"/>
      <c r="O68" s="255"/>
      <c r="P68" s="255"/>
      <c r="Q68" s="256"/>
      <c r="R68" s="3"/>
      <c r="S68" s="3"/>
      <c r="T68" s="3"/>
      <c r="U68" s="3"/>
      <c r="V68" s="3"/>
      <c r="W68" s="3"/>
      <c r="X68" s="3"/>
      <c r="Y68" s="3"/>
      <c r="Z68" s="3"/>
      <c r="BI68" s="4"/>
      <c r="BJ68" s="4"/>
      <c r="BK68" s="4"/>
      <c r="BL68" s="4"/>
      <c r="BM68" s="4"/>
      <c r="BN68" s="4"/>
      <c r="BO68" s="4"/>
    </row>
    <row r="69" spans="1:67" s="213" customFormat="1" ht="13.5" customHeight="1">
      <c r="A69" s="278"/>
      <c r="B69" s="566">
        <f>B42+B43+B44+B45+B46+B47+B48+B49+B50+B51+B52+B66</f>
        <v>67.5</v>
      </c>
      <c r="C69" s="566">
        <f>C41+C42+C43+C44+C45+C46+C47+C48+C49+C50+C51+C52+C66+C67</f>
        <v>4</v>
      </c>
      <c r="D69" s="567">
        <f>B69+C69</f>
        <v>71.5</v>
      </c>
      <c r="E69" s="279"/>
      <c r="F69" s="624">
        <f>F42+F61+F44+F45+F62+F47+F48+F64+F50+F51+F52+F66</f>
        <v>65.5</v>
      </c>
      <c r="G69" s="624">
        <f>G41+G42+G61+G44+G45+G62+G47+G48+G64+G50+G51+G52+G66+G67</f>
        <v>9</v>
      </c>
      <c r="H69" s="623">
        <f>F69+G69</f>
        <v>74.5</v>
      </c>
      <c r="I69" s="307"/>
      <c r="J69" s="278"/>
      <c r="K69" s="615">
        <f>K42+K43+K44+K45+K46+K55+K48+K49+K50+K51+K56+K66</f>
        <v>68.5</v>
      </c>
      <c r="L69" s="615">
        <f>L41+L42+L43+L44+L45+L46+L55+L48+L49+L50+L51+L56+L66+L67</f>
        <v>7.5</v>
      </c>
      <c r="M69" s="616">
        <f>K69+L69</f>
        <v>76</v>
      </c>
      <c r="N69" s="297"/>
      <c r="O69" s="479">
        <f>O42+O43+O44+O45+O46+O47+O58+O49+O50+O51+O52+O66</f>
        <v>70.5</v>
      </c>
      <c r="P69" s="479">
        <f>P41+P42+P43+P44+P45+P46+P47+P58+P49+P50+P51+P52+P66+P67</f>
        <v>4.5</v>
      </c>
      <c r="Q69" s="480">
        <f>O69+P69</f>
        <v>75</v>
      </c>
      <c r="R69" s="209"/>
      <c r="S69" s="209"/>
      <c r="T69" s="209"/>
      <c r="U69" s="209"/>
      <c r="V69" s="209"/>
      <c r="W69" s="209"/>
      <c r="X69" s="209"/>
      <c r="Y69" s="209"/>
      <c r="Z69" s="209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</row>
    <row r="70" spans="1:67" s="213" customFormat="1" ht="13.5" thickBot="1">
      <c r="A70" s="280"/>
      <c r="B70" s="281"/>
      <c r="C70" s="281"/>
      <c r="D70" s="291"/>
      <c r="E70" s="281"/>
      <c r="F70" s="281"/>
      <c r="G70" s="281"/>
      <c r="H70" s="291"/>
      <c r="I70" s="264"/>
      <c r="J70" s="280"/>
      <c r="K70" s="281"/>
      <c r="L70" s="281"/>
      <c r="M70" s="291"/>
      <c r="N70" s="281"/>
      <c r="O70" s="281"/>
      <c r="P70" s="281"/>
      <c r="Q70" s="282"/>
      <c r="R70" s="209"/>
      <c r="S70" s="209"/>
      <c r="T70" s="209"/>
      <c r="U70" s="209"/>
      <c r="V70" s="209"/>
      <c r="W70" s="209"/>
      <c r="X70" s="209"/>
      <c r="Y70" s="209"/>
      <c r="Z70" s="209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</row>
    <row r="71" spans="1:67" s="213" customFormat="1" ht="18.75" thickBot="1">
      <c r="A71" s="319"/>
      <c r="B71" s="568"/>
      <c r="C71" s="318"/>
      <c r="D71" s="317">
        <v>2</v>
      </c>
      <c r="E71" s="196"/>
      <c r="F71" s="585"/>
      <c r="G71" s="196"/>
      <c r="H71" s="197">
        <v>2</v>
      </c>
      <c r="I71" s="271"/>
      <c r="J71" s="614"/>
      <c r="K71" s="575"/>
      <c r="L71" s="576"/>
      <c r="M71" s="577">
        <v>3</v>
      </c>
      <c r="N71" s="570"/>
      <c r="O71" s="571"/>
      <c r="P71" s="570"/>
      <c r="Q71" s="613">
        <v>2</v>
      </c>
      <c r="R71" s="209"/>
      <c r="S71" s="209"/>
      <c r="T71" s="209"/>
      <c r="U71" s="209"/>
      <c r="V71" s="209"/>
      <c r="W71" s="209"/>
      <c r="X71" s="209"/>
      <c r="Y71" s="209"/>
      <c r="Z71" s="209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</row>
    <row r="72" spans="1:67" ht="15" thickBot="1">
      <c r="A72" s="819" t="s">
        <v>28</v>
      </c>
      <c r="B72" s="820"/>
      <c r="C72" s="820"/>
      <c r="D72" s="821"/>
      <c r="E72" s="827" t="s">
        <v>29</v>
      </c>
      <c r="F72" s="828"/>
      <c r="G72" s="828"/>
      <c r="H72" s="829"/>
      <c r="I72" s="207"/>
      <c r="J72" s="783" t="s">
        <v>30</v>
      </c>
      <c r="K72" s="784"/>
      <c r="L72" s="784"/>
      <c r="M72" s="675"/>
      <c r="N72" s="783" t="s">
        <v>31</v>
      </c>
      <c r="O72" s="784"/>
      <c r="P72" s="784"/>
      <c r="Q72" s="676"/>
      <c r="R72" s="3"/>
      <c r="S72" s="3"/>
      <c r="T72" s="3"/>
      <c r="U72" s="3"/>
      <c r="V72" s="3"/>
      <c r="W72" s="3"/>
      <c r="X72" s="3"/>
      <c r="Y72" s="3"/>
      <c r="Z72" s="3"/>
      <c r="BI72" s="4"/>
      <c r="BJ72" s="4"/>
      <c r="BK72" s="4"/>
      <c r="BL72" s="4"/>
      <c r="BM72" s="4"/>
      <c r="BN72" s="4"/>
      <c r="BO72" s="4"/>
    </row>
    <row r="73" spans="1:67" ht="17.25" thickBot="1">
      <c r="A73" s="833" t="s">
        <v>73</v>
      </c>
      <c r="B73" s="834"/>
      <c r="C73" s="834"/>
      <c r="D73" s="834"/>
      <c r="E73" s="835" t="s">
        <v>98</v>
      </c>
      <c r="F73" s="836"/>
      <c r="G73" s="836"/>
      <c r="H73" s="837"/>
      <c r="I73" s="207"/>
      <c r="J73" s="841" t="s">
        <v>96</v>
      </c>
      <c r="K73" s="842"/>
      <c r="L73" s="842"/>
      <c r="M73" s="842"/>
      <c r="N73" s="843" t="s">
        <v>70</v>
      </c>
      <c r="O73" s="844"/>
      <c r="P73" s="844"/>
      <c r="Q73" s="845"/>
      <c r="R73" s="3"/>
      <c r="S73" s="3"/>
      <c r="T73" s="3"/>
      <c r="U73" s="3"/>
      <c r="V73" s="3"/>
      <c r="W73" s="3"/>
      <c r="X73" s="3"/>
      <c r="Y73" s="3"/>
      <c r="Z73" s="3"/>
      <c r="BI73" s="4"/>
      <c r="BJ73" s="4"/>
      <c r="BK73" s="4"/>
      <c r="BL73" s="4"/>
      <c r="BM73" s="4"/>
      <c r="BN73" s="4"/>
      <c r="BO73" s="4"/>
    </row>
    <row r="74" spans="1:67" ht="6" customHeight="1" thickBot="1">
      <c r="A74" s="169"/>
      <c r="B74" s="170"/>
      <c r="C74" s="170"/>
      <c r="D74" s="170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7"/>
      <c r="R74" s="3"/>
      <c r="S74" s="3"/>
      <c r="T74" s="3"/>
      <c r="U74" s="3"/>
      <c r="V74" s="3"/>
      <c r="W74" s="3"/>
      <c r="X74" s="3"/>
      <c r="Y74" s="3"/>
      <c r="Z74" s="3"/>
      <c r="BI74" s="4"/>
      <c r="BJ74" s="4"/>
      <c r="BK74" s="4"/>
      <c r="BL74" s="4"/>
      <c r="BM74" s="4"/>
      <c r="BN74" s="4"/>
      <c r="BO74" s="4"/>
    </row>
    <row r="75" spans="1:67" ht="15" thickBot="1">
      <c r="A75" s="674" t="s">
        <v>91</v>
      </c>
      <c r="B75" s="675"/>
      <c r="C75" s="675"/>
      <c r="D75" s="675"/>
      <c r="E75" s="675"/>
      <c r="F75" s="675"/>
      <c r="G75" s="675"/>
      <c r="H75" s="676"/>
      <c r="I75" s="207"/>
      <c r="J75" s="674" t="s">
        <v>92</v>
      </c>
      <c r="K75" s="675"/>
      <c r="L75" s="675"/>
      <c r="M75" s="675"/>
      <c r="N75" s="675"/>
      <c r="O75" s="675"/>
      <c r="P75" s="675"/>
      <c r="Q75" s="676"/>
      <c r="R75" s="3"/>
      <c r="S75" s="3"/>
      <c r="T75" s="3"/>
      <c r="U75" s="3"/>
      <c r="V75" s="3"/>
      <c r="W75" s="3"/>
      <c r="X75" s="3"/>
      <c r="Y75" s="3"/>
      <c r="Z75" s="3"/>
      <c r="BI75" s="4"/>
      <c r="BJ75" s="4"/>
      <c r="BK75" s="4"/>
      <c r="BL75" s="4"/>
      <c r="BM75" s="4"/>
      <c r="BN75" s="4"/>
      <c r="BO75" s="4"/>
    </row>
    <row r="76" spans="1:67" s="213" customFormat="1" ht="15" customHeight="1" thickBot="1">
      <c r="A76" s="730" t="s">
        <v>72</v>
      </c>
      <c r="B76" s="731"/>
      <c r="C76" s="731"/>
      <c r="D76" s="732"/>
      <c r="E76" s="719" t="s">
        <v>95</v>
      </c>
      <c r="F76" s="720"/>
      <c r="G76" s="720"/>
      <c r="H76" s="721"/>
      <c r="I76" s="208"/>
      <c r="J76" s="838" t="s">
        <v>95</v>
      </c>
      <c r="K76" s="839"/>
      <c r="L76" s="839"/>
      <c r="M76" s="840"/>
      <c r="N76" s="850" t="s">
        <v>72</v>
      </c>
      <c r="O76" s="851"/>
      <c r="P76" s="851"/>
      <c r="Q76" s="852"/>
      <c r="R76" s="209"/>
      <c r="S76" s="209"/>
      <c r="T76" s="209"/>
      <c r="U76" s="209"/>
      <c r="V76" s="209"/>
      <c r="W76" s="209"/>
      <c r="X76" s="209"/>
      <c r="Y76" s="209"/>
      <c r="Z76" s="209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  <c r="BI76" s="210"/>
      <c r="BJ76" s="210"/>
      <c r="BK76" s="210"/>
      <c r="BL76" s="210"/>
      <c r="BM76" s="210"/>
      <c r="BN76" s="210"/>
      <c r="BO76" s="210"/>
    </row>
    <row r="77" spans="1:67" s="213" customFormat="1" ht="13.5" thickBot="1">
      <c r="A77" s="440" t="s">
        <v>3</v>
      </c>
      <c r="B77" s="441" t="s">
        <v>68</v>
      </c>
      <c r="C77" s="442">
        <v>2</v>
      </c>
      <c r="D77" s="443" t="s">
        <v>11</v>
      </c>
      <c r="E77" s="452" t="s">
        <v>3</v>
      </c>
      <c r="F77" s="453" t="s">
        <v>68</v>
      </c>
      <c r="G77" s="453">
        <v>0</v>
      </c>
      <c r="H77" s="454" t="s">
        <v>11</v>
      </c>
      <c r="I77" s="208"/>
      <c r="J77" s="599" t="s">
        <v>3</v>
      </c>
      <c r="K77" s="600" t="s">
        <v>68</v>
      </c>
      <c r="L77" s="601">
        <v>2</v>
      </c>
      <c r="M77" s="602" t="s">
        <v>11</v>
      </c>
      <c r="N77" s="591" t="s">
        <v>3</v>
      </c>
      <c r="O77" s="590" t="s">
        <v>68</v>
      </c>
      <c r="P77" s="592">
        <v>0</v>
      </c>
      <c r="Q77" s="590" t="s">
        <v>11</v>
      </c>
      <c r="R77" s="209"/>
      <c r="S77" s="209"/>
      <c r="T77" s="209"/>
      <c r="U77" s="209"/>
      <c r="V77" s="209"/>
      <c r="W77" s="209"/>
      <c r="X77" s="209"/>
      <c r="Y77" s="209"/>
      <c r="Z77" s="209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</row>
    <row r="78" spans="1:67" ht="12.75">
      <c r="A78" s="88" t="s">
        <v>233</v>
      </c>
      <c r="B78" s="218">
        <v>6.5</v>
      </c>
      <c r="C78" s="320">
        <v>-1</v>
      </c>
      <c r="D78" s="217">
        <f>B78+C78</f>
        <v>5.5</v>
      </c>
      <c r="E78" s="88" t="s">
        <v>301</v>
      </c>
      <c r="F78" s="339">
        <v>7</v>
      </c>
      <c r="G78" s="340">
        <v>2</v>
      </c>
      <c r="H78" s="331">
        <f>F78+G78</f>
        <v>9</v>
      </c>
      <c r="I78" s="308"/>
      <c r="J78" s="88" t="s">
        <v>301</v>
      </c>
      <c r="K78" s="339">
        <v>6</v>
      </c>
      <c r="L78" s="340">
        <v>-1</v>
      </c>
      <c r="M78" s="331">
        <f>K78+L78</f>
        <v>5</v>
      </c>
      <c r="N78" s="88" t="s">
        <v>244</v>
      </c>
      <c r="O78" s="218">
        <v>7</v>
      </c>
      <c r="P78" s="320">
        <v>1</v>
      </c>
      <c r="Q78" s="222">
        <f aca="true" t="shared" si="7" ref="Q78:Q102">O78+P78</f>
        <v>8</v>
      </c>
      <c r="R78" s="3"/>
      <c r="S78" s="3"/>
      <c r="T78" s="3"/>
      <c r="U78" s="3"/>
      <c r="V78" s="3"/>
      <c r="W78" s="3"/>
      <c r="X78" s="3"/>
      <c r="Y78" s="3"/>
      <c r="Z78" s="3"/>
      <c r="BI78" s="4"/>
      <c r="BJ78" s="4"/>
      <c r="BK78" s="4"/>
      <c r="BL78" s="4"/>
      <c r="BM78" s="4"/>
      <c r="BN78" s="4"/>
      <c r="BO78" s="4"/>
    </row>
    <row r="79" spans="1:67" ht="12.75">
      <c r="A79" s="89" t="s">
        <v>234</v>
      </c>
      <c r="B79" s="221">
        <v>6</v>
      </c>
      <c r="C79" s="321">
        <v>-0.5</v>
      </c>
      <c r="D79" s="222">
        <f aca="true" t="shared" si="8" ref="D79:D102">B79+C79</f>
        <v>5.5</v>
      </c>
      <c r="E79" s="89" t="s">
        <v>323</v>
      </c>
      <c r="F79" s="341">
        <v>6</v>
      </c>
      <c r="G79" s="342">
        <v>0</v>
      </c>
      <c r="H79" s="332">
        <f aca="true" t="shared" si="9" ref="H79:H102">F79+G79</f>
        <v>6</v>
      </c>
      <c r="I79" s="294"/>
      <c r="J79" s="89" t="s">
        <v>323</v>
      </c>
      <c r="K79" s="341">
        <v>6</v>
      </c>
      <c r="L79" s="342">
        <v>0</v>
      </c>
      <c r="M79" s="332">
        <f aca="true" t="shared" si="10" ref="M79:M102">K79+L79</f>
        <v>6</v>
      </c>
      <c r="N79" s="89" t="s">
        <v>234</v>
      </c>
      <c r="O79" s="221">
        <v>6.5</v>
      </c>
      <c r="P79" s="321">
        <v>0</v>
      </c>
      <c r="Q79" s="222">
        <f t="shared" si="7"/>
        <v>6.5</v>
      </c>
      <c r="R79" s="3"/>
      <c r="S79" s="3"/>
      <c r="T79" s="3"/>
      <c r="U79" s="3"/>
      <c r="V79" s="3"/>
      <c r="W79" s="3"/>
      <c r="X79" s="3"/>
      <c r="Y79" s="3"/>
      <c r="Z79" s="3"/>
      <c r="BI79" s="4"/>
      <c r="BJ79" s="4"/>
      <c r="BK79" s="4"/>
      <c r="BL79" s="4"/>
      <c r="BM79" s="4"/>
      <c r="BN79" s="4"/>
      <c r="BO79" s="4"/>
    </row>
    <row r="80" spans="1:67" ht="12.75">
      <c r="A80" s="89" t="s">
        <v>254</v>
      </c>
      <c r="B80" s="221">
        <v>6.5</v>
      </c>
      <c r="C80" s="321">
        <v>0</v>
      </c>
      <c r="D80" s="222">
        <f t="shared" si="8"/>
        <v>6.5</v>
      </c>
      <c r="E80" s="89" t="s">
        <v>303</v>
      </c>
      <c r="F80" s="341">
        <v>6.5</v>
      </c>
      <c r="G80" s="342">
        <v>0</v>
      </c>
      <c r="H80" s="332">
        <f t="shared" si="9"/>
        <v>6.5</v>
      </c>
      <c r="I80" s="294"/>
      <c r="J80" s="89" t="s">
        <v>303</v>
      </c>
      <c r="K80" s="341">
        <v>6.5</v>
      </c>
      <c r="L80" s="342">
        <v>0</v>
      </c>
      <c r="M80" s="332">
        <f t="shared" si="10"/>
        <v>6.5</v>
      </c>
      <c r="N80" s="89" t="s">
        <v>254</v>
      </c>
      <c r="O80" s="221">
        <v>6</v>
      </c>
      <c r="P80" s="321">
        <v>0</v>
      </c>
      <c r="Q80" s="222">
        <f t="shared" si="7"/>
        <v>6</v>
      </c>
      <c r="R80" s="3"/>
      <c r="S80" s="3"/>
      <c r="T80" s="3"/>
      <c r="U80" s="3"/>
      <c r="V80" s="3"/>
      <c r="W80" s="3"/>
      <c r="X80" s="3"/>
      <c r="Y80" s="3"/>
      <c r="Z80" s="3"/>
      <c r="BI80" s="4"/>
      <c r="BJ80" s="4"/>
      <c r="BK80" s="4"/>
      <c r="BL80" s="4"/>
      <c r="BM80" s="4"/>
      <c r="BN80" s="4"/>
      <c r="BO80" s="4"/>
    </row>
    <row r="81" spans="1:67" ht="12.75">
      <c r="A81" s="180" t="s">
        <v>508</v>
      </c>
      <c r="B81" s="353">
        <v>6.5</v>
      </c>
      <c r="C81" s="321">
        <v>0</v>
      </c>
      <c r="D81" s="354">
        <f t="shared" si="8"/>
        <v>6.5</v>
      </c>
      <c r="E81" s="89" t="s">
        <v>324</v>
      </c>
      <c r="F81" s="341">
        <v>6</v>
      </c>
      <c r="G81" s="342">
        <v>1</v>
      </c>
      <c r="H81" s="332">
        <f t="shared" si="9"/>
        <v>7</v>
      </c>
      <c r="I81" s="294"/>
      <c r="J81" s="89" t="s">
        <v>324</v>
      </c>
      <c r="K81" s="341" t="s">
        <v>333</v>
      </c>
      <c r="L81" s="342" t="s">
        <v>333</v>
      </c>
      <c r="M81" s="332" t="s">
        <v>333</v>
      </c>
      <c r="N81" s="180" t="s">
        <v>508</v>
      </c>
      <c r="O81" s="353">
        <v>6</v>
      </c>
      <c r="P81" s="321">
        <v>0</v>
      </c>
      <c r="Q81" s="354">
        <f t="shared" si="7"/>
        <v>6</v>
      </c>
      <c r="R81" s="3"/>
      <c r="S81" s="3"/>
      <c r="T81" s="3"/>
      <c r="U81" s="3"/>
      <c r="V81" s="3"/>
      <c r="W81" s="3"/>
      <c r="X81" s="3"/>
      <c r="Y81" s="3"/>
      <c r="Z81" s="3"/>
      <c r="BI81" s="4"/>
      <c r="BJ81" s="4"/>
      <c r="BK81" s="4"/>
      <c r="BL81" s="4"/>
      <c r="BM81" s="4"/>
      <c r="BN81" s="4"/>
      <c r="BO81" s="4"/>
    </row>
    <row r="82" spans="1:67" ht="12.75">
      <c r="A82" s="89" t="s">
        <v>237</v>
      </c>
      <c r="B82" s="221">
        <v>8.5</v>
      </c>
      <c r="C82" s="321">
        <v>2</v>
      </c>
      <c r="D82" s="222">
        <f t="shared" si="8"/>
        <v>10.5</v>
      </c>
      <c r="E82" s="89" t="s">
        <v>306</v>
      </c>
      <c r="F82" s="341">
        <v>5.5</v>
      </c>
      <c r="G82" s="342">
        <v>0</v>
      </c>
      <c r="H82" s="332">
        <f t="shared" si="9"/>
        <v>5.5</v>
      </c>
      <c r="I82" s="294"/>
      <c r="J82" s="89" t="s">
        <v>306</v>
      </c>
      <c r="K82" s="341">
        <v>6.5</v>
      </c>
      <c r="L82" s="342">
        <v>0</v>
      </c>
      <c r="M82" s="332">
        <f t="shared" si="10"/>
        <v>6.5</v>
      </c>
      <c r="N82" s="89" t="s">
        <v>249</v>
      </c>
      <c r="O82" s="221" t="s">
        <v>305</v>
      </c>
      <c r="P82" s="321" t="s">
        <v>305</v>
      </c>
      <c r="Q82" s="222" t="s">
        <v>305</v>
      </c>
      <c r="R82" s="3"/>
      <c r="S82" s="3"/>
      <c r="T82" s="3"/>
      <c r="U82" s="3"/>
      <c r="V82" s="3"/>
      <c r="W82" s="3"/>
      <c r="X82" s="3"/>
      <c r="Y82" s="3"/>
      <c r="Z82" s="3"/>
      <c r="BI82" s="4"/>
      <c r="BJ82" s="4"/>
      <c r="BK82" s="4"/>
      <c r="BL82" s="4"/>
      <c r="BM82" s="4"/>
      <c r="BN82" s="4"/>
      <c r="BO82" s="4"/>
    </row>
    <row r="83" spans="1:67" ht="12.75">
      <c r="A83" s="89" t="s">
        <v>249</v>
      </c>
      <c r="B83" s="221">
        <v>7</v>
      </c>
      <c r="C83" s="321">
        <v>1</v>
      </c>
      <c r="D83" s="222">
        <f t="shared" si="8"/>
        <v>8</v>
      </c>
      <c r="E83" s="89" t="s">
        <v>404</v>
      </c>
      <c r="F83" s="341">
        <v>5.5</v>
      </c>
      <c r="G83" s="342">
        <v>0</v>
      </c>
      <c r="H83" s="332">
        <f t="shared" si="9"/>
        <v>5.5</v>
      </c>
      <c r="I83" s="294"/>
      <c r="J83" s="89" t="s">
        <v>320</v>
      </c>
      <c r="K83" s="341" t="s">
        <v>333</v>
      </c>
      <c r="L83" s="342" t="s">
        <v>333</v>
      </c>
      <c r="M83" s="332" t="s">
        <v>333</v>
      </c>
      <c r="N83" s="89" t="s">
        <v>237</v>
      </c>
      <c r="O83" s="221">
        <v>5.5</v>
      </c>
      <c r="P83" s="321">
        <v>0</v>
      </c>
      <c r="Q83" s="222">
        <f t="shared" si="7"/>
        <v>5.5</v>
      </c>
      <c r="R83" s="3"/>
      <c r="S83" s="3"/>
      <c r="T83" s="3"/>
      <c r="U83" s="3"/>
      <c r="V83" s="3"/>
      <c r="W83" s="3"/>
      <c r="X83" s="3"/>
      <c r="Y83" s="3"/>
      <c r="Z83" s="3"/>
      <c r="BI83" s="4"/>
      <c r="BJ83" s="4"/>
      <c r="BK83" s="4"/>
      <c r="BL83" s="4"/>
      <c r="BM83" s="4"/>
      <c r="BN83" s="4"/>
      <c r="BO83" s="4"/>
    </row>
    <row r="84" spans="1:67" ht="12.75">
      <c r="A84" s="89" t="s">
        <v>239</v>
      </c>
      <c r="B84" s="221">
        <v>6</v>
      </c>
      <c r="C84" s="321">
        <v>0</v>
      </c>
      <c r="D84" s="222">
        <f t="shared" si="8"/>
        <v>6</v>
      </c>
      <c r="E84" s="89" t="s">
        <v>364</v>
      </c>
      <c r="F84" s="341">
        <v>6.5</v>
      </c>
      <c r="G84" s="342">
        <v>0</v>
      </c>
      <c r="H84" s="332">
        <f t="shared" si="9"/>
        <v>6.5</v>
      </c>
      <c r="I84" s="294"/>
      <c r="J84" s="89" t="s">
        <v>364</v>
      </c>
      <c r="K84" s="341">
        <v>6.5</v>
      </c>
      <c r="L84" s="342">
        <v>0</v>
      </c>
      <c r="M84" s="332">
        <f t="shared" si="10"/>
        <v>6.5</v>
      </c>
      <c r="N84" s="89" t="s">
        <v>407</v>
      </c>
      <c r="O84" s="221">
        <v>6.5</v>
      </c>
      <c r="P84" s="321">
        <v>0</v>
      </c>
      <c r="Q84" s="222">
        <f t="shared" si="7"/>
        <v>6.5</v>
      </c>
      <c r="R84" s="3"/>
      <c r="S84" s="3"/>
      <c r="T84" s="3"/>
      <c r="U84" s="3"/>
      <c r="V84" s="3"/>
      <c r="W84" s="3"/>
      <c r="X84" s="3"/>
      <c r="Y84" s="3"/>
      <c r="Z84" s="3"/>
      <c r="BI84" s="4"/>
      <c r="BJ84" s="4"/>
      <c r="BK84" s="4"/>
      <c r="BL84" s="4"/>
      <c r="BM84" s="4"/>
      <c r="BN84" s="4"/>
      <c r="BO84" s="4"/>
    </row>
    <row r="85" spans="1:67" ht="12.75">
      <c r="A85" s="89" t="s">
        <v>407</v>
      </c>
      <c r="B85" s="221">
        <v>6</v>
      </c>
      <c r="C85" s="321">
        <v>0</v>
      </c>
      <c r="D85" s="222">
        <f t="shared" si="8"/>
        <v>6</v>
      </c>
      <c r="E85" s="89" t="s">
        <v>307</v>
      </c>
      <c r="F85" s="341">
        <v>6</v>
      </c>
      <c r="G85" s="342">
        <v>-0.5</v>
      </c>
      <c r="H85" s="332">
        <f t="shared" si="9"/>
        <v>5.5</v>
      </c>
      <c r="I85" s="294"/>
      <c r="J85" s="89" t="s">
        <v>307</v>
      </c>
      <c r="K85" s="341">
        <v>7</v>
      </c>
      <c r="L85" s="342">
        <v>0</v>
      </c>
      <c r="M85" s="332">
        <f t="shared" si="10"/>
        <v>7</v>
      </c>
      <c r="N85" s="89" t="s">
        <v>239</v>
      </c>
      <c r="O85" s="221">
        <v>6</v>
      </c>
      <c r="P85" s="321">
        <v>0</v>
      </c>
      <c r="Q85" s="222">
        <f t="shared" si="7"/>
        <v>6</v>
      </c>
      <c r="R85" s="3"/>
      <c r="S85" s="3"/>
      <c r="T85" s="3"/>
      <c r="U85" s="3"/>
      <c r="V85" s="3"/>
      <c r="W85" s="3"/>
      <c r="X85" s="3"/>
      <c r="Y85" s="3"/>
      <c r="Z85" s="3"/>
      <c r="BI85" s="4"/>
      <c r="BJ85" s="4"/>
      <c r="BK85" s="4"/>
      <c r="BL85" s="4"/>
      <c r="BM85" s="4"/>
      <c r="BN85" s="4"/>
      <c r="BO85" s="4"/>
    </row>
    <row r="86" spans="1:67" ht="12.75">
      <c r="A86" s="89" t="s">
        <v>241</v>
      </c>
      <c r="B86" s="221">
        <v>8.5</v>
      </c>
      <c r="C86" s="321">
        <v>9</v>
      </c>
      <c r="D86" s="222">
        <f t="shared" si="8"/>
        <v>17.5</v>
      </c>
      <c r="E86" s="89" t="s">
        <v>314</v>
      </c>
      <c r="F86" s="341">
        <v>5.5</v>
      </c>
      <c r="G86" s="342">
        <v>0</v>
      </c>
      <c r="H86" s="332">
        <f t="shared" si="9"/>
        <v>5.5</v>
      </c>
      <c r="I86" s="294"/>
      <c r="J86" s="89" t="s">
        <v>312</v>
      </c>
      <c r="K86" s="341">
        <v>5.5</v>
      </c>
      <c r="L86" s="342">
        <v>0</v>
      </c>
      <c r="M86" s="332">
        <f t="shared" si="10"/>
        <v>5.5</v>
      </c>
      <c r="N86" s="89" t="s">
        <v>241</v>
      </c>
      <c r="O86" s="221">
        <v>6</v>
      </c>
      <c r="P86" s="321">
        <v>0</v>
      </c>
      <c r="Q86" s="222">
        <f t="shared" si="7"/>
        <v>6</v>
      </c>
      <c r="R86" s="3"/>
      <c r="S86" s="3"/>
      <c r="T86" s="3"/>
      <c r="U86" s="3"/>
      <c r="V86" s="3"/>
      <c r="W86" s="3"/>
      <c r="X86" s="3"/>
      <c r="Y86" s="3"/>
      <c r="Z86" s="3"/>
      <c r="BI86" s="4"/>
      <c r="BJ86" s="4"/>
      <c r="BK86" s="4"/>
      <c r="BL86" s="4"/>
      <c r="BM86" s="4"/>
      <c r="BN86" s="4"/>
      <c r="BO86" s="4"/>
    </row>
    <row r="87" spans="1:67" ht="12.75">
      <c r="A87" s="89" t="s">
        <v>243</v>
      </c>
      <c r="B87" s="221">
        <v>7.5</v>
      </c>
      <c r="C87" s="321">
        <v>3</v>
      </c>
      <c r="D87" s="222">
        <f t="shared" si="8"/>
        <v>10.5</v>
      </c>
      <c r="E87" s="89" t="s">
        <v>312</v>
      </c>
      <c r="F87" s="341">
        <v>5.5</v>
      </c>
      <c r="G87" s="342">
        <v>0</v>
      </c>
      <c r="H87" s="332">
        <f t="shared" si="9"/>
        <v>5.5</v>
      </c>
      <c r="I87" s="294"/>
      <c r="J87" s="89" t="s">
        <v>314</v>
      </c>
      <c r="K87" s="341">
        <v>6.5</v>
      </c>
      <c r="L87" s="342">
        <v>1</v>
      </c>
      <c r="M87" s="332">
        <f t="shared" si="10"/>
        <v>7.5</v>
      </c>
      <c r="N87" s="89" t="s">
        <v>242</v>
      </c>
      <c r="O87" s="221">
        <v>6</v>
      </c>
      <c r="P87" s="321">
        <v>0</v>
      </c>
      <c r="Q87" s="222">
        <f t="shared" si="7"/>
        <v>6</v>
      </c>
      <c r="R87" s="3"/>
      <c r="S87" s="3"/>
      <c r="T87" s="3"/>
      <c r="U87" s="3"/>
      <c r="V87" s="3"/>
      <c r="W87" s="3"/>
      <c r="X87" s="3"/>
      <c r="Y87" s="3"/>
      <c r="Z87" s="3"/>
      <c r="BI87" s="4"/>
      <c r="BJ87" s="4"/>
      <c r="BK87" s="4"/>
      <c r="BL87" s="4"/>
      <c r="BM87" s="4"/>
      <c r="BN87" s="4"/>
      <c r="BO87" s="4"/>
    </row>
    <row r="88" spans="1:67" ht="13.5" thickBot="1">
      <c r="A88" s="91" t="s">
        <v>246</v>
      </c>
      <c r="B88" s="229">
        <v>5.5</v>
      </c>
      <c r="C88" s="322">
        <v>0</v>
      </c>
      <c r="D88" s="230">
        <f t="shared" si="8"/>
        <v>5.5</v>
      </c>
      <c r="E88" s="91" t="s">
        <v>495</v>
      </c>
      <c r="F88" s="337">
        <v>7</v>
      </c>
      <c r="G88" s="343">
        <v>3</v>
      </c>
      <c r="H88" s="333">
        <f t="shared" si="9"/>
        <v>10</v>
      </c>
      <c r="I88" s="295"/>
      <c r="J88" s="91" t="s">
        <v>311</v>
      </c>
      <c r="K88" s="337">
        <v>6.5</v>
      </c>
      <c r="L88" s="343">
        <v>0</v>
      </c>
      <c r="M88" s="333">
        <f t="shared" si="10"/>
        <v>6.5</v>
      </c>
      <c r="N88" s="91" t="s">
        <v>243</v>
      </c>
      <c r="O88" s="229" t="s">
        <v>305</v>
      </c>
      <c r="P88" s="322" t="s">
        <v>305</v>
      </c>
      <c r="Q88" s="230" t="s">
        <v>305</v>
      </c>
      <c r="R88" s="3"/>
      <c r="S88" s="3"/>
      <c r="T88" s="3"/>
      <c r="U88" s="3"/>
      <c r="V88" s="3"/>
      <c r="W88" s="3"/>
      <c r="X88" s="3"/>
      <c r="Y88" s="3"/>
      <c r="Z88" s="3"/>
      <c r="BI88" s="4"/>
      <c r="BJ88" s="4"/>
      <c r="BK88" s="4"/>
      <c r="BL88" s="4"/>
      <c r="BM88" s="4"/>
      <c r="BN88" s="4"/>
      <c r="BO88" s="4"/>
    </row>
    <row r="89" spans="1:67" ht="13.5" thickBot="1">
      <c r="A89" s="92"/>
      <c r="B89" s="323"/>
      <c r="C89" s="324"/>
      <c r="D89" s="235"/>
      <c r="E89" s="92"/>
      <c r="F89" s="323"/>
      <c r="G89" s="324"/>
      <c r="H89" s="235"/>
      <c r="I89" s="294"/>
      <c r="J89" s="92"/>
      <c r="K89" s="323"/>
      <c r="L89" s="324"/>
      <c r="M89" s="235"/>
      <c r="N89" s="92"/>
      <c r="O89" s="323"/>
      <c r="P89" s="324"/>
      <c r="Q89" s="235"/>
      <c r="R89" s="3"/>
      <c r="S89" s="3"/>
      <c r="T89" s="3"/>
      <c r="U89" s="3"/>
      <c r="V89" s="3"/>
      <c r="W89" s="3"/>
      <c r="X89" s="3"/>
      <c r="Y89" s="3"/>
      <c r="Z89" s="3"/>
      <c r="BI89" s="4"/>
      <c r="BJ89" s="4"/>
      <c r="BK89" s="4"/>
      <c r="BL89" s="4"/>
      <c r="BM89" s="4"/>
      <c r="BN89" s="4"/>
      <c r="BO89" s="4"/>
    </row>
    <row r="90" spans="1:67" ht="12.75">
      <c r="A90" s="94" t="s">
        <v>244</v>
      </c>
      <c r="B90" s="241">
        <v>6.5</v>
      </c>
      <c r="C90" s="325">
        <v>-1</v>
      </c>
      <c r="D90" s="240">
        <f t="shared" si="8"/>
        <v>5.5</v>
      </c>
      <c r="E90" s="94" t="s">
        <v>313</v>
      </c>
      <c r="F90" s="345">
        <v>6.5</v>
      </c>
      <c r="G90" s="346">
        <v>1</v>
      </c>
      <c r="H90" s="334">
        <f t="shared" si="9"/>
        <v>7.5</v>
      </c>
      <c r="I90" s="309"/>
      <c r="J90" s="94" t="s">
        <v>313</v>
      </c>
      <c r="K90" s="345">
        <v>6</v>
      </c>
      <c r="L90" s="346">
        <v>1</v>
      </c>
      <c r="M90" s="334">
        <f t="shared" si="10"/>
        <v>7</v>
      </c>
      <c r="N90" s="94" t="s">
        <v>372</v>
      </c>
      <c r="O90" s="241">
        <v>6</v>
      </c>
      <c r="P90" s="325">
        <v>-1</v>
      </c>
      <c r="Q90" s="240">
        <f t="shared" si="7"/>
        <v>5</v>
      </c>
      <c r="R90" s="3"/>
      <c r="S90" s="3"/>
      <c r="T90" s="3"/>
      <c r="U90" s="3"/>
      <c r="V90" s="3"/>
      <c r="W90" s="3"/>
      <c r="X90" s="3"/>
      <c r="Y90" s="3"/>
      <c r="Z90" s="3"/>
      <c r="BI90" s="4"/>
      <c r="BJ90" s="4"/>
      <c r="BK90" s="4"/>
      <c r="BL90" s="4"/>
      <c r="BM90" s="4"/>
      <c r="BN90" s="4"/>
      <c r="BO90" s="4"/>
    </row>
    <row r="91" spans="1:67" ht="12.75">
      <c r="A91" s="95" t="s">
        <v>506</v>
      </c>
      <c r="B91" s="246">
        <v>6.5</v>
      </c>
      <c r="C91" s="236">
        <v>0</v>
      </c>
      <c r="D91" s="245">
        <f t="shared" si="8"/>
        <v>6.5</v>
      </c>
      <c r="E91" s="95" t="s">
        <v>311</v>
      </c>
      <c r="F91" s="347">
        <v>5.5</v>
      </c>
      <c r="G91" s="348">
        <v>0</v>
      </c>
      <c r="H91" s="235">
        <f t="shared" si="9"/>
        <v>5.5</v>
      </c>
      <c r="I91" s="309"/>
      <c r="J91" s="95" t="s">
        <v>495</v>
      </c>
      <c r="K91" s="347">
        <v>6</v>
      </c>
      <c r="L91" s="348">
        <v>0</v>
      </c>
      <c r="M91" s="235">
        <f t="shared" si="10"/>
        <v>6</v>
      </c>
      <c r="N91" s="89" t="s">
        <v>246</v>
      </c>
      <c r="O91" s="221">
        <v>5.5</v>
      </c>
      <c r="P91" s="321">
        <v>-0.5</v>
      </c>
      <c r="Q91" s="222">
        <f t="shared" si="7"/>
        <v>5</v>
      </c>
      <c r="R91" s="3"/>
      <c r="S91" s="3"/>
      <c r="T91" s="3"/>
      <c r="U91" s="3"/>
      <c r="V91" s="3"/>
      <c r="W91" s="3"/>
      <c r="X91" s="3"/>
      <c r="Y91" s="3"/>
      <c r="Z91" s="3"/>
      <c r="BI91" s="4"/>
      <c r="BJ91" s="4"/>
      <c r="BK91" s="4"/>
      <c r="BL91" s="4"/>
      <c r="BM91" s="4"/>
      <c r="BN91" s="4"/>
      <c r="BO91" s="4"/>
    </row>
    <row r="92" spans="1:67" ht="12.75">
      <c r="A92" s="95" t="s">
        <v>247</v>
      </c>
      <c r="B92" s="246">
        <v>6</v>
      </c>
      <c r="C92" s="236">
        <v>0</v>
      </c>
      <c r="D92" s="245">
        <f t="shared" si="8"/>
        <v>6</v>
      </c>
      <c r="E92" s="95" t="s">
        <v>402</v>
      </c>
      <c r="F92" s="347">
        <v>6</v>
      </c>
      <c r="G92" s="348">
        <v>0</v>
      </c>
      <c r="H92" s="235">
        <f t="shared" si="9"/>
        <v>6</v>
      </c>
      <c r="I92" s="309"/>
      <c r="J92" s="95" t="s">
        <v>402</v>
      </c>
      <c r="K92" s="347">
        <v>6</v>
      </c>
      <c r="L92" s="348">
        <v>0</v>
      </c>
      <c r="M92" s="235">
        <f t="shared" si="10"/>
        <v>6</v>
      </c>
      <c r="N92" s="95" t="s">
        <v>247</v>
      </c>
      <c r="O92" s="246">
        <v>6.5</v>
      </c>
      <c r="P92" s="236">
        <v>1</v>
      </c>
      <c r="Q92" s="245">
        <f t="shared" si="7"/>
        <v>7.5</v>
      </c>
      <c r="R92" s="3"/>
      <c r="S92" s="3"/>
      <c r="T92" s="3"/>
      <c r="U92" s="3"/>
      <c r="V92" s="3"/>
      <c r="W92" s="3"/>
      <c r="X92" s="3"/>
      <c r="Y92" s="3"/>
      <c r="Z92" s="3"/>
      <c r="BI92" s="4"/>
      <c r="BJ92" s="4"/>
      <c r="BK92" s="4"/>
      <c r="BL92" s="4"/>
      <c r="BM92" s="4"/>
      <c r="BN92" s="4"/>
      <c r="BO92" s="4"/>
    </row>
    <row r="93" spans="1:67" ht="12.75">
      <c r="A93" s="95" t="s">
        <v>505</v>
      </c>
      <c r="B93" s="246">
        <v>5.5</v>
      </c>
      <c r="C93" s="236">
        <v>-0.5</v>
      </c>
      <c r="D93" s="245">
        <f t="shared" si="8"/>
        <v>5</v>
      </c>
      <c r="E93" s="95" t="s">
        <v>317</v>
      </c>
      <c r="F93" s="347" t="s">
        <v>130</v>
      </c>
      <c r="G93" s="348" t="s">
        <v>130</v>
      </c>
      <c r="H93" s="235" t="s">
        <v>130</v>
      </c>
      <c r="I93" s="309"/>
      <c r="J93" s="95" t="s">
        <v>310</v>
      </c>
      <c r="K93" s="347" t="s">
        <v>130</v>
      </c>
      <c r="L93" s="348" t="s">
        <v>130</v>
      </c>
      <c r="M93" s="235" t="s">
        <v>130</v>
      </c>
      <c r="N93" s="95" t="s">
        <v>506</v>
      </c>
      <c r="O93" s="246" t="s">
        <v>130</v>
      </c>
      <c r="P93" s="236" t="s">
        <v>130</v>
      </c>
      <c r="Q93" s="245" t="s">
        <v>130</v>
      </c>
      <c r="R93" s="3"/>
      <c r="S93" s="3"/>
      <c r="T93" s="3"/>
      <c r="U93" s="3"/>
      <c r="V93" s="3"/>
      <c r="W93" s="3"/>
      <c r="X93" s="3"/>
      <c r="Y93" s="3"/>
      <c r="Z93" s="3"/>
      <c r="BI93" s="4"/>
      <c r="BJ93" s="4"/>
      <c r="BK93" s="4"/>
      <c r="BL93" s="4"/>
      <c r="BM93" s="4"/>
      <c r="BN93" s="4"/>
      <c r="BO93" s="4"/>
    </row>
    <row r="94" spans="1:67" ht="12.75">
      <c r="A94" s="95" t="s">
        <v>530</v>
      </c>
      <c r="B94" s="246" t="s">
        <v>130</v>
      </c>
      <c r="C94" s="236" t="s">
        <v>130</v>
      </c>
      <c r="D94" s="245" t="s">
        <v>130</v>
      </c>
      <c r="E94" s="95" t="s">
        <v>365</v>
      </c>
      <c r="F94" s="347">
        <v>5.5</v>
      </c>
      <c r="G94" s="348">
        <v>0</v>
      </c>
      <c r="H94" s="235">
        <f t="shared" si="9"/>
        <v>5.5</v>
      </c>
      <c r="I94" s="309"/>
      <c r="J94" s="89" t="s">
        <v>404</v>
      </c>
      <c r="K94" s="341">
        <v>5.5</v>
      </c>
      <c r="L94" s="342">
        <v>0</v>
      </c>
      <c r="M94" s="332">
        <f t="shared" si="10"/>
        <v>5.5</v>
      </c>
      <c r="N94" s="89" t="s">
        <v>373</v>
      </c>
      <c r="O94" s="221">
        <v>6</v>
      </c>
      <c r="P94" s="321">
        <v>0</v>
      </c>
      <c r="Q94" s="222">
        <f t="shared" si="7"/>
        <v>6</v>
      </c>
      <c r="R94" s="3"/>
      <c r="S94" s="3"/>
      <c r="T94" s="3"/>
      <c r="U94" s="3"/>
      <c r="V94" s="3"/>
      <c r="W94" s="3"/>
      <c r="X94" s="3"/>
      <c r="Y94" s="3"/>
      <c r="Z94" s="3"/>
      <c r="BI94" s="4"/>
      <c r="BJ94" s="4"/>
      <c r="BK94" s="4"/>
      <c r="BL94" s="4"/>
      <c r="BM94" s="4"/>
      <c r="BN94" s="4"/>
      <c r="BO94" s="4"/>
    </row>
    <row r="95" spans="1:67" ht="12.75">
      <c r="A95" s="95" t="s">
        <v>248</v>
      </c>
      <c r="B95" s="246">
        <v>5.5</v>
      </c>
      <c r="C95" s="236">
        <v>0</v>
      </c>
      <c r="D95" s="245">
        <f t="shared" si="8"/>
        <v>5.5</v>
      </c>
      <c r="E95" s="95" t="s">
        <v>320</v>
      </c>
      <c r="F95" s="347" t="s">
        <v>130</v>
      </c>
      <c r="G95" s="348" t="s">
        <v>130</v>
      </c>
      <c r="H95" s="235" t="s">
        <v>130</v>
      </c>
      <c r="I95" s="309"/>
      <c r="J95" s="95" t="s">
        <v>319</v>
      </c>
      <c r="K95" s="347">
        <v>6</v>
      </c>
      <c r="L95" s="348">
        <v>0</v>
      </c>
      <c r="M95" s="235">
        <f t="shared" si="10"/>
        <v>6</v>
      </c>
      <c r="N95" s="95" t="s">
        <v>238</v>
      </c>
      <c r="O95" s="246">
        <v>6</v>
      </c>
      <c r="P95" s="236">
        <v>0</v>
      </c>
      <c r="Q95" s="245">
        <f t="shared" si="7"/>
        <v>6</v>
      </c>
      <c r="R95" s="3"/>
      <c r="S95" s="3"/>
      <c r="T95" s="3"/>
      <c r="U95" s="3"/>
      <c r="V95" s="3"/>
      <c r="W95" s="3"/>
      <c r="X95" s="3"/>
      <c r="Y95" s="3"/>
      <c r="Z95" s="3"/>
      <c r="BI95" s="4"/>
      <c r="BJ95" s="4"/>
      <c r="BK95" s="4"/>
      <c r="BL95" s="4"/>
      <c r="BM95" s="4"/>
      <c r="BN95" s="4"/>
      <c r="BO95" s="4"/>
    </row>
    <row r="96" spans="1:67" ht="12.75">
      <c r="A96" s="95" t="s">
        <v>507</v>
      </c>
      <c r="B96" s="246">
        <v>7</v>
      </c>
      <c r="C96" s="236">
        <v>0</v>
      </c>
      <c r="D96" s="245">
        <f t="shared" si="8"/>
        <v>7</v>
      </c>
      <c r="E96" s="95" t="s">
        <v>473</v>
      </c>
      <c r="F96" s="347">
        <v>5.5</v>
      </c>
      <c r="G96" s="348">
        <v>0</v>
      </c>
      <c r="H96" s="235">
        <f t="shared" si="9"/>
        <v>5.5</v>
      </c>
      <c r="I96" s="309"/>
      <c r="J96" s="95" t="s">
        <v>365</v>
      </c>
      <c r="K96" s="347">
        <v>6.5</v>
      </c>
      <c r="L96" s="348">
        <v>-0.5</v>
      </c>
      <c r="M96" s="235">
        <f t="shared" si="10"/>
        <v>6</v>
      </c>
      <c r="N96" s="95" t="s">
        <v>459</v>
      </c>
      <c r="O96" s="246">
        <v>6</v>
      </c>
      <c r="P96" s="236">
        <v>0</v>
      </c>
      <c r="Q96" s="245">
        <f t="shared" si="7"/>
        <v>6</v>
      </c>
      <c r="R96" s="3"/>
      <c r="S96" s="3"/>
      <c r="T96" s="3"/>
      <c r="U96" s="3"/>
      <c r="V96" s="3"/>
      <c r="W96" s="3"/>
      <c r="X96" s="3"/>
      <c r="Y96" s="3"/>
      <c r="Z96" s="3"/>
      <c r="BI96" s="4"/>
      <c r="BJ96" s="4"/>
      <c r="BK96" s="4"/>
      <c r="BL96" s="4"/>
      <c r="BM96" s="4"/>
      <c r="BN96" s="4"/>
      <c r="BO96" s="4"/>
    </row>
    <row r="97" spans="1:67" ht="12.75">
      <c r="A97" s="95" t="s">
        <v>459</v>
      </c>
      <c r="B97" s="246" t="s">
        <v>130</v>
      </c>
      <c r="C97" s="236" t="s">
        <v>130</v>
      </c>
      <c r="D97" s="245" t="s">
        <v>130</v>
      </c>
      <c r="E97" s="95" t="s">
        <v>462</v>
      </c>
      <c r="F97" s="347">
        <v>5.5</v>
      </c>
      <c r="G97" s="348">
        <v>0</v>
      </c>
      <c r="H97" s="235">
        <f t="shared" si="9"/>
        <v>5.5</v>
      </c>
      <c r="I97" s="309"/>
      <c r="J97" s="95" t="s">
        <v>473</v>
      </c>
      <c r="K97" s="347">
        <v>5.5</v>
      </c>
      <c r="L97" s="348">
        <v>0</v>
      </c>
      <c r="M97" s="235">
        <f t="shared" si="10"/>
        <v>5.5</v>
      </c>
      <c r="N97" s="95" t="s">
        <v>507</v>
      </c>
      <c r="O97" s="246">
        <v>6</v>
      </c>
      <c r="P97" s="236">
        <v>0</v>
      </c>
      <c r="Q97" s="245">
        <f t="shared" si="7"/>
        <v>6</v>
      </c>
      <c r="R97" s="3"/>
      <c r="S97" s="3"/>
      <c r="T97" s="3"/>
      <c r="U97" s="3"/>
      <c r="V97" s="3"/>
      <c r="W97" s="3"/>
      <c r="X97" s="3"/>
      <c r="Y97" s="3"/>
      <c r="Z97" s="3"/>
      <c r="BI97" s="4"/>
      <c r="BJ97" s="4"/>
      <c r="BK97" s="4"/>
      <c r="BL97" s="4"/>
      <c r="BM97" s="4"/>
      <c r="BN97" s="4"/>
      <c r="BO97" s="4"/>
    </row>
    <row r="98" spans="1:67" ht="12.75">
      <c r="A98" s="95" t="s">
        <v>253</v>
      </c>
      <c r="B98" s="246">
        <v>6.5</v>
      </c>
      <c r="C98" s="236">
        <v>0</v>
      </c>
      <c r="D98" s="245">
        <f t="shared" si="8"/>
        <v>6.5</v>
      </c>
      <c r="E98" s="95" t="s">
        <v>405</v>
      </c>
      <c r="F98" s="347">
        <v>6</v>
      </c>
      <c r="G98" s="348">
        <v>0</v>
      </c>
      <c r="H98" s="235">
        <f t="shared" si="9"/>
        <v>6</v>
      </c>
      <c r="I98" s="309"/>
      <c r="J98" s="95" t="s">
        <v>318</v>
      </c>
      <c r="K98" s="347" t="s">
        <v>130</v>
      </c>
      <c r="L98" s="348" t="s">
        <v>130</v>
      </c>
      <c r="M98" s="235" t="s">
        <v>130</v>
      </c>
      <c r="N98" s="95" t="s">
        <v>465</v>
      </c>
      <c r="O98" s="246">
        <v>6.5</v>
      </c>
      <c r="P98" s="236">
        <v>0</v>
      </c>
      <c r="Q98" s="245">
        <f t="shared" si="7"/>
        <v>6.5</v>
      </c>
      <c r="R98" s="3"/>
      <c r="S98" s="3"/>
      <c r="T98" s="3"/>
      <c r="U98" s="3"/>
      <c r="V98" s="3"/>
      <c r="W98" s="3"/>
      <c r="X98" s="3"/>
      <c r="Y98" s="3"/>
      <c r="Z98" s="3"/>
      <c r="BI98" s="4"/>
      <c r="BJ98" s="4"/>
      <c r="BK98" s="4"/>
      <c r="BL98" s="4"/>
      <c r="BM98" s="4"/>
      <c r="BN98" s="4"/>
      <c r="BO98" s="4"/>
    </row>
    <row r="99" spans="1:67" ht="12.75">
      <c r="A99" s="95" t="s">
        <v>465</v>
      </c>
      <c r="B99" s="246" t="s">
        <v>130</v>
      </c>
      <c r="C99" s="236" t="s">
        <v>130</v>
      </c>
      <c r="D99" s="245" t="s">
        <v>130</v>
      </c>
      <c r="E99" s="95" t="s">
        <v>367</v>
      </c>
      <c r="F99" s="347">
        <v>6</v>
      </c>
      <c r="G99" s="348">
        <v>0</v>
      </c>
      <c r="H99" s="235">
        <f t="shared" si="9"/>
        <v>6</v>
      </c>
      <c r="I99" s="309"/>
      <c r="J99" s="89" t="s">
        <v>462</v>
      </c>
      <c r="K99" s="341">
        <v>5.5</v>
      </c>
      <c r="L99" s="342">
        <v>-0.5</v>
      </c>
      <c r="M99" s="332">
        <f t="shared" si="10"/>
        <v>5</v>
      </c>
      <c r="N99" s="95" t="s">
        <v>374</v>
      </c>
      <c r="O99" s="246">
        <v>6.5</v>
      </c>
      <c r="P99" s="236">
        <v>0</v>
      </c>
      <c r="Q99" s="245">
        <f t="shared" si="7"/>
        <v>6.5</v>
      </c>
      <c r="R99" s="3"/>
      <c r="S99" s="3"/>
      <c r="T99" s="3"/>
      <c r="U99" s="3"/>
      <c r="V99" s="3"/>
      <c r="W99" s="3"/>
      <c r="X99" s="3"/>
      <c r="Y99" s="3"/>
      <c r="Z99" s="3"/>
      <c r="BI99" s="4"/>
      <c r="BJ99" s="4"/>
      <c r="BK99" s="4"/>
      <c r="BL99" s="4"/>
      <c r="BM99" s="4"/>
      <c r="BN99" s="4"/>
      <c r="BO99" s="4"/>
    </row>
    <row r="100" spans="1:67" ht="12.75">
      <c r="A100" s="95" t="s">
        <v>406</v>
      </c>
      <c r="B100" s="246" t="s">
        <v>227</v>
      </c>
      <c r="C100" s="236" t="s">
        <v>227</v>
      </c>
      <c r="D100" s="245" t="s">
        <v>227</v>
      </c>
      <c r="E100" s="95" t="s">
        <v>486</v>
      </c>
      <c r="F100" s="347">
        <v>6.5</v>
      </c>
      <c r="G100" s="348">
        <v>0</v>
      </c>
      <c r="H100" s="235">
        <f t="shared" si="9"/>
        <v>6.5</v>
      </c>
      <c r="I100" s="309"/>
      <c r="J100" s="95" t="s">
        <v>405</v>
      </c>
      <c r="K100" s="347">
        <v>6.5</v>
      </c>
      <c r="L100" s="348">
        <v>0</v>
      </c>
      <c r="M100" s="235">
        <f t="shared" si="10"/>
        <v>6.5</v>
      </c>
      <c r="N100" s="95" t="s">
        <v>406</v>
      </c>
      <c r="O100" s="246">
        <v>6</v>
      </c>
      <c r="P100" s="236">
        <v>0</v>
      </c>
      <c r="Q100" s="245">
        <f t="shared" si="7"/>
        <v>6</v>
      </c>
      <c r="R100" s="3"/>
      <c r="S100" s="3"/>
      <c r="T100" s="3"/>
      <c r="U100" s="3"/>
      <c r="V100" s="3"/>
      <c r="W100" s="3"/>
      <c r="X100" s="3"/>
      <c r="Y100" s="3"/>
      <c r="Z100" s="3"/>
      <c r="BI100" s="4"/>
      <c r="BJ100" s="4"/>
      <c r="BK100" s="4"/>
      <c r="BL100" s="4"/>
      <c r="BM100" s="4"/>
      <c r="BN100" s="4"/>
      <c r="BO100" s="4"/>
    </row>
    <row r="101" spans="1:67" ht="13.5" thickBot="1">
      <c r="A101" s="92" t="s">
        <v>374</v>
      </c>
      <c r="B101" s="251">
        <v>5.5</v>
      </c>
      <c r="C101" s="326">
        <v>0</v>
      </c>
      <c r="D101" s="245">
        <f>B101+C101</f>
        <v>5.5</v>
      </c>
      <c r="E101" s="92" t="s">
        <v>140</v>
      </c>
      <c r="F101" s="349" t="s">
        <v>130</v>
      </c>
      <c r="G101" s="350" t="s">
        <v>130</v>
      </c>
      <c r="H101" s="235" t="s">
        <v>130</v>
      </c>
      <c r="I101" s="309"/>
      <c r="J101" s="92" t="s">
        <v>367</v>
      </c>
      <c r="K101" s="349">
        <v>5.5</v>
      </c>
      <c r="L101" s="350">
        <v>0</v>
      </c>
      <c r="M101" s="235">
        <f t="shared" si="10"/>
        <v>5.5</v>
      </c>
      <c r="N101" s="92" t="s">
        <v>551</v>
      </c>
      <c r="O101" s="251">
        <v>5.5</v>
      </c>
      <c r="P101" s="326">
        <v>-0.5</v>
      </c>
      <c r="Q101" s="245">
        <f t="shared" si="7"/>
        <v>5</v>
      </c>
      <c r="R101" s="3"/>
      <c r="S101" s="3"/>
      <c r="T101" s="3"/>
      <c r="U101" s="3"/>
      <c r="V101" s="3"/>
      <c r="W101" s="3"/>
      <c r="X101" s="3"/>
      <c r="Y101" s="3"/>
      <c r="Z101" s="3"/>
      <c r="BI101" s="4"/>
      <c r="BJ101" s="4"/>
      <c r="BK101" s="4"/>
      <c r="BL101" s="4"/>
      <c r="BM101" s="4"/>
      <c r="BN101" s="4"/>
      <c r="BO101" s="4"/>
    </row>
    <row r="102" spans="1:67" ht="13.5" thickBot="1">
      <c r="A102" s="91" t="s">
        <v>375</v>
      </c>
      <c r="B102" s="229">
        <v>1</v>
      </c>
      <c r="C102" s="327">
        <v>0</v>
      </c>
      <c r="D102" s="352">
        <f t="shared" si="8"/>
        <v>1</v>
      </c>
      <c r="E102" s="91" t="s">
        <v>325</v>
      </c>
      <c r="F102" s="337">
        <v>-0.5</v>
      </c>
      <c r="G102" s="351">
        <v>0</v>
      </c>
      <c r="H102" s="252">
        <f t="shared" si="9"/>
        <v>-0.5</v>
      </c>
      <c r="I102" s="309"/>
      <c r="J102" s="91" t="s">
        <v>325</v>
      </c>
      <c r="K102" s="337">
        <v>1</v>
      </c>
      <c r="L102" s="420">
        <v>0</v>
      </c>
      <c r="M102" s="252">
        <f t="shared" si="10"/>
        <v>1</v>
      </c>
      <c r="N102" s="91" t="s">
        <v>375</v>
      </c>
      <c r="O102" s="229">
        <v>0</v>
      </c>
      <c r="P102" s="327">
        <v>0</v>
      </c>
      <c r="Q102" s="352">
        <f t="shared" si="7"/>
        <v>0</v>
      </c>
      <c r="R102" s="3"/>
      <c r="S102" s="3"/>
      <c r="T102" s="3"/>
      <c r="U102" s="3"/>
      <c r="V102" s="3"/>
      <c r="W102" s="3"/>
      <c r="X102" s="3"/>
      <c r="Y102" s="3"/>
      <c r="Z102" s="3"/>
      <c r="BI102" s="4"/>
      <c r="BJ102" s="4"/>
      <c r="BK102" s="4"/>
      <c r="BL102" s="4"/>
      <c r="BM102" s="4"/>
      <c r="BN102" s="4"/>
      <c r="BO102" s="4"/>
    </row>
    <row r="103" spans="1:60" ht="12.75" customHeight="1" thickBot="1">
      <c r="A103" s="328" t="s">
        <v>93</v>
      </c>
      <c r="B103" s="329">
        <f>19/3</f>
        <v>6.333333333333333</v>
      </c>
      <c r="C103" s="330">
        <v>0.5</v>
      </c>
      <c r="D103" s="252">
        <f>C103</f>
        <v>0.5</v>
      </c>
      <c r="E103" s="328" t="s">
        <v>93</v>
      </c>
      <c r="F103" s="329">
        <f>18.5/3</f>
        <v>6.166666666666667</v>
      </c>
      <c r="G103" s="330">
        <v>0</v>
      </c>
      <c r="H103" s="252">
        <f>G103</f>
        <v>0</v>
      </c>
      <c r="I103" s="84"/>
      <c r="J103" s="328" t="s">
        <v>93</v>
      </c>
      <c r="K103" s="421">
        <f>18/3</f>
        <v>6</v>
      </c>
      <c r="L103" s="422">
        <v>0</v>
      </c>
      <c r="M103" s="252">
        <f>L103</f>
        <v>0</v>
      </c>
      <c r="N103" s="328" t="s">
        <v>93</v>
      </c>
      <c r="O103" s="329">
        <f>18.5/3</f>
        <v>6.166666666666667</v>
      </c>
      <c r="P103" s="330">
        <v>0</v>
      </c>
      <c r="Q103" s="252">
        <f>P103</f>
        <v>0</v>
      </c>
      <c r="R103" s="3"/>
      <c r="S103" s="3"/>
      <c r="T103" s="3"/>
      <c r="U103" s="3"/>
      <c r="V103" s="3"/>
      <c r="W103" s="3"/>
      <c r="X103" s="3"/>
      <c r="Y103" s="3"/>
      <c r="Z103" s="3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</row>
    <row r="104" spans="1:67" ht="12.75">
      <c r="A104" s="254"/>
      <c r="B104" s="255"/>
      <c r="C104" s="255"/>
      <c r="D104" s="256"/>
      <c r="E104" s="254"/>
      <c r="F104" s="255"/>
      <c r="G104" s="255"/>
      <c r="H104" s="256"/>
      <c r="I104" s="294"/>
      <c r="J104" s="254"/>
      <c r="K104" s="255"/>
      <c r="L104" s="255"/>
      <c r="M104" s="256"/>
      <c r="N104" s="254"/>
      <c r="O104" s="255"/>
      <c r="P104" s="255"/>
      <c r="Q104" s="256"/>
      <c r="R104" s="3"/>
      <c r="S104" s="3"/>
      <c r="T104" s="3"/>
      <c r="U104" s="3"/>
      <c r="V104" s="3"/>
      <c r="W104" s="3"/>
      <c r="X104" s="3"/>
      <c r="Y104" s="3"/>
      <c r="Z104" s="3"/>
      <c r="BI104" s="4"/>
      <c r="BJ104" s="4"/>
      <c r="BK104" s="4"/>
      <c r="BL104" s="4"/>
      <c r="BM104" s="4"/>
      <c r="BN104" s="4"/>
      <c r="BO104" s="4"/>
    </row>
    <row r="105" spans="1:67" ht="13.5" customHeight="1">
      <c r="A105" s="297"/>
      <c r="B105" s="444">
        <f>B78+B79+B80+B81+B82+B83+B84+B85+B86+B87+B88+B102</f>
        <v>75.5</v>
      </c>
      <c r="C105" s="444">
        <f>C77+C78+C79+C80+C81+C82+C83+C84+C85+C86+C87+C88+C102+C103</f>
        <v>16</v>
      </c>
      <c r="D105" s="445">
        <f>B105+C105</f>
        <v>91.5</v>
      </c>
      <c r="E105" s="297"/>
      <c r="F105" s="455">
        <f>F78+F79+F80+F81+F82+F83+F84+F85+F86+F87+F88+F102</f>
        <v>66.5</v>
      </c>
      <c r="G105" s="455">
        <f>G77+G78+G79+G80+G81+G82+G83+G84+G85+G86+G87+G88+G102+G103</f>
        <v>5.5</v>
      </c>
      <c r="H105" s="456">
        <f>F105+G105</f>
        <v>72</v>
      </c>
      <c r="I105" s="310"/>
      <c r="J105" s="297"/>
      <c r="K105" s="455">
        <f>K78+K79+K80+K99+K82+K94+K84+K85+K86+K87+K88+K102</f>
        <v>69</v>
      </c>
      <c r="L105" s="455">
        <f>L77+L78+L79+L80+L99+L82+L94+L84+L85+L86+L87+L88+L102+L103</f>
        <v>1.5</v>
      </c>
      <c r="M105" s="456">
        <f>K105+L105</f>
        <v>70.5</v>
      </c>
      <c r="N105" s="297"/>
      <c r="O105" s="444">
        <f>O78+O79+O80+O81+O94+O83+O84+O85+O86+O87+O91+O102</f>
        <v>67</v>
      </c>
      <c r="P105" s="444">
        <f>P77+P78+P79+P80+P81+P94+P83+P84+P85+P86+P87+P91+P102+P103</f>
        <v>0.5</v>
      </c>
      <c r="Q105" s="445">
        <f>O105+P105</f>
        <v>67.5</v>
      </c>
      <c r="R105" s="3"/>
      <c r="S105" s="3"/>
      <c r="T105" s="3"/>
      <c r="U105" s="3"/>
      <c r="V105" s="3"/>
      <c r="W105" s="3"/>
      <c r="X105" s="3"/>
      <c r="Y105" s="3"/>
      <c r="Z105" s="3"/>
      <c r="BI105" s="4"/>
      <c r="BJ105" s="4"/>
      <c r="BK105" s="4"/>
      <c r="BL105" s="4"/>
      <c r="BM105" s="4"/>
      <c r="BN105" s="4"/>
      <c r="BO105" s="4"/>
    </row>
    <row r="106" spans="1:67" ht="13.5" thickBot="1">
      <c r="A106" s="297"/>
      <c r="B106" s="298"/>
      <c r="C106" s="298"/>
      <c r="D106" s="549"/>
      <c r="E106" s="547"/>
      <c r="F106" s="548"/>
      <c r="G106" s="548"/>
      <c r="H106" s="549"/>
      <c r="I106" s="311"/>
      <c r="J106" s="299"/>
      <c r="K106" s="300"/>
      <c r="L106" s="300"/>
      <c r="M106" s="303"/>
      <c r="N106" s="300"/>
      <c r="O106" s="300"/>
      <c r="P106" s="300"/>
      <c r="Q106" s="301"/>
      <c r="R106" s="3"/>
      <c r="S106" s="3"/>
      <c r="T106" s="3"/>
      <c r="U106" s="3"/>
      <c r="V106" s="3"/>
      <c r="W106" s="3"/>
      <c r="X106" s="3"/>
      <c r="Y106" s="3"/>
      <c r="Z106" s="3"/>
      <c r="BI106" s="4"/>
      <c r="BJ106" s="4"/>
      <c r="BK106" s="4"/>
      <c r="BL106" s="4"/>
      <c r="BM106" s="4"/>
      <c r="BN106" s="4"/>
      <c r="BO106" s="4"/>
    </row>
    <row r="107" spans="1:67" s="213" customFormat="1" ht="18.75" thickBot="1">
      <c r="A107" s="578" t="s">
        <v>541</v>
      </c>
      <c r="B107" s="579"/>
      <c r="C107" s="586"/>
      <c r="D107" s="580">
        <v>6</v>
      </c>
      <c r="E107" s="554" t="s">
        <v>541</v>
      </c>
      <c r="F107" s="555"/>
      <c r="G107" s="556"/>
      <c r="H107" s="557">
        <v>2</v>
      </c>
      <c r="I107" s="271"/>
      <c r="J107" s="598"/>
      <c r="K107" s="573"/>
      <c r="L107" s="572"/>
      <c r="M107" s="574">
        <v>1</v>
      </c>
      <c r="N107" s="587"/>
      <c r="O107" s="588"/>
      <c r="P107" s="587"/>
      <c r="Q107" s="589">
        <v>1</v>
      </c>
      <c r="R107" s="209"/>
      <c r="S107" s="209"/>
      <c r="T107" s="209"/>
      <c r="U107" s="209"/>
      <c r="V107" s="209"/>
      <c r="W107" s="209"/>
      <c r="X107" s="209"/>
      <c r="Y107" s="209"/>
      <c r="Z107" s="209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  <c r="BI107" s="210"/>
      <c r="BJ107" s="210"/>
      <c r="BK107" s="210"/>
      <c r="BL107" s="210"/>
      <c r="BM107" s="210"/>
      <c r="BN107" s="210"/>
      <c r="BO107" s="210"/>
    </row>
    <row r="108" spans="1:67" ht="15" thickBot="1">
      <c r="A108" s="849"/>
      <c r="B108" s="849"/>
      <c r="C108" s="849"/>
      <c r="D108" s="849"/>
      <c r="E108" s="849"/>
      <c r="F108" s="849"/>
      <c r="G108" s="849"/>
      <c r="H108" s="849"/>
      <c r="I108" s="312"/>
      <c r="J108" s="784" t="s">
        <v>32</v>
      </c>
      <c r="K108" s="784"/>
      <c r="L108" s="784"/>
      <c r="M108" s="675"/>
      <c r="N108" s="783" t="s">
        <v>33</v>
      </c>
      <c r="O108" s="784"/>
      <c r="P108" s="784"/>
      <c r="Q108" s="785"/>
      <c r="R108" s="3"/>
      <c r="S108" s="3"/>
      <c r="T108" s="3"/>
      <c r="U108" s="3"/>
      <c r="V108" s="3"/>
      <c r="W108" s="3"/>
      <c r="X108" s="3"/>
      <c r="Y108" s="3"/>
      <c r="Z108" s="3"/>
      <c r="BI108" s="4"/>
      <c r="BJ108" s="4"/>
      <c r="BK108" s="4"/>
      <c r="BL108" s="4"/>
      <c r="BM108" s="4"/>
      <c r="BN108" s="4"/>
      <c r="BO108" s="4"/>
    </row>
    <row r="109" spans="1:67" ht="15" thickBot="1">
      <c r="A109" s="30"/>
      <c r="B109" s="3"/>
      <c r="C109" s="3"/>
      <c r="D109" s="3"/>
      <c r="E109" s="849"/>
      <c r="F109" s="849"/>
      <c r="G109" s="849"/>
      <c r="H109" s="849"/>
      <c r="I109" s="313"/>
      <c r="J109" s="853" t="s">
        <v>69</v>
      </c>
      <c r="K109" s="854"/>
      <c r="L109" s="854"/>
      <c r="M109" s="854"/>
      <c r="N109" s="846" t="s">
        <v>94</v>
      </c>
      <c r="O109" s="847"/>
      <c r="P109" s="847"/>
      <c r="Q109" s="848"/>
      <c r="R109" s="3"/>
      <c r="S109" s="3"/>
      <c r="T109" s="3"/>
      <c r="U109" s="3"/>
      <c r="V109" s="3"/>
      <c r="W109" s="3"/>
      <c r="X109" s="3"/>
      <c r="Y109" s="3"/>
      <c r="Z109" s="3"/>
      <c r="BI109" s="4"/>
      <c r="BJ109" s="4"/>
      <c r="BK109" s="4"/>
      <c r="BL109" s="4"/>
      <c r="BM109" s="4"/>
      <c r="BN109" s="4"/>
      <c r="BO109" s="4"/>
    </row>
    <row r="110" spans="1:67" ht="12.75">
      <c r="A110" s="3"/>
      <c r="B110" s="3"/>
      <c r="C110" s="3"/>
      <c r="D110" s="3"/>
      <c r="E110" s="3"/>
      <c r="F110" s="3"/>
      <c r="G110" s="3"/>
      <c r="H110" s="3"/>
      <c r="I110" s="30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BI110" s="4"/>
      <c r="BJ110" s="4"/>
      <c r="BK110" s="4"/>
      <c r="BL110" s="4"/>
      <c r="BM110" s="4"/>
      <c r="BN110" s="4"/>
      <c r="BO110" s="4"/>
    </row>
    <row r="111" spans="1:6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BI111" s="4"/>
      <c r="BJ111" s="4"/>
      <c r="BK111" s="4"/>
      <c r="BL111" s="4"/>
      <c r="BM111" s="4"/>
      <c r="BN111" s="4"/>
      <c r="BO111" s="4"/>
    </row>
    <row r="112" spans="1:6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BI112" s="4"/>
      <c r="BJ112" s="4"/>
      <c r="BK112" s="4"/>
      <c r="BL112" s="4"/>
      <c r="BM112" s="4"/>
      <c r="BN112" s="4"/>
      <c r="BO112" s="4"/>
    </row>
    <row r="113" spans="1:6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BI113" s="4"/>
      <c r="BJ113" s="4"/>
      <c r="BK113" s="4"/>
      <c r="BL113" s="4"/>
      <c r="BM113" s="4"/>
      <c r="BN113" s="4"/>
      <c r="BO113" s="4"/>
    </row>
    <row r="114" spans="1:6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BI114" s="4"/>
      <c r="BJ114" s="4"/>
      <c r="BK114" s="4"/>
      <c r="BL114" s="4"/>
      <c r="BM114" s="4"/>
      <c r="BN114" s="4"/>
      <c r="BO114" s="4"/>
    </row>
    <row r="115" spans="1:6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BI115" s="4"/>
      <c r="BJ115" s="4"/>
      <c r="BK115" s="4"/>
      <c r="BL115" s="4"/>
      <c r="BM115" s="4"/>
      <c r="BN115" s="4"/>
      <c r="BO115" s="4"/>
    </row>
    <row r="116" spans="1:6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BI116" s="4"/>
      <c r="BJ116" s="4"/>
      <c r="BK116" s="4"/>
      <c r="BL116" s="4"/>
      <c r="BM116" s="4"/>
      <c r="BN116" s="4"/>
      <c r="BO116" s="4"/>
    </row>
    <row r="117" spans="1:6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BI117" s="4"/>
      <c r="BJ117" s="4"/>
      <c r="BK117" s="4"/>
      <c r="BL117" s="4"/>
      <c r="BM117" s="4"/>
      <c r="BN117" s="4"/>
      <c r="BO117" s="4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</sheetData>
  <sheetProtection/>
  <mergeCells count="43">
    <mergeCell ref="N109:Q109"/>
    <mergeCell ref="E109:H109"/>
    <mergeCell ref="N76:Q76"/>
    <mergeCell ref="A108:D108"/>
    <mergeCell ref="E108:H108"/>
    <mergeCell ref="J109:M109"/>
    <mergeCell ref="A73:D73"/>
    <mergeCell ref="E73:H73"/>
    <mergeCell ref="J108:M108"/>
    <mergeCell ref="N108:Q108"/>
    <mergeCell ref="J75:Q75"/>
    <mergeCell ref="J76:M76"/>
    <mergeCell ref="J73:M73"/>
    <mergeCell ref="N73:Q73"/>
    <mergeCell ref="A76:D76"/>
    <mergeCell ref="E76:H76"/>
    <mergeCell ref="J36:M36"/>
    <mergeCell ref="N36:Q36"/>
    <mergeCell ref="A38:Q38"/>
    <mergeCell ref="J72:M72"/>
    <mergeCell ref="N72:Q72"/>
    <mergeCell ref="E72:H72"/>
    <mergeCell ref="E36:H36"/>
    <mergeCell ref="A2:H2"/>
    <mergeCell ref="J2:Q2"/>
    <mergeCell ref="A39:H39"/>
    <mergeCell ref="A75:H75"/>
    <mergeCell ref="A40:D40"/>
    <mergeCell ref="E40:H40"/>
    <mergeCell ref="J40:M40"/>
    <mergeCell ref="A3:D3"/>
    <mergeCell ref="J39:Q39"/>
    <mergeCell ref="A72:D72"/>
    <mergeCell ref="A1:Q1"/>
    <mergeCell ref="N40:Q40"/>
    <mergeCell ref="E3:H3"/>
    <mergeCell ref="J3:M3"/>
    <mergeCell ref="N3:Q3"/>
    <mergeCell ref="A35:D35"/>
    <mergeCell ref="E35:H35"/>
    <mergeCell ref="J35:M35"/>
    <mergeCell ref="N35:Q35"/>
    <mergeCell ref="A36:D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9.7109375" style="5" customWidth="1"/>
    <col min="2" max="3" width="5.7109375" style="5" customWidth="1"/>
    <col min="4" max="4" width="6.7109375" style="5" customWidth="1"/>
    <col min="5" max="5" width="19.7109375" style="5" customWidth="1"/>
    <col min="6" max="7" width="5.7109375" style="5" customWidth="1"/>
    <col min="8" max="8" width="6.7109375" style="5" customWidth="1"/>
    <col min="9" max="9" width="1.1484375" style="5" customWidth="1"/>
    <col min="10" max="10" width="19.7109375" style="5" customWidth="1"/>
    <col min="11" max="12" width="5.7109375" style="5" customWidth="1"/>
    <col min="13" max="13" width="6.7109375" style="5" customWidth="1"/>
    <col min="14" max="14" width="19.7109375" style="5" customWidth="1"/>
    <col min="15" max="16" width="5.7109375" style="5" customWidth="1"/>
    <col min="17" max="17" width="6.7109375" style="5" customWidth="1"/>
    <col min="18" max="22" width="9.140625" style="5" customWidth="1"/>
    <col min="23" max="26" width="9.140625" style="4" customWidth="1"/>
    <col min="27" max="16384" width="9.140625" style="5" customWidth="1"/>
  </cols>
  <sheetData>
    <row r="1" spans="1:26" ht="15" thickBot="1">
      <c r="A1" s="674" t="s">
        <v>106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6"/>
      <c r="R1" s="3"/>
      <c r="S1" s="3"/>
      <c r="T1" s="3"/>
      <c r="U1" s="3"/>
      <c r="V1" s="3"/>
      <c r="W1" s="3"/>
      <c r="X1" s="3"/>
      <c r="Y1" s="3"/>
      <c r="Z1" s="3"/>
    </row>
    <row r="2" spans="1:26" ht="15" thickBot="1">
      <c r="A2" s="674" t="s">
        <v>36</v>
      </c>
      <c r="B2" s="675"/>
      <c r="C2" s="675"/>
      <c r="D2" s="675"/>
      <c r="E2" s="675"/>
      <c r="F2" s="675"/>
      <c r="G2" s="675"/>
      <c r="H2" s="675"/>
      <c r="I2" s="689"/>
      <c r="J2" s="675"/>
      <c r="K2" s="675"/>
      <c r="L2" s="675"/>
      <c r="M2" s="675"/>
      <c r="N2" s="675"/>
      <c r="O2" s="675"/>
      <c r="P2" s="675"/>
      <c r="Q2" s="676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thickBot="1">
      <c r="A3" s="706" t="s">
        <v>71</v>
      </c>
      <c r="B3" s="707"/>
      <c r="C3" s="707"/>
      <c r="D3" s="708"/>
      <c r="E3" s="628" t="s">
        <v>356</v>
      </c>
      <c r="F3" s="687"/>
      <c r="G3" s="687"/>
      <c r="H3" s="629"/>
      <c r="I3" s="79"/>
      <c r="J3" s="697" t="s">
        <v>357</v>
      </c>
      <c r="K3" s="698"/>
      <c r="L3" s="698"/>
      <c r="M3" s="699"/>
      <c r="N3" s="709" t="s">
        <v>72</v>
      </c>
      <c r="O3" s="710"/>
      <c r="P3" s="710"/>
      <c r="Q3" s="711"/>
      <c r="R3" s="3"/>
      <c r="S3" s="3"/>
      <c r="T3" s="3"/>
      <c r="U3" s="3"/>
      <c r="V3" s="3"/>
      <c r="W3" s="3"/>
      <c r="X3" s="3"/>
      <c r="Y3" s="3"/>
      <c r="Z3" s="3"/>
    </row>
    <row r="4" spans="1:26" ht="13.5" thickBot="1">
      <c r="A4" s="81" t="s">
        <v>3</v>
      </c>
      <c r="B4" s="82" t="s">
        <v>68</v>
      </c>
      <c r="C4" s="83">
        <v>1.5</v>
      </c>
      <c r="D4" s="82" t="s">
        <v>11</v>
      </c>
      <c r="E4" s="314" t="s">
        <v>3</v>
      </c>
      <c r="F4" s="314" t="s">
        <v>68</v>
      </c>
      <c r="G4" s="314">
        <v>0</v>
      </c>
      <c r="H4" s="314" t="s">
        <v>11</v>
      </c>
      <c r="I4" s="84"/>
      <c r="J4" s="130" t="s">
        <v>3</v>
      </c>
      <c r="K4" s="130" t="s">
        <v>68</v>
      </c>
      <c r="L4" s="130">
        <v>2</v>
      </c>
      <c r="M4" s="130" t="s">
        <v>11</v>
      </c>
      <c r="N4" s="176" t="s">
        <v>3</v>
      </c>
      <c r="O4" s="177" t="s">
        <v>68</v>
      </c>
      <c r="P4" s="178">
        <v>-0.5</v>
      </c>
      <c r="Q4" s="177" t="s">
        <v>11</v>
      </c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88" t="s">
        <v>184</v>
      </c>
      <c r="B5" s="339">
        <v>6</v>
      </c>
      <c r="C5" s="340">
        <v>-3</v>
      </c>
      <c r="D5" s="331">
        <f>B5+C5</f>
        <v>3</v>
      </c>
      <c r="E5" s="88" t="s">
        <v>277</v>
      </c>
      <c r="F5" s="216">
        <v>6.5</v>
      </c>
      <c r="G5" s="320">
        <v>-3</v>
      </c>
      <c r="H5" s="217">
        <f>F5+G5</f>
        <v>3.5</v>
      </c>
      <c r="I5" s="84"/>
      <c r="J5" s="88" t="s">
        <v>326</v>
      </c>
      <c r="K5" s="216">
        <v>6</v>
      </c>
      <c r="L5" s="320">
        <v>-2</v>
      </c>
      <c r="M5" s="217">
        <f>K5+L5</f>
        <v>4</v>
      </c>
      <c r="N5" s="88" t="s">
        <v>233</v>
      </c>
      <c r="O5" s="218">
        <v>6.5</v>
      </c>
      <c r="P5" s="320">
        <v>1</v>
      </c>
      <c r="Q5" s="217">
        <f>O5+P5</f>
        <v>7.5</v>
      </c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89" t="s">
        <v>185</v>
      </c>
      <c r="B6" s="341">
        <v>6</v>
      </c>
      <c r="C6" s="342">
        <v>0</v>
      </c>
      <c r="D6" s="332">
        <f aca="true" t="shared" si="0" ref="D6:D29">B6+C6</f>
        <v>6</v>
      </c>
      <c r="E6" s="89" t="s">
        <v>278</v>
      </c>
      <c r="F6" s="221">
        <v>5.5</v>
      </c>
      <c r="G6" s="321">
        <v>0</v>
      </c>
      <c r="H6" s="222">
        <f aca="true" t="shared" si="1" ref="H6:H29">F6+G6</f>
        <v>5.5</v>
      </c>
      <c r="I6" s="84"/>
      <c r="J6" s="89" t="s">
        <v>327</v>
      </c>
      <c r="K6" s="221">
        <v>5.5</v>
      </c>
      <c r="L6" s="321">
        <v>0</v>
      </c>
      <c r="M6" s="222">
        <f aca="true" t="shared" si="2" ref="M6:M29">K6+L6</f>
        <v>5.5</v>
      </c>
      <c r="N6" s="89" t="s">
        <v>234</v>
      </c>
      <c r="O6" s="221">
        <v>7</v>
      </c>
      <c r="P6" s="321">
        <v>-0.5</v>
      </c>
      <c r="Q6" s="222">
        <f aca="true" t="shared" si="3" ref="Q6:Q29">O6+P6</f>
        <v>6.5</v>
      </c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89" t="s">
        <v>186</v>
      </c>
      <c r="B7" s="341">
        <v>5.5</v>
      </c>
      <c r="C7" s="342">
        <v>0</v>
      </c>
      <c r="D7" s="332">
        <f t="shared" si="0"/>
        <v>5.5</v>
      </c>
      <c r="E7" s="89" t="s">
        <v>279</v>
      </c>
      <c r="F7" s="221">
        <v>6</v>
      </c>
      <c r="G7" s="321">
        <v>-0.5</v>
      </c>
      <c r="H7" s="222">
        <f t="shared" si="1"/>
        <v>5.5</v>
      </c>
      <c r="I7" s="84"/>
      <c r="J7" s="89" t="s">
        <v>328</v>
      </c>
      <c r="K7" s="221">
        <v>6</v>
      </c>
      <c r="L7" s="321">
        <v>0</v>
      </c>
      <c r="M7" s="222">
        <f t="shared" si="2"/>
        <v>6</v>
      </c>
      <c r="N7" s="89" t="s">
        <v>235</v>
      </c>
      <c r="O7" s="221">
        <v>5.5</v>
      </c>
      <c r="P7" s="321">
        <v>-0.5</v>
      </c>
      <c r="Q7" s="222">
        <f t="shared" si="3"/>
        <v>5</v>
      </c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89" t="s">
        <v>187</v>
      </c>
      <c r="B8" s="341">
        <v>7</v>
      </c>
      <c r="C8" s="342">
        <v>0</v>
      </c>
      <c r="D8" s="332">
        <f t="shared" si="0"/>
        <v>7</v>
      </c>
      <c r="E8" s="89" t="s">
        <v>280</v>
      </c>
      <c r="F8" s="221">
        <v>5.5</v>
      </c>
      <c r="G8" s="321">
        <v>0</v>
      </c>
      <c r="H8" s="222">
        <f t="shared" si="1"/>
        <v>5.5</v>
      </c>
      <c r="I8" s="84"/>
      <c r="J8" s="89" t="s">
        <v>329</v>
      </c>
      <c r="K8" s="221">
        <v>6.5</v>
      </c>
      <c r="L8" s="321">
        <v>0</v>
      </c>
      <c r="M8" s="222">
        <f t="shared" si="2"/>
        <v>6.5</v>
      </c>
      <c r="N8" s="180" t="s">
        <v>236</v>
      </c>
      <c r="O8" s="353">
        <v>5</v>
      </c>
      <c r="P8" s="321">
        <v>0</v>
      </c>
      <c r="Q8" s="354">
        <f t="shared" si="3"/>
        <v>5</v>
      </c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89" t="s">
        <v>188</v>
      </c>
      <c r="B9" s="341">
        <v>5.5</v>
      </c>
      <c r="C9" s="342">
        <v>0</v>
      </c>
      <c r="D9" s="332">
        <f t="shared" si="0"/>
        <v>5.5</v>
      </c>
      <c r="E9" s="89" t="s">
        <v>281</v>
      </c>
      <c r="F9" s="221">
        <v>5.5</v>
      </c>
      <c r="G9" s="321">
        <v>-0.5</v>
      </c>
      <c r="H9" s="222">
        <f t="shared" si="1"/>
        <v>5</v>
      </c>
      <c r="I9" s="84"/>
      <c r="J9" s="89" t="s">
        <v>330</v>
      </c>
      <c r="K9" s="221">
        <v>6</v>
      </c>
      <c r="L9" s="321">
        <v>0</v>
      </c>
      <c r="M9" s="222">
        <f t="shared" si="2"/>
        <v>6</v>
      </c>
      <c r="N9" s="89" t="s">
        <v>237</v>
      </c>
      <c r="O9" s="221">
        <v>7</v>
      </c>
      <c r="P9" s="321">
        <v>0</v>
      </c>
      <c r="Q9" s="222">
        <f t="shared" si="3"/>
        <v>7</v>
      </c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89" t="s">
        <v>189</v>
      </c>
      <c r="B10" s="341">
        <v>6.5</v>
      </c>
      <c r="C10" s="342">
        <v>0</v>
      </c>
      <c r="D10" s="332">
        <f t="shared" si="0"/>
        <v>6.5</v>
      </c>
      <c r="E10" s="89" t="s">
        <v>282</v>
      </c>
      <c r="F10" s="221">
        <v>6.5</v>
      </c>
      <c r="G10" s="321">
        <v>-0.5</v>
      </c>
      <c r="H10" s="222">
        <f t="shared" si="1"/>
        <v>6</v>
      </c>
      <c r="I10" s="84"/>
      <c r="J10" s="89" t="s">
        <v>331</v>
      </c>
      <c r="K10" s="221">
        <v>7</v>
      </c>
      <c r="L10" s="321">
        <v>2.5</v>
      </c>
      <c r="M10" s="222">
        <f t="shared" si="2"/>
        <v>9.5</v>
      </c>
      <c r="N10" s="89" t="s">
        <v>238</v>
      </c>
      <c r="O10" s="221">
        <v>6.5</v>
      </c>
      <c r="P10" s="321">
        <v>-0.5</v>
      </c>
      <c r="Q10" s="222">
        <f t="shared" si="3"/>
        <v>6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89" t="s">
        <v>190</v>
      </c>
      <c r="B11" s="341">
        <v>7</v>
      </c>
      <c r="C11" s="342">
        <v>1.5</v>
      </c>
      <c r="D11" s="332">
        <f t="shared" si="0"/>
        <v>8.5</v>
      </c>
      <c r="E11" s="89" t="s">
        <v>283</v>
      </c>
      <c r="F11" s="221">
        <v>5.5</v>
      </c>
      <c r="G11" s="321">
        <v>0</v>
      </c>
      <c r="H11" s="222">
        <f t="shared" si="1"/>
        <v>5.5</v>
      </c>
      <c r="I11" s="84"/>
      <c r="J11" s="89" t="s">
        <v>332</v>
      </c>
      <c r="K11" s="221" t="s">
        <v>333</v>
      </c>
      <c r="L11" s="321" t="s">
        <v>333</v>
      </c>
      <c r="M11" s="222" t="s">
        <v>333</v>
      </c>
      <c r="N11" s="89" t="s">
        <v>239</v>
      </c>
      <c r="O11" s="221">
        <v>6</v>
      </c>
      <c r="P11" s="321">
        <v>0</v>
      </c>
      <c r="Q11" s="222">
        <f t="shared" si="3"/>
        <v>6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89" t="s">
        <v>191</v>
      </c>
      <c r="B12" s="341">
        <v>6</v>
      </c>
      <c r="C12" s="342">
        <v>0</v>
      </c>
      <c r="D12" s="332">
        <f t="shared" si="0"/>
        <v>6</v>
      </c>
      <c r="E12" s="89" t="s">
        <v>284</v>
      </c>
      <c r="F12" s="221">
        <v>6.5</v>
      </c>
      <c r="G12" s="321">
        <v>0.5</v>
      </c>
      <c r="H12" s="222">
        <f t="shared" si="1"/>
        <v>7</v>
      </c>
      <c r="I12" s="84"/>
      <c r="J12" s="89" t="s">
        <v>334</v>
      </c>
      <c r="K12" s="221">
        <v>6</v>
      </c>
      <c r="L12" s="321">
        <v>0</v>
      </c>
      <c r="M12" s="222">
        <f t="shared" si="2"/>
        <v>6</v>
      </c>
      <c r="N12" s="89" t="s">
        <v>240</v>
      </c>
      <c r="O12" s="221">
        <v>6.5</v>
      </c>
      <c r="P12" s="321">
        <v>1</v>
      </c>
      <c r="Q12" s="222">
        <f t="shared" si="3"/>
        <v>7.5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89" t="s">
        <v>192</v>
      </c>
      <c r="B13" s="341">
        <v>6</v>
      </c>
      <c r="C13" s="342">
        <v>0</v>
      </c>
      <c r="D13" s="332">
        <f t="shared" si="0"/>
        <v>6</v>
      </c>
      <c r="E13" s="89" t="s">
        <v>285</v>
      </c>
      <c r="F13" s="221">
        <v>6</v>
      </c>
      <c r="G13" s="321">
        <v>0</v>
      </c>
      <c r="H13" s="222">
        <f t="shared" si="1"/>
        <v>6</v>
      </c>
      <c r="I13" s="84"/>
      <c r="J13" s="89" t="s">
        <v>335</v>
      </c>
      <c r="K13" s="221">
        <v>7</v>
      </c>
      <c r="L13" s="321">
        <v>1</v>
      </c>
      <c r="M13" s="222">
        <f t="shared" si="2"/>
        <v>8</v>
      </c>
      <c r="N13" s="89" t="s">
        <v>241</v>
      </c>
      <c r="O13" s="221">
        <v>5.5</v>
      </c>
      <c r="P13" s="321">
        <v>-0.5</v>
      </c>
      <c r="Q13" s="222">
        <f t="shared" si="3"/>
        <v>5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89" t="s">
        <v>193</v>
      </c>
      <c r="B14" s="341">
        <v>6</v>
      </c>
      <c r="C14" s="342">
        <v>0</v>
      </c>
      <c r="D14" s="332">
        <f t="shared" si="0"/>
        <v>6</v>
      </c>
      <c r="E14" s="89" t="s">
        <v>286</v>
      </c>
      <c r="F14" s="221">
        <v>7.5</v>
      </c>
      <c r="G14" s="321">
        <v>6</v>
      </c>
      <c r="H14" s="222">
        <f t="shared" si="1"/>
        <v>13.5</v>
      </c>
      <c r="I14" s="84"/>
      <c r="J14" s="89" t="s">
        <v>336</v>
      </c>
      <c r="K14" s="221">
        <v>7</v>
      </c>
      <c r="L14" s="321">
        <v>3</v>
      </c>
      <c r="M14" s="222">
        <f t="shared" si="2"/>
        <v>10</v>
      </c>
      <c r="N14" s="89" t="s">
        <v>242</v>
      </c>
      <c r="O14" s="221">
        <v>6</v>
      </c>
      <c r="P14" s="321">
        <v>0</v>
      </c>
      <c r="Q14" s="222">
        <f t="shared" si="3"/>
        <v>6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>
      <c r="A15" s="91" t="s">
        <v>194</v>
      </c>
      <c r="B15" s="337">
        <v>5</v>
      </c>
      <c r="C15" s="343">
        <v>-1.5</v>
      </c>
      <c r="D15" s="344">
        <f t="shared" si="0"/>
        <v>3.5</v>
      </c>
      <c r="E15" s="91" t="s">
        <v>287</v>
      </c>
      <c r="F15" s="229">
        <v>6</v>
      </c>
      <c r="G15" s="322">
        <v>0</v>
      </c>
      <c r="H15" s="230">
        <f t="shared" si="1"/>
        <v>6</v>
      </c>
      <c r="I15" s="84"/>
      <c r="J15" s="91" t="s">
        <v>337</v>
      </c>
      <c r="K15" s="229">
        <v>6.5</v>
      </c>
      <c r="L15" s="322">
        <v>1</v>
      </c>
      <c r="M15" s="230">
        <f t="shared" si="2"/>
        <v>7.5</v>
      </c>
      <c r="N15" s="91" t="s">
        <v>243</v>
      </c>
      <c r="O15" s="229">
        <v>6.5</v>
      </c>
      <c r="P15" s="322">
        <v>0</v>
      </c>
      <c r="Q15" s="230">
        <f t="shared" si="3"/>
        <v>6.5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13.5" thickBot="1">
      <c r="A16" s="92"/>
      <c r="B16" s="323"/>
      <c r="C16" s="324"/>
      <c r="D16" s="235"/>
      <c r="E16" s="92"/>
      <c r="F16" s="323"/>
      <c r="G16" s="324"/>
      <c r="H16" s="235"/>
      <c r="I16" s="93"/>
      <c r="J16" s="92"/>
      <c r="K16" s="323"/>
      <c r="L16" s="324"/>
      <c r="M16" s="235"/>
      <c r="N16" s="92"/>
      <c r="O16" s="323"/>
      <c r="P16" s="324"/>
      <c r="Q16" s="235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94" t="s">
        <v>195</v>
      </c>
      <c r="B17" s="345" t="s">
        <v>130</v>
      </c>
      <c r="C17" s="346" t="s">
        <v>130</v>
      </c>
      <c r="D17" s="334" t="s">
        <v>130</v>
      </c>
      <c r="E17" s="94" t="s">
        <v>288</v>
      </c>
      <c r="F17" s="241">
        <v>6</v>
      </c>
      <c r="G17" s="325">
        <v>-1</v>
      </c>
      <c r="H17" s="240">
        <f t="shared" si="1"/>
        <v>5</v>
      </c>
      <c r="I17" s="93"/>
      <c r="J17" s="94" t="s">
        <v>338</v>
      </c>
      <c r="K17" s="241" t="s">
        <v>130</v>
      </c>
      <c r="L17" s="325" t="s">
        <v>130</v>
      </c>
      <c r="M17" s="240" t="s">
        <v>130</v>
      </c>
      <c r="N17" s="94" t="s">
        <v>244</v>
      </c>
      <c r="O17" s="241">
        <v>6</v>
      </c>
      <c r="P17" s="325">
        <v>-1</v>
      </c>
      <c r="Q17" s="240">
        <f t="shared" si="3"/>
        <v>5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95" t="s">
        <v>196</v>
      </c>
      <c r="B18" s="347">
        <v>5.5</v>
      </c>
      <c r="C18" s="348">
        <v>0</v>
      </c>
      <c r="D18" s="235">
        <f t="shared" si="0"/>
        <v>5.5</v>
      </c>
      <c r="E18" s="95" t="s">
        <v>289</v>
      </c>
      <c r="F18" s="246">
        <v>6</v>
      </c>
      <c r="G18" s="236">
        <v>-0.5</v>
      </c>
      <c r="H18" s="245">
        <f t="shared" si="1"/>
        <v>5.5</v>
      </c>
      <c r="I18" s="93"/>
      <c r="J18" s="95" t="s">
        <v>339</v>
      </c>
      <c r="K18" s="246">
        <v>6.5</v>
      </c>
      <c r="L18" s="236">
        <v>1</v>
      </c>
      <c r="M18" s="245">
        <f t="shared" si="2"/>
        <v>7.5</v>
      </c>
      <c r="N18" s="95" t="s">
        <v>245</v>
      </c>
      <c r="O18" s="246" t="s">
        <v>130</v>
      </c>
      <c r="P18" s="236" t="s">
        <v>130</v>
      </c>
      <c r="Q18" s="245" t="s">
        <v>130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95" t="s">
        <v>197</v>
      </c>
      <c r="B19" s="347" t="s">
        <v>130</v>
      </c>
      <c r="C19" s="348" t="s">
        <v>130</v>
      </c>
      <c r="D19" s="235" t="s">
        <v>130</v>
      </c>
      <c r="E19" s="95" t="s">
        <v>290</v>
      </c>
      <c r="F19" s="246">
        <v>5.5</v>
      </c>
      <c r="G19" s="236">
        <v>0</v>
      </c>
      <c r="H19" s="245">
        <f t="shared" si="1"/>
        <v>5.5</v>
      </c>
      <c r="I19" s="93"/>
      <c r="J19" s="95" t="s">
        <v>340</v>
      </c>
      <c r="K19" s="246">
        <v>6.5</v>
      </c>
      <c r="L19" s="236">
        <v>-0.5</v>
      </c>
      <c r="M19" s="245">
        <f t="shared" si="2"/>
        <v>6</v>
      </c>
      <c r="N19" s="95" t="s">
        <v>246</v>
      </c>
      <c r="O19" s="246">
        <v>5.5</v>
      </c>
      <c r="P19" s="236">
        <v>0</v>
      </c>
      <c r="Q19" s="245">
        <f t="shared" si="3"/>
        <v>5.5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95" t="s">
        <v>198</v>
      </c>
      <c r="B20" s="347">
        <v>5.5</v>
      </c>
      <c r="C20" s="348">
        <v>-0.5</v>
      </c>
      <c r="D20" s="235">
        <f t="shared" si="0"/>
        <v>5</v>
      </c>
      <c r="E20" s="95" t="s">
        <v>291</v>
      </c>
      <c r="F20" s="246">
        <v>6</v>
      </c>
      <c r="G20" s="236">
        <v>-0.5</v>
      </c>
      <c r="H20" s="245">
        <f t="shared" si="1"/>
        <v>5.5</v>
      </c>
      <c r="I20" s="93"/>
      <c r="J20" s="95" t="s">
        <v>341</v>
      </c>
      <c r="K20" s="246">
        <v>7</v>
      </c>
      <c r="L20" s="236">
        <v>1</v>
      </c>
      <c r="M20" s="245">
        <f t="shared" si="2"/>
        <v>8</v>
      </c>
      <c r="N20" s="95" t="s">
        <v>247</v>
      </c>
      <c r="O20" s="246">
        <v>5.5</v>
      </c>
      <c r="P20" s="236">
        <v>0</v>
      </c>
      <c r="Q20" s="245">
        <f t="shared" si="3"/>
        <v>5.5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95" t="s">
        <v>199</v>
      </c>
      <c r="B21" s="347" t="s">
        <v>130</v>
      </c>
      <c r="C21" s="348" t="s">
        <v>130</v>
      </c>
      <c r="D21" s="235" t="s">
        <v>130</v>
      </c>
      <c r="E21" s="95" t="s">
        <v>292</v>
      </c>
      <c r="F21" s="246">
        <v>5.5</v>
      </c>
      <c r="G21" s="236">
        <v>0</v>
      </c>
      <c r="H21" s="245">
        <f t="shared" si="1"/>
        <v>5.5</v>
      </c>
      <c r="I21" s="93"/>
      <c r="J21" s="89" t="s">
        <v>342</v>
      </c>
      <c r="K21" s="221">
        <v>7.5</v>
      </c>
      <c r="L21" s="321">
        <v>4</v>
      </c>
      <c r="M21" s="222">
        <f t="shared" si="2"/>
        <v>11.5</v>
      </c>
      <c r="N21" s="95" t="s">
        <v>248</v>
      </c>
      <c r="O21" s="246" t="s">
        <v>130</v>
      </c>
      <c r="P21" s="236" t="s">
        <v>130</v>
      </c>
      <c r="Q21" s="245" t="s">
        <v>130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95" t="s">
        <v>200</v>
      </c>
      <c r="B22" s="347">
        <v>6.5</v>
      </c>
      <c r="C22" s="348">
        <v>2.5</v>
      </c>
      <c r="D22" s="235">
        <f t="shared" si="0"/>
        <v>9</v>
      </c>
      <c r="E22" s="95" t="s">
        <v>293</v>
      </c>
      <c r="F22" s="246" t="s">
        <v>227</v>
      </c>
      <c r="G22" s="236" t="s">
        <v>227</v>
      </c>
      <c r="H22" s="245" t="s">
        <v>227</v>
      </c>
      <c r="I22" s="93"/>
      <c r="J22" s="95" t="s">
        <v>343</v>
      </c>
      <c r="K22" s="246" t="s">
        <v>130</v>
      </c>
      <c r="L22" s="236" t="s">
        <v>130</v>
      </c>
      <c r="M22" s="245" t="s">
        <v>130</v>
      </c>
      <c r="N22" s="95" t="s">
        <v>249</v>
      </c>
      <c r="O22" s="246">
        <v>6</v>
      </c>
      <c r="P22" s="236">
        <v>0</v>
      </c>
      <c r="Q22" s="245">
        <f t="shared" si="3"/>
        <v>6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5" t="s">
        <v>201</v>
      </c>
      <c r="B23" s="347">
        <v>4.5</v>
      </c>
      <c r="C23" s="348">
        <v>-1</v>
      </c>
      <c r="D23" s="235">
        <f t="shared" si="0"/>
        <v>3.5</v>
      </c>
      <c r="E23" s="95" t="s">
        <v>294</v>
      </c>
      <c r="F23" s="246">
        <v>6</v>
      </c>
      <c r="G23" s="236">
        <v>0</v>
      </c>
      <c r="H23" s="245">
        <f t="shared" si="1"/>
        <v>6</v>
      </c>
      <c r="I23" s="93"/>
      <c r="J23" s="95" t="s">
        <v>344</v>
      </c>
      <c r="K23" s="246">
        <v>6</v>
      </c>
      <c r="L23" s="236">
        <v>0</v>
      </c>
      <c r="M23" s="245">
        <f t="shared" si="2"/>
        <v>6</v>
      </c>
      <c r="N23" s="95" t="s">
        <v>250</v>
      </c>
      <c r="O23" s="246">
        <v>6</v>
      </c>
      <c r="P23" s="236">
        <v>0</v>
      </c>
      <c r="Q23" s="245">
        <f t="shared" si="3"/>
        <v>6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5" t="s">
        <v>202</v>
      </c>
      <c r="B24" s="347">
        <v>5.5</v>
      </c>
      <c r="C24" s="348">
        <v>0</v>
      </c>
      <c r="D24" s="235">
        <f t="shared" si="0"/>
        <v>5.5</v>
      </c>
      <c r="E24" s="95" t="s">
        <v>295</v>
      </c>
      <c r="F24" s="246" t="s">
        <v>130</v>
      </c>
      <c r="G24" s="236" t="s">
        <v>130</v>
      </c>
      <c r="H24" s="245" t="s">
        <v>130</v>
      </c>
      <c r="I24" s="93"/>
      <c r="J24" s="95" t="s">
        <v>345</v>
      </c>
      <c r="K24" s="246">
        <v>5</v>
      </c>
      <c r="L24" s="236">
        <v>0</v>
      </c>
      <c r="M24" s="245">
        <f t="shared" si="2"/>
        <v>5</v>
      </c>
      <c r="N24" s="95" t="s">
        <v>251</v>
      </c>
      <c r="O24" s="246" t="s">
        <v>130</v>
      </c>
      <c r="P24" s="236" t="s">
        <v>130</v>
      </c>
      <c r="Q24" s="245" t="s">
        <v>130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95" t="s">
        <v>203</v>
      </c>
      <c r="B25" s="347">
        <v>5.5</v>
      </c>
      <c r="C25" s="348">
        <v>0</v>
      </c>
      <c r="D25" s="235">
        <f t="shared" si="0"/>
        <v>5.5</v>
      </c>
      <c r="E25" s="95" t="s">
        <v>296</v>
      </c>
      <c r="F25" s="246">
        <v>6</v>
      </c>
      <c r="G25" s="236">
        <v>-0.5</v>
      </c>
      <c r="H25" s="245">
        <f t="shared" si="1"/>
        <v>5.5</v>
      </c>
      <c r="I25" s="93"/>
      <c r="J25" s="95" t="s">
        <v>346</v>
      </c>
      <c r="K25" s="246">
        <v>5</v>
      </c>
      <c r="L25" s="236">
        <v>0</v>
      </c>
      <c r="M25" s="245">
        <f t="shared" si="2"/>
        <v>5</v>
      </c>
      <c r="N25" s="95" t="s">
        <v>252</v>
      </c>
      <c r="O25" s="246">
        <v>6</v>
      </c>
      <c r="P25" s="236">
        <v>0</v>
      </c>
      <c r="Q25" s="245">
        <f t="shared" si="3"/>
        <v>6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95" t="s">
        <v>204</v>
      </c>
      <c r="B26" s="347">
        <v>6.5</v>
      </c>
      <c r="C26" s="348">
        <v>0.5</v>
      </c>
      <c r="D26" s="235">
        <f t="shared" si="0"/>
        <v>7</v>
      </c>
      <c r="E26" s="95" t="s">
        <v>297</v>
      </c>
      <c r="F26" s="246" t="s">
        <v>130</v>
      </c>
      <c r="G26" s="236" t="s">
        <v>130</v>
      </c>
      <c r="H26" s="245" t="s">
        <v>130</v>
      </c>
      <c r="I26" s="93"/>
      <c r="J26" s="95" t="s">
        <v>347</v>
      </c>
      <c r="K26" s="246">
        <v>6.5</v>
      </c>
      <c r="L26" s="236">
        <v>0</v>
      </c>
      <c r="M26" s="245">
        <f t="shared" si="2"/>
        <v>6.5</v>
      </c>
      <c r="N26" s="95" t="s">
        <v>253</v>
      </c>
      <c r="O26" s="246">
        <v>6</v>
      </c>
      <c r="P26" s="236">
        <v>-0.5</v>
      </c>
      <c r="Q26" s="245">
        <f t="shared" si="3"/>
        <v>5.5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95" t="s">
        <v>205</v>
      </c>
      <c r="B27" s="347">
        <v>4.5</v>
      </c>
      <c r="C27" s="348">
        <v>-0.5</v>
      </c>
      <c r="D27" s="235">
        <f t="shared" si="0"/>
        <v>4</v>
      </c>
      <c r="E27" s="95" t="s">
        <v>298</v>
      </c>
      <c r="F27" s="246" t="s">
        <v>130</v>
      </c>
      <c r="G27" s="236" t="s">
        <v>130</v>
      </c>
      <c r="H27" s="245" t="s">
        <v>130</v>
      </c>
      <c r="I27" s="93"/>
      <c r="J27" s="95" t="s">
        <v>348</v>
      </c>
      <c r="K27" s="246" t="s">
        <v>130</v>
      </c>
      <c r="L27" s="236" t="s">
        <v>130</v>
      </c>
      <c r="M27" s="245" t="s">
        <v>130</v>
      </c>
      <c r="N27" s="95" t="s">
        <v>254</v>
      </c>
      <c r="O27" s="246">
        <v>6.5</v>
      </c>
      <c r="P27" s="236">
        <v>0</v>
      </c>
      <c r="Q27" s="245">
        <f t="shared" si="3"/>
        <v>6.5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thickBot="1">
      <c r="A28" s="92" t="s">
        <v>206</v>
      </c>
      <c r="B28" s="349">
        <v>6</v>
      </c>
      <c r="C28" s="350">
        <v>0</v>
      </c>
      <c r="D28" s="235">
        <f t="shared" si="0"/>
        <v>6</v>
      </c>
      <c r="E28" s="92" t="s">
        <v>299</v>
      </c>
      <c r="F28" s="251">
        <v>6.5</v>
      </c>
      <c r="G28" s="326">
        <v>0</v>
      </c>
      <c r="H28" s="245">
        <f t="shared" si="1"/>
        <v>6.5</v>
      </c>
      <c r="I28" s="93"/>
      <c r="J28" s="92" t="s">
        <v>349</v>
      </c>
      <c r="K28" s="251">
        <v>6.5</v>
      </c>
      <c r="L28" s="326">
        <v>-0.5</v>
      </c>
      <c r="M28" s="245">
        <f t="shared" si="2"/>
        <v>6</v>
      </c>
      <c r="N28" s="92" t="s">
        <v>255</v>
      </c>
      <c r="O28" s="251" t="s">
        <v>130</v>
      </c>
      <c r="P28" s="326" t="s">
        <v>130</v>
      </c>
      <c r="Q28" s="245" t="s">
        <v>130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thickBot="1">
      <c r="A29" s="91" t="s">
        <v>207</v>
      </c>
      <c r="B29" s="337">
        <v>0</v>
      </c>
      <c r="C29" s="351">
        <v>0</v>
      </c>
      <c r="D29" s="252">
        <f t="shared" si="0"/>
        <v>0</v>
      </c>
      <c r="E29" s="91" t="s">
        <v>300</v>
      </c>
      <c r="F29" s="229">
        <v>1</v>
      </c>
      <c r="G29" s="327">
        <v>0</v>
      </c>
      <c r="H29" s="352">
        <f t="shared" si="1"/>
        <v>1</v>
      </c>
      <c r="I29" s="84"/>
      <c r="J29" s="91" t="s">
        <v>350</v>
      </c>
      <c r="K29" s="229">
        <v>1</v>
      </c>
      <c r="L29" s="327">
        <v>0</v>
      </c>
      <c r="M29" s="352">
        <f t="shared" si="2"/>
        <v>1</v>
      </c>
      <c r="N29" s="91" t="s">
        <v>355</v>
      </c>
      <c r="O29" s="229">
        <v>1.5</v>
      </c>
      <c r="P29" s="327">
        <v>0</v>
      </c>
      <c r="Q29" s="352">
        <f t="shared" si="3"/>
        <v>1.5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thickBot="1">
      <c r="A30" s="328" t="s">
        <v>93</v>
      </c>
      <c r="B30" s="329">
        <f>18.5/3</f>
        <v>6.166666666666667</v>
      </c>
      <c r="C30" s="330">
        <v>0</v>
      </c>
      <c r="D30" s="252">
        <f>C30</f>
        <v>0</v>
      </c>
      <c r="E30" s="328" t="s">
        <v>93</v>
      </c>
      <c r="F30" s="329">
        <f>17/3</f>
        <v>5.666666666666667</v>
      </c>
      <c r="G30" s="330">
        <v>0</v>
      </c>
      <c r="H30" s="252">
        <f>G30</f>
        <v>0</v>
      </c>
      <c r="I30" s="84"/>
      <c r="J30" s="328" t="s">
        <v>93</v>
      </c>
      <c r="K30" s="329">
        <f>18.5/3</f>
        <v>6.166666666666667</v>
      </c>
      <c r="L30" s="330">
        <v>0</v>
      </c>
      <c r="M30" s="252">
        <f>L30</f>
        <v>0</v>
      </c>
      <c r="N30" s="328" t="s">
        <v>93</v>
      </c>
      <c r="O30" s="329">
        <f>17.5/3</f>
        <v>5.833333333333333</v>
      </c>
      <c r="P30" s="330">
        <v>0</v>
      </c>
      <c r="Q30" s="252">
        <f>P30</f>
        <v>0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99"/>
      <c r="B31" s="100"/>
      <c r="C31" s="100"/>
      <c r="D31" s="101"/>
      <c r="E31" s="99"/>
      <c r="F31" s="100"/>
      <c r="G31" s="100"/>
      <c r="H31" s="101"/>
      <c r="I31" s="102"/>
      <c r="J31" s="99"/>
      <c r="K31" s="100"/>
      <c r="L31" s="100"/>
      <c r="M31" s="101"/>
      <c r="N31" s="99"/>
      <c r="O31" s="100"/>
      <c r="P31" s="100"/>
      <c r="Q31" s="186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103"/>
      <c r="B32" s="106">
        <f>B5+B6+B7+B8+B9+B10+B11+B12+B13+B14+B15+B29</f>
        <v>66.5</v>
      </c>
      <c r="C32" s="106">
        <f>C4+C5+C6+C7+C8+C9+C10+C11+C12+C13+C14+C15+C29+C30</f>
        <v>-1.5</v>
      </c>
      <c r="D32" s="107">
        <f>B32+C32</f>
        <v>65</v>
      </c>
      <c r="E32" s="103"/>
      <c r="F32" s="316">
        <f>F5+F6+F7+F8+F9+F10+F11+F12+F13+F14+F15+F29</f>
        <v>68</v>
      </c>
      <c r="G32" s="316">
        <f>G4+G5+G6+G7+G8+G9+G10+G11+G12+G13+G14+G15+G29+G30</f>
        <v>2</v>
      </c>
      <c r="H32" s="315">
        <f>F32+G32</f>
        <v>70</v>
      </c>
      <c r="I32" s="108"/>
      <c r="J32" s="103"/>
      <c r="K32" s="145">
        <f>K5+K6+K7+K8+K9+K10+K21+K12+K13+K14+K15+K29</f>
        <v>72</v>
      </c>
      <c r="L32" s="145">
        <f>L4+L5+L6+L7+L8+L9+L10+L21+L12+L13+L14+L15+L29+L30</f>
        <v>11.5</v>
      </c>
      <c r="M32" s="146">
        <f>K32+L32</f>
        <v>83.5</v>
      </c>
      <c r="N32" s="103"/>
      <c r="O32" s="191">
        <f>O5+O6+O7+O8+O9+O10+O11+O12+O13+O14+O15+O29</f>
        <v>69.5</v>
      </c>
      <c r="P32" s="191">
        <f>P4+P5+P6+P7+P8+P9+P10+P11+P12+P13+P14+P15+P29+P30</f>
        <v>-0.5</v>
      </c>
      <c r="Q32" s="192">
        <f>O32+P32</f>
        <v>69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thickBot="1">
      <c r="A33" s="111"/>
      <c r="B33" s="112"/>
      <c r="C33" s="112"/>
      <c r="D33" s="113"/>
      <c r="E33" s="111"/>
      <c r="F33" s="112"/>
      <c r="G33" s="112"/>
      <c r="H33" s="113"/>
      <c r="I33" s="114"/>
      <c r="J33" s="111"/>
      <c r="K33" s="112"/>
      <c r="L33" s="112"/>
      <c r="M33" s="113"/>
      <c r="N33" s="111"/>
      <c r="O33" s="112"/>
      <c r="P33" s="112"/>
      <c r="Q33" s="11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thickBot="1">
      <c r="A34" s="118"/>
      <c r="B34" s="119"/>
      <c r="C34" s="119"/>
      <c r="D34" s="120">
        <v>0</v>
      </c>
      <c r="E34" s="319"/>
      <c r="F34" s="318"/>
      <c r="G34" s="318"/>
      <c r="H34" s="317">
        <v>1</v>
      </c>
      <c r="I34" s="121"/>
      <c r="J34" s="154"/>
      <c r="K34" s="155"/>
      <c r="L34" s="155"/>
      <c r="M34" s="156">
        <v>4</v>
      </c>
      <c r="N34" s="199"/>
      <c r="O34" s="200"/>
      <c r="P34" s="200"/>
      <c r="Q34" s="201">
        <v>1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ht="6" customHeight="1" thickBot="1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7"/>
      <c r="R35" s="3"/>
      <c r="S35" s="3"/>
      <c r="T35" s="3"/>
      <c r="U35" s="3"/>
      <c r="V35" s="128"/>
      <c r="W35" s="3"/>
      <c r="X35" s="3"/>
      <c r="Y35" s="3"/>
      <c r="Z35" s="3"/>
    </row>
    <row r="36" spans="1:26" ht="15" thickBot="1">
      <c r="A36" s="674" t="s">
        <v>37</v>
      </c>
      <c r="B36" s="675"/>
      <c r="C36" s="675"/>
      <c r="D36" s="675"/>
      <c r="E36" s="675"/>
      <c r="F36" s="675"/>
      <c r="G36" s="675"/>
      <c r="H36" s="675"/>
      <c r="I36" s="689"/>
      <c r="J36" s="675"/>
      <c r="K36" s="675"/>
      <c r="L36" s="675"/>
      <c r="M36" s="675"/>
      <c r="N36" s="675"/>
      <c r="O36" s="675"/>
      <c r="P36" s="675"/>
      <c r="Q36" s="676"/>
      <c r="R36" s="3"/>
      <c r="S36" s="3"/>
      <c r="T36" s="3"/>
      <c r="U36" s="3"/>
      <c r="V36" s="30"/>
      <c r="W36" s="3"/>
      <c r="X36" s="3"/>
      <c r="Y36" s="3"/>
      <c r="Z36" s="3"/>
    </row>
    <row r="37" spans="1:26" ht="15" customHeight="1" thickBot="1">
      <c r="A37" s="703" t="s">
        <v>76</v>
      </c>
      <c r="B37" s="704"/>
      <c r="C37" s="704"/>
      <c r="D37" s="705"/>
      <c r="E37" s="630" t="s">
        <v>75</v>
      </c>
      <c r="F37" s="690"/>
      <c r="G37" s="690"/>
      <c r="H37" s="631"/>
      <c r="I37" s="126"/>
      <c r="J37" s="683" t="s">
        <v>67</v>
      </c>
      <c r="K37" s="688"/>
      <c r="L37" s="688"/>
      <c r="M37" s="684"/>
      <c r="N37" s="694" t="s">
        <v>351</v>
      </c>
      <c r="O37" s="695"/>
      <c r="P37" s="695"/>
      <c r="Q37" s="696"/>
      <c r="R37" s="3"/>
      <c r="S37" s="3"/>
      <c r="T37" s="3"/>
      <c r="U37" s="3"/>
      <c r="V37" s="3"/>
      <c r="W37" s="129"/>
      <c r="X37" s="129"/>
      <c r="Y37" s="129"/>
      <c r="Z37" s="129"/>
    </row>
    <row r="38" spans="1:26" ht="13.5" thickBot="1">
      <c r="A38" s="131" t="s">
        <v>3</v>
      </c>
      <c r="B38" s="131" t="s">
        <v>68</v>
      </c>
      <c r="C38" s="131">
        <v>2</v>
      </c>
      <c r="D38" s="131" t="s">
        <v>11</v>
      </c>
      <c r="E38" s="173" t="s">
        <v>3</v>
      </c>
      <c r="F38" s="174" t="s">
        <v>68</v>
      </c>
      <c r="G38" s="175">
        <v>0</v>
      </c>
      <c r="H38" s="174" t="s">
        <v>11</v>
      </c>
      <c r="I38" s="126"/>
      <c r="J38" s="132" t="s">
        <v>3</v>
      </c>
      <c r="K38" s="133" t="s">
        <v>68</v>
      </c>
      <c r="L38" s="134">
        <v>1.5</v>
      </c>
      <c r="M38" s="133" t="s">
        <v>11</v>
      </c>
      <c r="N38" s="85" t="s">
        <v>3</v>
      </c>
      <c r="O38" s="86" t="s">
        <v>68</v>
      </c>
      <c r="P38" s="87">
        <v>0</v>
      </c>
      <c r="Q38" s="86" t="s">
        <v>11</v>
      </c>
      <c r="R38" s="3"/>
      <c r="S38" s="3"/>
      <c r="T38" s="3"/>
      <c r="U38" s="3"/>
      <c r="V38" s="3"/>
      <c r="W38" s="138"/>
      <c r="X38" s="138"/>
      <c r="Y38" s="138"/>
      <c r="Z38" s="138"/>
    </row>
    <row r="39" spans="1:26" ht="12.75">
      <c r="A39" s="88" t="s">
        <v>256</v>
      </c>
      <c r="B39" s="218">
        <v>7</v>
      </c>
      <c r="C39" s="320">
        <v>3.5</v>
      </c>
      <c r="D39" s="331">
        <f>B39+C39</f>
        <v>10.5</v>
      </c>
      <c r="E39" s="88" t="s">
        <v>208</v>
      </c>
      <c r="F39" s="218">
        <v>6.5</v>
      </c>
      <c r="G39" s="320">
        <v>-1</v>
      </c>
      <c r="H39" s="217">
        <f>F39+G39</f>
        <v>5.5</v>
      </c>
      <c r="I39" s="126"/>
      <c r="J39" s="88" t="s">
        <v>173</v>
      </c>
      <c r="K39" s="218" t="s">
        <v>305</v>
      </c>
      <c r="L39" s="320" t="s">
        <v>305</v>
      </c>
      <c r="M39" s="217" t="s">
        <v>305</v>
      </c>
      <c r="N39" s="88" t="s">
        <v>118</v>
      </c>
      <c r="O39" s="216">
        <v>6</v>
      </c>
      <c r="P39" s="320">
        <v>-1</v>
      </c>
      <c r="Q39" s="217">
        <f>O39+P39</f>
        <v>5</v>
      </c>
      <c r="R39" s="3"/>
      <c r="S39" s="3"/>
      <c r="T39" s="3"/>
      <c r="U39" s="3"/>
      <c r="V39" s="3"/>
      <c r="W39" s="139"/>
      <c r="X39" s="139"/>
      <c r="Y39" s="139"/>
      <c r="Z39" s="139"/>
    </row>
    <row r="40" spans="1:26" ht="12.75">
      <c r="A40" s="89" t="s">
        <v>257</v>
      </c>
      <c r="B40" s="221">
        <v>5.5</v>
      </c>
      <c r="C40" s="321">
        <v>0</v>
      </c>
      <c r="D40" s="332">
        <f aca="true" t="shared" si="4" ref="D40:D63">B40+C40</f>
        <v>5.5</v>
      </c>
      <c r="E40" s="89" t="s">
        <v>209</v>
      </c>
      <c r="F40" s="221">
        <v>6</v>
      </c>
      <c r="G40" s="321">
        <v>0</v>
      </c>
      <c r="H40" s="222">
        <f aca="true" t="shared" si="5" ref="H40:H63">F40+G40</f>
        <v>6</v>
      </c>
      <c r="I40" s="126"/>
      <c r="J40" s="89" t="s">
        <v>352</v>
      </c>
      <c r="K40" s="221" t="s">
        <v>305</v>
      </c>
      <c r="L40" s="321" t="s">
        <v>305</v>
      </c>
      <c r="M40" s="222" t="s">
        <v>305</v>
      </c>
      <c r="N40" s="89" t="s">
        <v>119</v>
      </c>
      <c r="O40" s="221">
        <v>6.5</v>
      </c>
      <c r="P40" s="321">
        <v>0</v>
      </c>
      <c r="Q40" s="222">
        <f aca="true" t="shared" si="6" ref="Q40:Q63">O40+P40</f>
        <v>6.5</v>
      </c>
      <c r="R40" s="3"/>
      <c r="S40" s="3"/>
      <c r="T40" s="3"/>
      <c r="U40" s="3"/>
      <c r="V40" s="3"/>
      <c r="W40" s="139"/>
      <c r="X40" s="139"/>
      <c r="Y40" s="139"/>
      <c r="Z40" s="139"/>
    </row>
    <row r="41" spans="1:26" ht="12.75">
      <c r="A41" s="89" t="s">
        <v>258</v>
      </c>
      <c r="B41" s="221">
        <v>6</v>
      </c>
      <c r="C41" s="321">
        <v>0</v>
      </c>
      <c r="D41" s="332">
        <f t="shared" si="4"/>
        <v>6</v>
      </c>
      <c r="E41" s="89" t="s">
        <v>210</v>
      </c>
      <c r="F41" s="221">
        <v>6.5</v>
      </c>
      <c r="G41" s="321">
        <v>0</v>
      </c>
      <c r="H41" s="222">
        <f t="shared" si="5"/>
        <v>6.5</v>
      </c>
      <c r="I41" s="126"/>
      <c r="J41" s="89" t="s">
        <v>166</v>
      </c>
      <c r="K41" s="221">
        <v>6.5</v>
      </c>
      <c r="L41" s="321">
        <v>0</v>
      </c>
      <c r="M41" s="222">
        <f aca="true" t="shared" si="7" ref="M41:M62">K41+L41</f>
        <v>6.5</v>
      </c>
      <c r="N41" s="89" t="s">
        <v>120</v>
      </c>
      <c r="O41" s="221">
        <v>6</v>
      </c>
      <c r="P41" s="321">
        <v>0</v>
      </c>
      <c r="Q41" s="222">
        <f t="shared" si="6"/>
        <v>6</v>
      </c>
      <c r="R41" s="3"/>
      <c r="S41" s="3"/>
      <c r="T41" s="3"/>
      <c r="U41" s="3"/>
      <c r="V41" s="3"/>
      <c r="W41" s="139"/>
      <c r="X41" s="139"/>
      <c r="Y41" s="139"/>
      <c r="Z41" s="139"/>
    </row>
    <row r="42" spans="1:26" ht="12.75">
      <c r="A42" s="89" t="s">
        <v>259</v>
      </c>
      <c r="B42" s="221">
        <v>6.5</v>
      </c>
      <c r="C42" s="321">
        <v>0</v>
      </c>
      <c r="D42" s="332">
        <f t="shared" si="4"/>
        <v>6.5</v>
      </c>
      <c r="E42" s="89" t="s">
        <v>211</v>
      </c>
      <c r="F42" s="221">
        <v>6</v>
      </c>
      <c r="G42" s="321">
        <v>-0.5</v>
      </c>
      <c r="H42" s="222">
        <f t="shared" si="5"/>
        <v>5.5</v>
      </c>
      <c r="I42" s="126"/>
      <c r="J42" s="89" t="s">
        <v>353</v>
      </c>
      <c r="K42" s="221">
        <v>5.5</v>
      </c>
      <c r="L42" s="321">
        <v>0</v>
      </c>
      <c r="M42" s="222">
        <f t="shared" si="7"/>
        <v>5.5</v>
      </c>
      <c r="N42" s="89" t="s">
        <v>121</v>
      </c>
      <c r="O42" s="221">
        <v>6.5</v>
      </c>
      <c r="P42" s="321">
        <v>0</v>
      </c>
      <c r="Q42" s="222">
        <f t="shared" si="6"/>
        <v>6.5</v>
      </c>
      <c r="R42" s="3"/>
      <c r="S42" s="3"/>
      <c r="T42" s="3"/>
      <c r="U42" s="3"/>
      <c r="V42" s="3"/>
      <c r="W42" s="139"/>
      <c r="X42" s="139"/>
      <c r="Y42" s="139"/>
      <c r="Z42" s="139"/>
    </row>
    <row r="43" spans="1:26" ht="12.75">
      <c r="A43" s="89" t="s">
        <v>260</v>
      </c>
      <c r="B43" s="221">
        <v>5.5</v>
      </c>
      <c r="C43" s="321">
        <v>0</v>
      </c>
      <c r="D43" s="332">
        <f t="shared" si="4"/>
        <v>5.5</v>
      </c>
      <c r="E43" s="89" t="s">
        <v>212</v>
      </c>
      <c r="F43" s="221">
        <v>6</v>
      </c>
      <c r="G43" s="321">
        <v>-0.5</v>
      </c>
      <c r="H43" s="222">
        <f t="shared" si="5"/>
        <v>5.5</v>
      </c>
      <c r="I43" s="126"/>
      <c r="J43" s="89" t="s">
        <v>167</v>
      </c>
      <c r="K43" s="221">
        <v>6</v>
      </c>
      <c r="L43" s="321">
        <v>0</v>
      </c>
      <c r="M43" s="222">
        <f t="shared" si="7"/>
        <v>6</v>
      </c>
      <c r="N43" s="89" t="s">
        <v>122</v>
      </c>
      <c r="O43" s="221">
        <v>7</v>
      </c>
      <c r="P43" s="321">
        <v>0</v>
      </c>
      <c r="Q43" s="222">
        <f t="shared" si="6"/>
        <v>7</v>
      </c>
      <c r="R43" s="3"/>
      <c r="S43" s="3"/>
      <c r="T43" s="3"/>
      <c r="U43" s="3"/>
      <c r="V43" s="3"/>
      <c r="W43" s="139"/>
      <c r="X43" s="139"/>
      <c r="Y43" s="139"/>
      <c r="Z43" s="139"/>
    </row>
    <row r="44" spans="1:26" ht="12.75">
      <c r="A44" s="89" t="s">
        <v>261</v>
      </c>
      <c r="B44" s="221">
        <v>4.5</v>
      </c>
      <c r="C44" s="321">
        <v>-1</v>
      </c>
      <c r="D44" s="332">
        <f t="shared" si="4"/>
        <v>3.5</v>
      </c>
      <c r="E44" s="89" t="s">
        <v>213</v>
      </c>
      <c r="F44" s="221">
        <v>5.5</v>
      </c>
      <c r="G44" s="321">
        <v>0</v>
      </c>
      <c r="H44" s="222">
        <f t="shared" si="5"/>
        <v>5.5</v>
      </c>
      <c r="I44" s="126"/>
      <c r="J44" s="89" t="s">
        <v>164</v>
      </c>
      <c r="K44" s="221">
        <v>7</v>
      </c>
      <c r="L44" s="321">
        <v>2.5</v>
      </c>
      <c r="M44" s="222">
        <f t="shared" si="7"/>
        <v>9.5</v>
      </c>
      <c r="N44" s="89" t="s">
        <v>123</v>
      </c>
      <c r="O44" s="221">
        <v>5.5</v>
      </c>
      <c r="P44" s="321">
        <v>0</v>
      </c>
      <c r="Q44" s="222">
        <f t="shared" si="6"/>
        <v>5.5</v>
      </c>
      <c r="R44" s="3"/>
      <c r="S44" s="3"/>
      <c r="T44" s="3"/>
      <c r="U44" s="3"/>
      <c r="V44" s="3"/>
      <c r="W44" s="139"/>
      <c r="X44" s="139"/>
      <c r="Y44" s="139"/>
      <c r="Z44" s="139"/>
    </row>
    <row r="45" spans="1:26" ht="12.75">
      <c r="A45" s="89" t="s">
        <v>262</v>
      </c>
      <c r="B45" s="221">
        <v>7</v>
      </c>
      <c r="C45" s="321">
        <v>3</v>
      </c>
      <c r="D45" s="332">
        <f t="shared" si="4"/>
        <v>10</v>
      </c>
      <c r="E45" s="89" t="s">
        <v>214</v>
      </c>
      <c r="F45" s="221">
        <v>5.5</v>
      </c>
      <c r="G45" s="321">
        <v>0</v>
      </c>
      <c r="H45" s="222">
        <f t="shared" si="5"/>
        <v>5.5</v>
      </c>
      <c r="I45" s="126"/>
      <c r="J45" s="89" t="s">
        <v>168</v>
      </c>
      <c r="K45" s="221">
        <v>6</v>
      </c>
      <c r="L45" s="321">
        <v>0</v>
      </c>
      <c r="M45" s="222">
        <f t="shared" si="7"/>
        <v>6</v>
      </c>
      <c r="N45" s="89" t="s">
        <v>124</v>
      </c>
      <c r="O45" s="221" t="s">
        <v>305</v>
      </c>
      <c r="P45" s="321" t="s">
        <v>305</v>
      </c>
      <c r="Q45" s="222" t="s">
        <v>305</v>
      </c>
      <c r="R45" s="3"/>
      <c r="S45" s="3"/>
      <c r="T45" s="3"/>
      <c r="U45" s="3"/>
      <c r="V45" s="3"/>
      <c r="W45" s="139"/>
      <c r="X45" s="139"/>
      <c r="Y45" s="139"/>
      <c r="Z45" s="139"/>
    </row>
    <row r="46" spans="1:26" ht="12.75">
      <c r="A46" s="89" t="s">
        <v>263</v>
      </c>
      <c r="B46" s="221">
        <v>6.5</v>
      </c>
      <c r="C46" s="321">
        <v>0</v>
      </c>
      <c r="D46" s="332">
        <f t="shared" si="4"/>
        <v>6.5</v>
      </c>
      <c r="E46" s="89" t="s">
        <v>215</v>
      </c>
      <c r="F46" s="221">
        <v>5.5</v>
      </c>
      <c r="G46" s="321">
        <v>0</v>
      </c>
      <c r="H46" s="222">
        <f t="shared" si="5"/>
        <v>5.5</v>
      </c>
      <c r="I46" s="126"/>
      <c r="J46" s="89" t="s">
        <v>177</v>
      </c>
      <c r="K46" s="221">
        <v>7</v>
      </c>
      <c r="L46" s="321">
        <v>1.5</v>
      </c>
      <c r="M46" s="222">
        <f t="shared" si="7"/>
        <v>8.5</v>
      </c>
      <c r="N46" s="89" t="s">
        <v>125</v>
      </c>
      <c r="O46" s="221">
        <v>8</v>
      </c>
      <c r="P46" s="321">
        <v>2</v>
      </c>
      <c r="Q46" s="222">
        <f t="shared" si="6"/>
        <v>10</v>
      </c>
      <c r="R46" s="3"/>
      <c r="S46" s="3"/>
      <c r="T46" s="3"/>
      <c r="U46" s="3"/>
      <c r="V46" s="3"/>
      <c r="W46" s="139"/>
      <c r="X46" s="139"/>
      <c r="Y46" s="139"/>
      <c r="Z46" s="139"/>
    </row>
    <row r="47" spans="1:26" ht="12.75">
      <c r="A47" s="89" t="s">
        <v>264</v>
      </c>
      <c r="B47" s="221">
        <v>7</v>
      </c>
      <c r="C47" s="321">
        <v>3</v>
      </c>
      <c r="D47" s="332">
        <f t="shared" si="4"/>
        <v>10</v>
      </c>
      <c r="E47" s="89" t="s">
        <v>216</v>
      </c>
      <c r="F47" s="221">
        <v>7</v>
      </c>
      <c r="G47" s="321">
        <v>3</v>
      </c>
      <c r="H47" s="222">
        <f t="shared" si="5"/>
        <v>10</v>
      </c>
      <c r="I47" s="126"/>
      <c r="J47" s="89" t="s">
        <v>175</v>
      </c>
      <c r="K47" s="221">
        <v>7.5</v>
      </c>
      <c r="L47" s="321">
        <v>6</v>
      </c>
      <c r="M47" s="222">
        <f t="shared" si="7"/>
        <v>13.5</v>
      </c>
      <c r="N47" s="89" t="s">
        <v>126</v>
      </c>
      <c r="O47" s="221">
        <v>5.5</v>
      </c>
      <c r="P47" s="321">
        <v>0</v>
      </c>
      <c r="Q47" s="222">
        <f t="shared" si="6"/>
        <v>5.5</v>
      </c>
      <c r="R47" s="3"/>
      <c r="S47" s="3"/>
      <c r="T47" s="3"/>
      <c r="U47" s="3"/>
      <c r="V47" s="3"/>
      <c r="W47" s="139"/>
      <c r="X47" s="139"/>
      <c r="Y47" s="139"/>
      <c r="Z47" s="139"/>
    </row>
    <row r="48" spans="1:26" ht="12.75">
      <c r="A48" s="89" t="s">
        <v>265</v>
      </c>
      <c r="B48" s="221">
        <v>6.5</v>
      </c>
      <c r="C48" s="321">
        <v>3</v>
      </c>
      <c r="D48" s="332">
        <f t="shared" si="4"/>
        <v>9.5</v>
      </c>
      <c r="E48" s="89" t="s">
        <v>217</v>
      </c>
      <c r="F48" s="221">
        <v>6</v>
      </c>
      <c r="G48" s="321">
        <v>0</v>
      </c>
      <c r="H48" s="222">
        <f t="shared" si="5"/>
        <v>6</v>
      </c>
      <c r="I48" s="126"/>
      <c r="J48" s="89" t="s">
        <v>171</v>
      </c>
      <c r="K48" s="221">
        <v>6</v>
      </c>
      <c r="L48" s="321">
        <v>0</v>
      </c>
      <c r="M48" s="222">
        <f t="shared" si="7"/>
        <v>6</v>
      </c>
      <c r="N48" s="89" t="s">
        <v>127</v>
      </c>
      <c r="O48" s="221">
        <v>7</v>
      </c>
      <c r="P48" s="321">
        <v>1.5</v>
      </c>
      <c r="Q48" s="222">
        <f t="shared" si="6"/>
        <v>8.5</v>
      </c>
      <c r="R48" s="3"/>
      <c r="S48" s="3"/>
      <c r="T48" s="3"/>
      <c r="U48" s="3"/>
      <c r="V48" s="3"/>
      <c r="W48" s="139"/>
      <c r="X48" s="139"/>
      <c r="Y48" s="139"/>
      <c r="Z48" s="139"/>
    </row>
    <row r="49" spans="1:26" ht="12.75" customHeight="1" thickBot="1">
      <c r="A49" s="91" t="s">
        <v>266</v>
      </c>
      <c r="B49" s="229">
        <v>6</v>
      </c>
      <c r="C49" s="322">
        <v>0</v>
      </c>
      <c r="D49" s="333">
        <f t="shared" si="4"/>
        <v>6</v>
      </c>
      <c r="E49" s="91" t="s">
        <v>218</v>
      </c>
      <c r="F49" s="229">
        <v>5.5</v>
      </c>
      <c r="G49" s="322">
        <v>0</v>
      </c>
      <c r="H49" s="230">
        <f t="shared" si="5"/>
        <v>5.5</v>
      </c>
      <c r="I49" s="126"/>
      <c r="J49" s="91" t="s">
        <v>174</v>
      </c>
      <c r="K49" s="229">
        <v>6</v>
      </c>
      <c r="L49" s="322">
        <v>0</v>
      </c>
      <c r="M49" s="230">
        <f t="shared" si="7"/>
        <v>6</v>
      </c>
      <c r="N49" s="91" t="s">
        <v>128</v>
      </c>
      <c r="O49" s="229">
        <v>6.5</v>
      </c>
      <c r="P49" s="322">
        <v>3</v>
      </c>
      <c r="Q49" s="230">
        <f t="shared" si="6"/>
        <v>9.5</v>
      </c>
      <c r="R49" s="3"/>
      <c r="S49" s="3"/>
      <c r="T49" s="3"/>
      <c r="U49" s="3"/>
      <c r="V49" s="3"/>
      <c r="W49" s="139"/>
      <c r="X49" s="139"/>
      <c r="Y49" s="139"/>
      <c r="Z49" s="139"/>
    </row>
    <row r="50" spans="1:26" ht="13.5" thickBot="1">
      <c r="A50" s="92"/>
      <c r="B50" s="323"/>
      <c r="C50" s="324"/>
      <c r="D50" s="235"/>
      <c r="E50" s="92"/>
      <c r="F50" s="323"/>
      <c r="G50" s="324"/>
      <c r="H50" s="235"/>
      <c r="I50" s="126"/>
      <c r="J50" s="92"/>
      <c r="K50" s="323"/>
      <c r="L50" s="324"/>
      <c r="M50" s="235"/>
      <c r="N50" s="92"/>
      <c r="O50" s="323"/>
      <c r="P50" s="324"/>
      <c r="Q50" s="235"/>
      <c r="R50" s="3"/>
      <c r="S50" s="3"/>
      <c r="T50" s="3"/>
      <c r="U50" s="3"/>
      <c r="V50" s="3"/>
      <c r="W50" s="139"/>
      <c r="X50" s="139"/>
      <c r="Y50" s="139"/>
      <c r="Z50" s="139"/>
    </row>
    <row r="51" spans="1:26" ht="12.75">
      <c r="A51" s="94" t="s">
        <v>267</v>
      </c>
      <c r="B51" s="241" t="s">
        <v>130</v>
      </c>
      <c r="C51" s="325" t="s">
        <v>130</v>
      </c>
      <c r="D51" s="334" t="s">
        <v>130</v>
      </c>
      <c r="E51" s="94" t="s">
        <v>219</v>
      </c>
      <c r="F51" s="241">
        <v>5.5</v>
      </c>
      <c r="G51" s="325">
        <v>-1.5</v>
      </c>
      <c r="H51" s="240">
        <f t="shared" si="5"/>
        <v>4</v>
      </c>
      <c r="I51" s="126"/>
      <c r="J51" s="88" t="s">
        <v>164</v>
      </c>
      <c r="K51" s="218">
        <v>7.5</v>
      </c>
      <c r="L51" s="320">
        <v>1.5</v>
      </c>
      <c r="M51" s="217">
        <f>K51+L51</f>
        <v>9</v>
      </c>
      <c r="N51" s="94" t="s">
        <v>129</v>
      </c>
      <c r="O51" s="241" t="s">
        <v>130</v>
      </c>
      <c r="P51" s="325" t="s">
        <v>130</v>
      </c>
      <c r="Q51" s="240" t="s">
        <v>130</v>
      </c>
      <c r="R51" s="3"/>
      <c r="S51" s="3"/>
      <c r="T51" s="3"/>
      <c r="U51" s="3"/>
      <c r="V51" s="3"/>
      <c r="W51" s="139"/>
      <c r="X51" s="139"/>
      <c r="Y51" s="139"/>
      <c r="Z51" s="139"/>
    </row>
    <row r="52" spans="1:26" ht="12.75">
      <c r="A52" s="95" t="s">
        <v>268</v>
      </c>
      <c r="B52" s="246">
        <v>6</v>
      </c>
      <c r="C52" s="236">
        <v>0</v>
      </c>
      <c r="D52" s="235">
        <f t="shared" si="4"/>
        <v>6</v>
      </c>
      <c r="E52" s="95" t="s">
        <v>220</v>
      </c>
      <c r="F52" s="246">
        <v>6</v>
      </c>
      <c r="G52" s="236">
        <v>-0.5</v>
      </c>
      <c r="H52" s="245">
        <f t="shared" si="5"/>
        <v>5.5</v>
      </c>
      <c r="I52" s="126"/>
      <c r="J52" s="95" t="s">
        <v>170</v>
      </c>
      <c r="K52" s="246">
        <v>7</v>
      </c>
      <c r="L52" s="236">
        <v>3</v>
      </c>
      <c r="M52" s="245">
        <f t="shared" si="7"/>
        <v>10</v>
      </c>
      <c r="N52" s="95" t="s">
        <v>131</v>
      </c>
      <c r="O52" s="246">
        <v>7</v>
      </c>
      <c r="P52" s="236">
        <v>-4</v>
      </c>
      <c r="Q52" s="245">
        <f t="shared" si="6"/>
        <v>3</v>
      </c>
      <c r="R52" s="3"/>
      <c r="S52" s="3"/>
      <c r="T52" s="3"/>
      <c r="U52" s="3"/>
      <c r="V52" s="3"/>
      <c r="W52" s="139"/>
      <c r="X52" s="139"/>
      <c r="Y52" s="139"/>
      <c r="Z52" s="139"/>
    </row>
    <row r="53" spans="1:26" ht="12.75">
      <c r="A53" s="95" t="s">
        <v>269</v>
      </c>
      <c r="B53" s="246" t="s">
        <v>130</v>
      </c>
      <c r="C53" s="236" t="s">
        <v>130</v>
      </c>
      <c r="D53" s="235" t="s">
        <v>130</v>
      </c>
      <c r="E53" s="95" t="s">
        <v>221</v>
      </c>
      <c r="F53" s="246">
        <v>6.5</v>
      </c>
      <c r="G53" s="236">
        <v>0</v>
      </c>
      <c r="H53" s="245">
        <f t="shared" si="5"/>
        <v>6.5</v>
      </c>
      <c r="I53" s="126"/>
      <c r="J53" s="95" t="s">
        <v>172</v>
      </c>
      <c r="K53" s="246">
        <v>6</v>
      </c>
      <c r="L53" s="236">
        <v>0</v>
      </c>
      <c r="M53" s="245">
        <f t="shared" si="7"/>
        <v>6</v>
      </c>
      <c r="N53" s="95" t="s">
        <v>132</v>
      </c>
      <c r="O53" s="246" t="s">
        <v>130</v>
      </c>
      <c r="P53" s="236" t="s">
        <v>130</v>
      </c>
      <c r="Q53" s="245" t="s">
        <v>130</v>
      </c>
      <c r="R53" s="3"/>
      <c r="S53" s="3"/>
      <c r="T53" s="3"/>
      <c r="U53" s="3"/>
      <c r="V53" s="3"/>
      <c r="W53" s="139"/>
      <c r="X53" s="139"/>
      <c r="Y53" s="139"/>
      <c r="Z53" s="139"/>
    </row>
    <row r="54" spans="1:26" ht="12.75">
      <c r="A54" s="95" t="s">
        <v>270</v>
      </c>
      <c r="B54" s="246">
        <v>6</v>
      </c>
      <c r="C54" s="236">
        <v>-0.5</v>
      </c>
      <c r="D54" s="235">
        <f t="shared" si="4"/>
        <v>5.5</v>
      </c>
      <c r="E54" s="95" t="s">
        <v>222</v>
      </c>
      <c r="F54" s="246" t="s">
        <v>130</v>
      </c>
      <c r="G54" s="236" t="s">
        <v>130</v>
      </c>
      <c r="H54" s="245" t="s">
        <v>130</v>
      </c>
      <c r="I54" s="126"/>
      <c r="J54" s="95" t="s">
        <v>176</v>
      </c>
      <c r="K54" s="246">
        <v>7.5</v>
      </c>
      <c r="L54" s="236">
        <v>4.5</v>
      </c>
      <c r="M54" s="245">
        <f t="shared" si="7"/>
        <v>12</v>
      </c>
      <c r="N54" s="89" t="s">
        <v>133</v>
      </c>
      <c r="O54" s="221">
        <v>7</v>
      </c>
      <c r="P54" s="321">
        <v>0.5</v>
      </c>
      <c r="Q54" s="222">
        <f t="shared" si="6"/>
        <v>7.5</v>
      </c>
      <c r="R54" s="3"/>
      <c r="S54" s="3"/>
      <c r="T54" s="3"/>
      <c r="U54" s="3"/>
      <c r="V54" s="3"/>
      <c r="W54" s="139"/>
      <c r="X54" s="139"/>
      <c r="Y54" s="139"/>
      <c r="Z54" s="139"/>
    </row>
    <row r="55" spans="1:26" ht="12.75">
      <c r="A55" s="95" t="s">
        <v>271</v>
      </c>
      <c r="B55" s="246">
        <v>6.5</v>
      </c>
      <c r="C55" s="236">
        <v>0</v>
      </c>
      <c r="D55" s="235">
        <f t="shared" si="4"/>
        <v>6.5</v>
      </c>
      <c r="E55" s="95" t="s">
        <v>223</v>
      </c>
      <c r="F55" s="246">
        <v>7</v>
      </c>
      <c r="G55" s="236">
        <v>0.5</v>
      </c>
      <c r="H55" s="245">
        <f t="shared" si="5"/>
        <v>7.5</v>
      </c>
      <c r="I55" s="126"/>
      <c r="J55" s="95" t="s">
        <v>169</v>
      </c>
      <c r="K55" s="246">
        <v>4.5</v>
      </c>
      <c r="L55" s="236">
        <v>-1</v>
      </c>
      <c r="M55" s="245">
        <f t="shared" si="7"/>
        <v>3.5</v>
      </c>
      <c r="N55" s="95" t="s">
        <v>134</v>
      </c>
      <c r="O55" s="246">
        <v>6.5</v>
      </c>
      <c r="P55" s="236">
        <v>0</v>
      </c>
      <c r="Q55" s="245">
        <f t="shared" si="6"/>
        <v>6.5</v>
      </c>
      <c r="R55" s="3"/>
      <c r="S55" s="3"/>
      <c r="T55" s="3"/>
      <c r="U55" s="3"/>
      <c r="V55" s="3"/>
      <c r="W55" s="139"/>
      <c r="X55" s="139"/>
      <c r="Y55" s="139"/>
      <c r="Z55" s="139"/>
    </row>
    <row r="56" spans="1:26" ht="12.75">
      <c r="A56" s="95" t="s">
        <v>272</v>
      </c>
      <c r="B56" s="246" t="s">
        <v>130</v>
      </c>
      <c r="C56" s="236" t="s">
        <v>130</v>
      </c>
      <c r="D56" s="235" t="s">
        <v>130</v>
      </c>
      <c r="E56" s="95" t="s">
        <v>224</v>
      </c>
      <c r="F56" s="246">
        <v>7</v>
      </c>
      <c r="G56" s="236">
        <v>0</v>
      </c>
      <c r="H56" s="245">
        <f t="shared" si="5"/>
        <v>7</v>
      </c>
      <c r="I56" s="126"/>
      <c r="J56" s="95" t="s">
        <v>178</v>
      </c>
      <c r="K56" s="246" t="s">
        <v>130</v>
      </c>
      <c r="L56" s="236" t="s">
        <v>130</v>
      </c>
      <c r="M56" s="245" t="s">
        <v>130</v>
      </c>
      <c r="N56" s="95" t="s">
        <v>135</v>
      </c>
      <c r="O56" s="246">
        <v>5.5</v>
      </c>
      <c r="P56" s="236">
        <v>-0.5</v>
      </c>
      <c r="Q56" s="245">
        <f t="shared" si="6"/>
        <v>5</v>
      </c>
      <c r="R56" s="3"/>
      <c r="S56" s="3"/>
      <c r="T56" s="3"/>
      <c r="U56" s="3"/>
      <c r="V56" s="3"/>
      <c r="W56" s="139"/>
      <c r="X56" s="139"/>
      <c r="Y56" s="139"/>
      <c r="Z56" s="139"/>
    </row>
    <row r="57" spans="1:26" ht="12.75">
      <c r="A57" s="95" t="s">
        <v>273</v>
      </c>
      <c r="B57" s="246">
        <v>6</v>
      </c>
      <c r="C57" s="236">
        <v>0</v>
      </c>
      <c r="D57" s="235">
        <f t="shared" si="4"/>
        <v>6</v>
      </c>
      <c r="E57" s="95" t="s">
        <v>225</v>
      </c>
      <c r="F57" s="246">
        <v>6.5</v>
      </c>
      <c r="G57" s="236">
        <v>0</v>
      </c>
      <c r="H57" s="245">
        <f t="shared" si="5"/>
        <v>6.5</v>
      </c>
      <c r="I57" s="126"/>
      <c r="J57" s="95" t="s">
        <v>179</v>
      </c>
      <c r="K57" s="246">
        <v>6.5</v>
      </c>
      <c r="L57" s="236">
        <v>0</v>
      </c>
      <c r="M57" s="245">
        <f t="shared" si="7"/>
        <v>6.5</v>
      </c>
      <c r="N57" s="95" t="s">
        <v>136</v>
      </c>
      <c r="O57" s="246">
        <v>5</v>
      </c>
      <c r="P57" s="236">
        <v>-0.5</v>
      </c>
      <c r="Q57" s="245">
        <f t="shared" si="6"/>
        <v>4.5</v>
      </c>
      <c r="R57" s="3"/>
      <c r="S57" s="3"/>
      <c r="T57" s="3"/>
      <c r="U57" s="3"/>
      <c r="V57" s="3"/>
      <c r="W57" s="139"/>
      <c r="X57" s="139"/>
      <c r="Y57" s="139"/>
      <c r="Z57" s="139"/>
    </row>
    <row r="58" spans="1:26" ht="12.75">
      <c r="A58" s="95" t="s">
        <v>274</v>
      </c>
      <c r="B58" s="246">
        <v>5.5</v>
      </c>
      <c r="C58" s="236">
        <v>0</v>
      </c>
      <c r="D58" s="235">
        <f t="shared" si="4"/>
        <v>5.5</v>
      </c>
      <c r="E58" s="95" t="s">
        <v>226</v>
      </c>
      <c r="F58" s="246" t="s">
        <v>227</v>
      </c>
      <c r="G58" s="236" t="s">
        <v>227</v>
      </c>
      <c r="H58" s="245" t="s">
        <v>227</v>
      </c>
      <c r="I58" s="126"/>
      <c r="J58" s="95" t="s">
        <v>180</v>
      </c>
      <c r="K58" s="246">
        <v>6</v>
      </c>
      <c r="L58" s="236">
        <v>0</v>
      </c>
      <c r="M58" s="245">
        <f t="shared" si="7"/>
        <v>6</v>
      </c>
      <c r="N58" s="95" t="s">
        <v>137</v>
      </c>
      <c r="O58" s="246" t="s">
        <v>130</v>
      </c>
      <c r="P58" s="236" t="s">
        <v>130</v>
      </c>
      <c r="Q58" s="245" t="s">
        <v>130</v>
      </c>
      <c r="R58" s="3"/>
      <c r="S58" s="3"/>
      <c r="T58" s="3"/>
      <c r="U58" s="3"/>
      <c r="V58" s="3"/>
      <c r="W58" s="139"/>
      <c r="X58" s="139"/>
      <c r="Y58" s="139"/>
      <c r="Z58" s="139"/>
    </row>
    <row r="59" spans="1:26" ht="12.75">
      <c r="A59" s="95" t="s">
        <v>275</v>
      </c>
      <c r="B59" s="246">
        <v>6.5</v>
      </c>
      <c r="C59" s="236">
        <v>0</v>
      </c>
      <c r="D59" s="235">
        <f t="shared" si="4"/>
        <v>6.5</v>
      </c>
      <c r="E59" s="95" t="s">
        <v>228</v>
      </c>
      <c r="F59" s="246">
        <v>6</v>
      </c>
      <c r="G59" s="236">
        <v>0</v>
      </c>
      <c r="H59" s="245">
        <f t="shared" si="5"/>
        <v>6</v>
      </c>
      <c r="I59" s="126"/>
      <c r="J59" s="89" t="s">
        <v>165</v>
      </c>
      <c r="K59" s="221">
        <v>5.5</v>
      </c>
      <c r="L59" s="321">
        <v>0</v>
      </c>
      <c r="M59" s="222">
        <f t="shared" si="7"/>
        <v>5.5</v>
      </c>
      <c r="N59" s="95" t="s">
        <v>138</v>
      </c>
      <c r="O59" s="246">
        <v>5.5</v>
      </c>
      <c r="P59" s="236">
        <v>0</v>
      </c>
      <c r="Q59" s="245">
        <f t="shared" si="6"/>
        <v>5.5</v>
      </c>
      <c r="R59" s="3"/>
      <c r="S59" s="3"/>
      <c r="T59" s="3"/>
      <c r="U59" s="3"/>
      <c r="V59" s="3"/>
      <c r="W59" s="139"/>
      <c r="X59" s="139"/>
      <c r="Y59" s="139"/>
      <c r="Z59" s="139"/>
    </row>
    <row r="60" spans="1:26" ht="12.75">
      <c r="A60" s="95" t="s">
        <v>140</v>
      </c>
      <c r="B60" s="246" t="s">
        <v>130</v>
      </c>
      <c r="C60" s="236" t="s">
        <v>130</v>
      </c>
      <c r="D60" s="235" t="s">
        <v>130</v>
      </c>
      <c r="E60" s="95" t="s">
        <v>229</v>
      </c>
      <c r="F60" s="246">
        <v>5.5</v>
      </c>
      <c r="G60" s="236">
        <v>0</v>
      </c>
      <c r="H60" s="245">
        <f t="shared" si="5"/>
        <v>5.5</v>
      </c>
      <c r="I60" s="126"/>
      <c r="J60" s="95" t="s">
        <v>181</v>
      </c>
      <c r="K60" s="246">
        <v>5.5</v>
      </c>
      <c r="L60" s="236">
        <v>0</v>
      </c>
      <c r="M60" s="245">
        <f t="shared" si="7"/>
        <v>5.5</v>
      </c>
      <c r="N60" s="95" t="s">
        <v>139</v>
      </c>
      <c r="O60" s="246">
        <v>7</v>
      </c>
      <c r="P60" s="236">
        <v>2.5</v>
      </c>
      <c r="Q60" s="245">
        <f t="shared" si="6"/>
        <v>9.5</v>
      </c>
      <c r="R60" s="3"/>
      <c r="S60" s="3"/>
      <c r="T60" s="3"/>
      <c r="U60" s="3"/>
      <c r="V60" s="3"/>
      <c r="W60" s="139"/>
      <c r="X60" s="139"/>
      <c r="Y60" s="139"/>
      <c r="Z60" s="139"/>
    </row>
    <row r="61" spans="1:26" ht="12.75">
      <c r="A61" s="95" t="s">
        <v>140</v>
      </c>
      <c r="B61" s="246" t="s">
        <v>130</v>
      </c>
      <c r="C61" s="236" t="s">
        <v>130</v>
      </c>
      <c r="D61" s="235" t="s">
        <v>130</v>
      </c>
      <c r="E61" s="95" t="s">
        <v>230</v>
      </c>
      <c r="F61" s="246" t="s">
        <v>130</v>
      </c>
      <c r="G61" s="236" t="s">
        <v>130</v>
      </c>
      <c r="H61" s="245" t="s">
        <v>130</v>
      </c>
      <c r="I61" s="126"/>
      <c r="J61" s="95" t="s">
        <v>182</v>
      </c>
      <c r="K61" s="246" t="s">
        <v>130</v>
      </c>
      <c r="L61" s="236" t="s">
        <v>130</v>
      </c>
      <c r="M61" s="245" t="s">
        <v>130</v>
      </c>
      <c r="N61" s="95" t="s">
        <v>140</v>
      </c>
      <c r="O61" s="246" t="s">
        <v>130</v>
      </c>
      <c r="P61" s="236" t="s">
        <v>130</v>
      </c>
      <c r="Q61" s="245" t="s">
        <v>130</v>
      </c>
      <c r="R61" s="3"/>
      <c r="S61" s="3"/>
      <c r="T61" s="3"/>
      <c r="U61" s="3"/>
      <c r="V61" s="3"/>
      <c r="W61" s="139"/>
      <c r="X61" s="139"/>
      <c r="Y61" s="139"/>
      <c r="Z61" s="139"/>
    </row>
    <row r="62" spans="1:26" ht="12.75" customHeight="1" thickBot="1">
      <c r="A62" s="92" t="s">
        <v>140</v>
      </c>
      <c r="B62" s="336" t="s">
        <v>130</v>
      </c>
      <c r="C62" s="326" t="s">
        <v>130</v>
      </c>
      <c r="D62" s="235" t="s">
        <v>130</v>
      </c>
      <c r="E62" s="92" t="s">
        <v>231</v>
      </c>
      <c r="F62" s="251">
        <v>6</v>
      </c>
      <c r="G62" s="326">
        <v>-0.5</v>
      </c>
      <c r="H62" s="245">
        <f t="shared" si="5"/>
        <v>5.5</v>
      </c>
      <c r="I62" s="126"/>
      <c r="J62" s="92" t="s">
        <v>183</v>
      </c>
      <c r="K62" s="251">
        <v>6</v>
      </c>
      <c r="L62" s="326">
        <v>0</v>
      </c>
      <c r="M62" s="245">
        <f t="shared" si="7"/>
        <v>6</v>
      </c>
      <c r="N62" s="92" t="s">
        <v>140</v>
      </c>
      <c r="O62" s="251" t="s">
        <v>130</v>
      </c>
      <c r="P62" s="326" t="s">
        <v>130</v>
      </c>
      <c r="Q62" s="245" t="s">
        <v>130</v>
      </c>
      <c r="R62" s="3"/>
      <c r="S62" s="3"/>
      <c r="T62" s="3"/>
      <c r="U62" s="3"/>
      <c r="V62" s="3"/>
      <c r="W62" s="139"/>
      <c r="X62" s="139"/>
      <c r="Y62" s="139"/>
      <c r="Z62" s="139"/>
    </row>
    <row r="63" spans="1:26" ht="12.75" customHeight="1" thickBot="1">
      <c r="A63" s="91" t="s">
        <v>276</v>
      </c>
      <c r="B63" s="229">
        <v>1</v>
      </c>
      <c r="C63" s="327">
        <v>0</v>
      </c>
      <c r="D63" s="252">
        <f t="shared" si="4"/>
        <v>1</v>
      </c>
      <c r="E63" s="91" t="s">
        <v>232</v>
      </c>
      <c r="F63" s="229">
        <v>0.5</v>
      </c>
      <c r="G63" s="327">
        <v>0</v>
      </c>
      <c r="H63" s="352">
        <f t="shared" si="5"/>
        <v>0.5</v>
      </c>
      <c r="I63" s="126"/>
      <c r="J63" s="91" t="s">
        <v>354</v>
      </c>
      <c r="K63" s="229">
        <v>0</v>
      </c>
      <c r="L63" s="327">
        <v>0</v>
      </c>
      <c r="M63" s="252">
        <f>K63+L63</f>
        <v>0</v>
      </c>
      <c r="N63" s="91" t="s">
        <v>141</v>
      </c>
      <c r="O63" s="229">
        <v>1</v>
      </c>
      <c r="P63" s="327">
        <v>0</v>
      </c>
      <c r="Q63" s="252">
        <f t="shared" si="6"/>
        <v>1</v>
      </c>
      <c r="R63" s="3"/>
      <c r="S63" s="3"/>
      <c r="T63" s="3"/>
      <c r="U63" s="3"/>
      <c r="V63" s="3"/>
      <c r="W63" s="139"/>
      <c r="X63" s="139"/>
      <c r="Y63" s="139"/>
      <c r="Z63" s="139"/>
    </row>
    <row r="64" spans="1:26" ht="12.75" customHeight="1" thickBot="1">
      <c r="A64" s="328" t="s">
        <v>93</v>
      </c>
      <c r="B64" s="329">
        <f>18/3</f>
        <v>6</v>
      </c>
      <c r="C64" s="330">
        <v>0</v>
      </c>
      <c r="D64" s="252">
        <f>C64</f>
        <v>0</v>
      </c>
      <c r="E64" s="328" t="s">
        <v>93</v>
      </c>
      <c r="F64" s="329">
        <f>18.5/3</f>
        <v>6.166666666666667</v>
      </c>
      <c r="G64" s="330">
        <v>0</v>
      </c>
      <c r="H64" s="252">
        <f>G64</f>
        <v>0</v>
      </c>
      <c r="I64" s="126"/>
      <c r="J64" s="328" t="s">
        <v>93</v>
      </c>
      <c r="K64" s="329">
        <f>17.5/3</f>
        <v>5.833333333333333</v>
      </c>
      <c r="L64" s="330">
        <v>0</v>
      </c>
      <c r="M64" s="252">
        <f>L64</f>
        <v>0</v>
      </c>
      <c r="N64" s="328" t="s">
        <v>93</v>
      </c>
      <c r="O64" s="329">
        <f>20/3</f>
        <v>6.666666666666667</v>
      </c>
      <c r="P64" s="330">
        <v>1</v>
      </c>
      <c r="Q64" s="252">
        <f>P64</f>
        <v>1</v>
      </c>
      <c r="R64" s="3"/>
      <c r="S64" s="3"/>
      <c r="T64" s="3"/>
      <c r="U64" s="3"/>
      <c r="V64" s="3"/>
      <c r="W64" s="139"/>
      <c r="X64" s="139"/>
      <c r="Y64" s="139"/>
      <c r="Z64" s="139"/>
    </row>
    <row r="65" spans="1:26" ht="12.75">
      <c r="A65" s="99"/>
      <c r="B65" s="100"/>
      <c r="C65" s="100"/>
      <c r="D65" s="101"/>
      <c r="E65" s="99"/>
      <c r="F65" s="100"/>
      <c r="G65" s="100"/>
      <c r="H65" s="101"/>
      <c r="I65" s="126"/>
      <c r="J65" s="99"/>
      <c r="K65" s="100"/>
      <c r="L65" s="100"/>
      <c r="M65" s="101"/>
      <c r="N65" s="99"/>
      <c r="O65" s="100"/>
      <c r="P65" s="100"/>
      <c r="Q65" s="101"/>
      <c r="R65" s="3"/>
      <c r="S65" s="3"/>
      <c r="T65" s="3"/>
      <c r="U65" s="3"/>
      <c r="V65" s="3"/>
      <c r="W65" s="139"/>
      <c r="X65" s="139"/>
      <c r="Y65" s="139"/>
      <c r="Z65" s="144"/>
    </row>
    <row r="66" spans="1:26" ht="13.5" customHeight="1">
      <c r="A66" s="103"/>
      <c r="B66" s="147">
        <f>B39+B40+B41+B42+B43+B44+B45+B46+B47+B48+B49+B63</f>
        <v>69</v>
      </c>
      <c r="C66" s="147">
        <f>C38+C39+C40+C41+C42+C43+C44+C45+C46+C47+C48+C49+C63+C64</f>
        <v>13.5</v>
      </c>
      <c r="D66" s="148">
        <f>B66+C66</f>
        <v>82.5</v>
      </c>
      <c r="E66" s="103"/>
      <c r="F66" s="188">
        <f>F39+F40+F41+F42+F43+F44+F45+F46+F47+F48+F49+F63</f>
        <v>66.5</v>
      </c>
      <c r="G66" s="188">
        <f>G38+G39+G40+G41+G42+G43+G44+G45+G46+G47+G48+G49+G63+G64</f>
        <v>1</v>
      </c>
      <c r="H66" s="189">
        <f>F66+G66</f>
        <v>67.5</v>
      </c>
      <c r="I66" s="126"/>
      <c r="J66" s="103"/>
      <c r="K66" s="149">
        <f>K51+K59+K41+K42+K43+K44+K45+K46+K47+K48+K49+K63</f>
        <v>70.5</v>
      </c>
      <c r="L66" s="149">
        <f>L38+L51+L59+L41+L42+L43+L44+L45+L46+L47+L48+L49+L63+L64</f>
        <v>13</v>
      </c>
      <c r="M66" s="150">
        <f>K66+L66</f>
        <v>83.5</v>
      </c>
      <c r="N66" s="103"/>
      <c r="O66" s="109">
        <f>O39+O40+O41+O42+O43+O44+O54+O46+O47+O48+O49+O63</f>
        <v>72.5</v>
      </c>
      <c r="P66" s="109">
        <f>P38+P39+P40+P41+P42+P43+P44+P54+P46+P47+P48+P49+P63+P64</f>
        <v>7</v>
      </c>
      <c r="Q66" s="110">
        <f>O66+P66</f>
        <v>79.5</v>
      </c>
      <c r="R66" s="3"/>
      <c r="S66" s="3"/>
      <c r="T66" s="3"/>
      <c r="U66" s="3"/>
      <c r="V66" s="3"/>
      <c r="W66" s="144"/>
      <c r="X66" s="153"/>
      <c r="Y66" s="153"/>
      <c r="Z66" s="153"/>
    </row>
    <row r="67" spans="1:26" ht="12.75" customHeight="1" thickBot="1">
      <c r="A67" s="111"/>
      <c r="B67" s="112"/>
      <c r="C67" s="112"/>
      <c r="D67" s="113"/>
      <c r="E67" s="111"/>
      <c r="F67" s="112"/>
      <c r="G67" s="112"/>
      <c r="H67" s="113"/>
      <c r="I67" s="126"/>
      <c r="J67" s="111"/>
      <c r="K67" s="112"/>
      <c r="L67" s="112"/>
      <c r="M67" s="113"/>
      <c r="N67" s="111"/>
      <c r="O67" s="112"/>
      <c r="P67" s="112"/>
      <c r="Q67" s="113"/>
      <c r="R67" s="3"/>
      <c r="S67" s="3"/>
      <c r="T67" s="3"/>
      <c r="U67" s="3"/>
      <c r="V67" s="3"/>
      <c r="W67" s="144"/>
      <c r="X67" s="144"/>
      <c r="Y67" s="144"/>
      <c r="Z67" s="144"/>
    </row>
    <row r="68" spans="1:26" ht="18.75" thickBot="1">
      <c r="A68" s="157"/>
      <c r="B68" s="158"/>
      <c r="C68" s="158"/>
      <c r="D68" s="159">
        <v>4</v>
      </c>
      <c r="E68" s="195"/>
      <c r="F68" s="196"/>
      <c r="G68" s="196"/>
      <c r="H68" s="197">
        <v>1</v>
      </c>
      <c r="I68" s="160"/>
      <c r="J68" s="161"/>
      <c r="K68" s="162"/>
      <c r="L68" s="162"/>
      <c r="M68" s="163">
        <v>4</v>
      </c>
      <c r="N68" s="122"/>
      <c r="O68" s="123"/>
      <c r="P68" s="123"/>
      <c r="Q68" s="124">
        <v>3</v>
      </c>
      <c r="R68" s="3"/>
      <c r="S68" s="3"/>
      <c r="T68" s="3"/>
      <c r="U68" s="3"/>
      <c r="V68" s="3"/>
      <c r="W68" s="167"/>
      <c r="X68" s="167"/>
      <c r="Y68" s="167"/>
      <c r="Z68" s="168"/>
    </row>
    <row r="69" spans="1:26" ht="6" customHeight="1" thickBot="1">
      <c r="A69" s="3"/>
      <c r="B69" s="3"/>
      <c r="C69" s="3"/>
      <c r="D69" s="3"/>
      <c r="E69" s="169"/>
      <c r="F69" s="170"/>
      <c r="G69" s="170"/>
      <c r="H69" s="170"/>
      <c r="I69" s="126"/>
      <c r="J69" s="170"/>
      <c r="K69" s="170"/>
      <c r="L69" s="170"/>
      <c r="M69" s="171"/>
      <c r="N69" s="3"/>
      <c r="O69" s="3"/>
      <c r="P69" s="3"/>
      <c r="Q69" s="3"/>
      <c r="R69" s="3"/>
      <c r="S69" s="3"/>
      <c r="T69" s="3"/>
      <c r="U69" s="3"/>
      <c r="V69" s="71"/>
      <c r="W69" s="71"/>
      <c r="X69" s="71"/>
      <c r="Y69" s="71"/>
      <c r="Z69" s="71"/>
    </row>
    <row r="70" spans="1:26" ht="15" thickBot="1">
      <c r="A70" s="3"/>
      <c r="B70" s="3"/>
      <c r="C70" s="3"/>
      <c r="D70" s="3"/>
      <c r="E70" s="674" t="s">
        <v>61</v>
      </c>
      <c r="F70" s="675"/>
      <c r="G70" s="675"/>
      <c r="H70" s="675"/>
      <c r="I70" s="675"/>
      <c r="J70" s="675"/>
      <c r="K70" s="675"/>
      <c r="L70" s="675"/>
      <c r="M70" s="676"/>
      <c r="N70" s="3"/>
      <c r="O70" s="3"/>
      <c r="P70" s="3"/>
      <c r="Q70" s="3"/>
      <c r="R70" s="3"/>
      <c r="S70" s="3"/>
      <c r="T70" s="3"/>
      <c r="U70" s="3"/>
      <c r="V70" s="71"/>
      <c r="W70" s="71"/>
      <c r="X70" s="71"/>
      <c r="Y70" s="71"/>
      <c r="Z70" s="71"/>
    </row>
    <row r="71" spans="1:26" ht="15" customHeight="1" thickBot="1">
      <c r="A71" s="3"/>
      <c r="B71" s="3"/>
      <c r="C71" s="3"/>
      <c r="D71" s="3"/>
      <c r="E71" s="691" t="s">
        <v>358</v>
      </c>
      <c r="F71" s="692"/>
      <c r="G71" s="692"/>
      <c r="H71" s="693"/>
      <c r="I71" s="172"/>
      <c r="J71" s="700" t="s">
        <v>95</v>
      </c>
      <c r="K71" s="701"/>
      <c r="L71" s="701"/>
      <c r="M71" s="702"/>
      <c r="N71" s="3"/>
      <c r="O71" s="3"/>
      <c r="P71" s="3"/>
      <c r="Q71" s="3"/>
      <c r="R71" s="3"/>
      <c r="S71" s="3"/>
      <c r="T71" s="3"/>
      <c r="U71" s="3"/>
      <c r="V71" s="71"/>
      <c r="W71" s="3"/>
      <c r="X71" s="3"/>
      <c r="Y71" s="3"/>
      <c r="Z71" s="3"/>
    </row>
    <row r="72" spans="1:26" ht="13.5" thickBot="1">
      <c r="A72" s="3"/>
      <c r="B72" s="3"/>
      <c r="C72" s="3"/>
      <c r="D72" s="3"/>
      <c r="E72" s="135" t="s">
        <v>3</v>
      </c>
      <c r="F72" s="136" t="s">
        <v>68</v>
      </c>
      <c r="G72" s="137">
        <v>2</v>
      </c>
      <c r="H72" s="136" t="s">
        <v>11</v>
      </c>
      <c r="I72" s="30"/>
      <c r="J72" s="80" t="s">
        <v>3</v>
      </c>
      <c r="K72" s="80" t="s">
        <v>68</v>
      </c>
      <c r="L72" s="80">
        <v>-0.5</v>
      </c>
      <c r="M72" s="80" t="s">
        <v>11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88" t="s">
        <v>142</v>
      </c>
      <c r="F73" s="218">
        <v>6.5</v>
      </c>
      <c r="G73" s="320">
        <v>-2</v>
      </c>
      <c r="H73" s="331">
        <f>F73+G73</f>
        <v>4.5</v>
      </c>
      <c r="I73" s="30"/>
      <c r="J73" s="88" t="s">
        <v>301</v>
      </c>
      <c r="K73" s="339">
        <v>6</v>
      </c>
      <c r="L73" s="340">
        <v>-2</v>
      </c>
      <c r="M73" s="331">
        <f>K73+L73</f>
        <v>4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89" t="s">
        <v>143</v>
      </c>
      <c r="F74" s="221">
        <v>6.5</v>
      </c>
      <c r="G74" s="321">
        <v>0</v>
      </c>
      <c r="H74" s="332">
        <f aca="true" t="shared" si="8" ref="H74:H97">F74+G74</f>
        <v>6.5</v>
      </c>
      <c r="I74" s="30"/>
      <c r="J74" s="89" t="s">
        <v>302</v>
      </c>
      <c r="K74" s="341">
        <v>6.5</v>
      </c>
      <c r="L74" s="342">
        <v>0</v>
      </c>
      <c r="M74" s="332">
        <f aca="true" t="shared" si="9" ref="M74:M97">K74+L74</f>
        <v>6.5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89" t="s">
        <v>144</v>
      </c>
      <c r="F75" s="221">
        <v>7</v>
      </c>
      <c r="G75" s="321">
        <v>0</v>
      </c>
      <c r="H75" s="332">
        <f t="shared" si="8"/>
        <v>7</v>
      </c>
      <c r="I75" s="30"/>
      <c r="J75" s="89" t="s">
        <v>303</v>
      </c>
      <c r="K75" s="341">
        <v>5.5</v>
      </c>
      <c r="L75" s="342">
        <v>-0.5</v>
      </c>
      <c r="M75" s="332">
        <f t="shared" si="9"/>
        <v>5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89" t="s">
        <v>145</v>
      </c>
      <c r="F76" s="221">
        <v>5.5</v>
      </c>
      <c r="G76" s="321">
        <v>0</v>
      </c>
      <c r="H76" s="332">
        <f t="shared" si="8"/>
        <v>5.5</v>
      </c>
      <c r="I76" s="30"/>
      <c r="J76" s="89" t="s">
        <v>304</v>
      </c>
      <c r="K76" s="341" t="s">
        <v>305</v>
      </c>
      <c r="L76" s="342" t="s">
        <v>305</v>
      </c>
      <c r="M76" s="332" t="s">
        <v>305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89" t="s">
        <v>146</v>
      </c>
      <c r="F77" s="221">
        <v>6</v>
      </c>
      <c r="G77" s="321">
        <v>0</v>
      </c>
      <c r="H77" s="332">
        <f t="shared" si="8"/>
        <v>6</v>
      </c>
      <c r="I77" s="30"/>
      <c r="J77" s="89" t="s">
        <v>306</v>
      </c>
      <c r="K77" s="341">
        <v>6.5</v>
      </c>
      <c r="L77" s="342">
        <v>1.5</v>
      </c>
      <c r="M77" s="332">
        <f t="shared" si="9"/>
        <v>8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89" t="s">
        <v>147</v>
      </c>
      <c r="F78" s="221">
        <v>5</v>
      </c>
      <c r="G78" s="321">
        <v>-1.5</v>
      </c>
      <c r="H78" s="332">
        <f t="shared" si="8"/>
        <v>3.5</v>
      </c>
      <c r="I78" s="30"/>
      <c r="J78" s="89" t="s">
        <v>307</v>
      </c>
      <c r="K78" s="341">
        <v>5.5</v>
      </c>
      <c r="L78" s="342">
        <v>0</v>
      </c>
      <c r="M78" s="332">
        <f t="shared" si="9"/>
        <v>5.5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89" t="s">
        <v>148</v>
      </c>
      <c r="F79" s="221">
        <v>6</v>
      </c>
      <c r="G79" s="321">
        <v>0</v>
      </c>
      <c r="H79" s="332">
        <f t="shared" si="8"/>
        <v>6</v>
      </c>
      <c r="I79" s="30"/>
      <c r="J79" s="89" t="s">
        <v>308</v>
      </c>
      <c r="K79" s="341">
        <v>5.5</v>
      </c>
      <c r="L79" s="342">
        <v>0.5</v>
      </c>
      <c r="M79" s="332">
        <f t="shared" si="9"/>
        <v>6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89" t="s">
        <v>149</v>
      </c>
      <c r="F80" s="221">
        <v>6</v>
      </c>
      <c r="G80" s="321">
        <v>0</v>
      </c>
      <c r="H80" s="332">
        <f t="shared" si="8"/>
        <v>6</v>
      </c>
      <c r="I80" s="30"/>
      <c r="J80" s="89" t="s">
        <v>309</v>
      </c>
      <c r="K80" s="341" t="s">
        <v>305</v>
      </c>
      <c r="L80" s="342" t="s">
        <v>305</v>
      </c>
      <c r="M80" s="332" t="s">
        <v>305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89" t="s">
        <v>150</v>
      </c>
      <c r="F81" s="221">
        <v>6.5</v>
      </c>
      <c r="G81" s="321">
        <v>0</v>
      </c>
      <c r="H81" s="332">
        <f t="shared" si="8"/>
        <v>6.5</v>
      </c>
      <c r="I81" s="30"/>
      <c r="J81" s="89" t="s">
        <v>310</v>
      </c>
      <c r="K81" s="341">
        <v>6</v>
      </c>
      <c r="L81" s="342">
        <v>0</v>
      </c>
      <c r="M81" s="332">
        <f t="shared" si="9"/>
        <v>6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89" t="s">
        <v>151</v>
      </c>
      <c r="F82" s="221">
        <v>7</v>
      </c>
      <c r="G82" s="321">
        <v>3</v>
      </c>
      <c r="H82" s="332">
        <f t="shared" si="8"/>
        <v>10</v>
      </c>
      <c r="I82" s="30"/>
      <c r="J82" s="89" t="s">
        <v>311</v>
      </c>
      <c r="K82" s="341">
        <v>7</v>
      </c>
      <c r="L82" s="342">
        <v>1</v>
      </c>
      <c r="M82" s="332">
        <f t="shared" si="9"/>
        <v>8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thickBot="1">
      <c r="A83" s="3"/>
      <c r="B83" s="3"/>
      <c r="C83" s="3"/>
      <c r="D83" s="3"/>
      <c r="E83" s="91" t="s">
        <v>152</v>
      </c>
      <c r="F83" s="229">
        <v>6</v>
      </c>
      <c r="G83" s="322">
        <v>-0.5</v>
      </c>
      <c r="H83" s="333">
        <f t="shared" si="8"/>
        <v>5.5</v>
      </c>
      <c r="I83" s="30"/>
      <c r="J83" s="91" t="s">
        <v>312</v>
      </c>
      <c r="K83" s="337">
        <v>5.5</v>
      </c>
      <c r="L83" s="343">
        <v>0</v>
      </c>
      <c r="M83" s="333">
        <f t="shared" si="9"/>
        <v>5.5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thickBot="1">
      <c r="A84" s="3"/>
      <c r="B84" s="3"/>
      <c r="C84" s="3"/>
      <c r="D84" s="3"/>
      <c r="E84" s="92"/>
      <c r="F84" s="323"/>
      <c r="G84" s="324"/>
      <c r="H84" s="235"/>
      <c r="I84" s="30"/>
      <c r="J84" s="92"/>
      <c r="K84" s="323"/>
      <c r="L84" s="324"/>
      <c r="M84" s="23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94" t="s">
        <v>153</v>
      </c>
      <c r="F85" s="241" t="s">
        <v>130</v>
      </c>
      <c r="G85" s="325" t="s">
        <v>130</v>
      </c>
      <c r="H85" s="334" t="s">
        <v>130</v>
      </c>
      <c r="I85" s="30"/>
      <c r="J85" s="94" t="s">
        <v>313</v>
      </c>
      <c r="K85" s="345">
        <v>6.5</v>
      </c>
      <c r="L85" s="346">
        <v>-2</v>
      </c>
      <c r="M85" s="334">
        <f t="shared" si="9"/>
        <v>4.5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95" t="s">
        <v>154</v>
      </c>
      <c r="F86" s="246">
        <v>6</v>
      </c>
      <c r="G86" s="236">
        <v>-0.5</v>
      </c>
      <c r="H86" s="235">
        <f t="shared" si="8"/>
        <v>5.5</v>
      </c>
      <c r="I86" s="30"/>
      <c r="J86" s="95" t="s">
        <v>314</v>
      </c>
      <c r="K86" s="347">
        <v>6</v>
      </c>
      <c r="L86" s="348">
        <v>0</v>
      </c>
      <c r="M86" s="235">
        <f t="shared" si="9"/>
        <v>6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95" t="s">
        <v>155</v>
      </c>
      <c r="F87" s="246" t="s">
        <v>130</v>
      </c>
      <c r="G87" s="236" t="s">
        <v>130</v>
      </c>
      <c r="H87" s="235" t="s">
        <v>130</v>
      </c>
      <c r="I87" s="30"/>
      <c r="J87" s="95" t="s">
        <v>315</v>
      </c>
      <c r="K87" s="347">
        <v>6</v>
      </c>
      <c r="L87" s="348">
        <v>0</v>
      </c>
      <c r="M87" s="235">
        <f t="shared" si="9"/>
        <v>6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95" t="s">
        <v>156</v>
      </c>
      <c r="F88" s="246" t="s">
        <v>130</v>
      </c>
      <c r="G88" s="236" t="s">
        <v>130</v>
      </c>
      <c r="H88" s="235" t="s">
        <v>130</v>
      </c>
      <c r="I88" s="30"/>
      <c r="J88" s="95" t="s">
        <v>316</v>
      </c>
      <c r="K88" s="347">
        <v>6</v>
      </c>
      <c r="L88" s="348">
        <v>0</v>
      </c>
      <c r="M88" s="235">
        <f t="shared" si="9"/>
        <v>6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95" t="s">
        <v>157</v>
      </c>
      <c r="F89" s="246">
        <v>7</v>
      </c>
      <c r="G89" s="236">
        <v>0</v>
      </c>
      <c r="H89" s="235">
        <f t="shared" si="8"/>
        <v>7</v>
      </c>
      <c r="I89" s="30"/>
      <c r="J89" s="95" t="s">
        <v>317</v>
      </c>
      <c r="K89" s="347">
        <v>7</v>
      </c>
      <c r="L89" s="348">
        <v>3</v>
      </c>
      <c r="M89" s="235">
        <f t="shared" si="9"/>
        <v>10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95" t="s">
        <v>158</v>
      </c>
      <c r="F90" s="246">
        <v>5.5</v>
      </c>
      <c r="G90" s="236">
        <v>0</v>
      </c>
      <c r="H90" s="235">
        <f t="shared" si="8"/>
        <v>5.5</v>
      </c>
      <c r="I90" s="30"/>
      <c r="J90" s="95" t="s">
        <v>318</v>
      </c>
      <c r="K90" s="347" t="s">
        <v>130</v>
      </c>
      <c r="L90" s="348" t="s">
        <v>130</v>
      </c>
      <c r="M90" s="235" t="s">
        <v>130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95" t="s">
        <v>159</v>
      </c>
      <c r="F91" s="246">
        <v>5.5</v>
      </c>
      <c r="G91" s="236">
        <v>0</v>
      </c>
      <c r="H91" s="235">
        <f t="shared" si="8"/>
        <v>5.5</v>
      </c>
      <c r="I91" s="30"/>
      <c r="J91" s="95" t="s">
        <v>319</v>
      </c>
      <c r="K91" s="347" t="s">
        <v>130</v>
      </c>
      <c r="L91" s="348" t="s">
        <v>130</v>
      </c>
      <c r="M91" s="235" t="s">
        <v>130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95" t="s">
        <v>160</v>
      </c>
      <c r="F92" s="246">
        <v>6.5</v>
      </c>
      <c r="G92" s="236">
        <v>0</v>
      </c>
      <c r="H92" s="235">
        <f t="shared" si="8"/>
        <v>6.5</v>
      </c>
      <c r="I92" s="30"/>
      <c r="J92" s="89" t="s">
        <v>320</v>
      </c>
      <c r="K92" s="341">
        <v>6</v>
      </c>
      <c r="L92" s="342">
        <v>0</v>
      </c>
      <c r="M92" s="332">
        <f t="shared" si="9"/>
        <v>6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95" t="s">
        <v>161</v>
      </c>
      <c r="F93" s="246">
        <v>5</v>
      </c>
      <c r="G93" s="236">
        <v>0</v>
      </c>
      <c r="H93" s="235">
        <f t="shared" si="8"/>
        <v>5</v>
      </c>
      <c r="I93" s="30"/>
      <c r="J93" s="95" t="s">
        <v>321</v>
      </c>
      <c r="K93" s="347" t="s">
        <v>130</v>
      </c>
      <c r="L93" s="348" t="s">
        <v>130</v>
      </c>
      <c r="M93" s="235" t="s">
        <v>130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0"/>
      <c r="B94" s="30"/>
      <c r="C94" s="30"/>
      <c r="D94" s="30"/>
      <c r="E94" s="142" t="s">
        <v>162</v>
      </c>
      <c r="F94" s="335">
        <v>6</v>
      </c>
      <c r="G94" s="236">
        <v>0</v>
      </c>
      <c r="H94" s="235">
        <f t="shared" si="8"/>
        <v>6</v>
      </c>
      <c r="I94" s="30"/>
      <c r="J94" s="95" t="s">
        <v>322</v>
      </c>
      <c r="K94" s="347" t="s">
        <v>130</v>
      </c>
      <c r="L94" s="348" t="s">
        <v>130</v>
      </c>
      <c r="M94" s="235" t="s">
        <v>130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0"/>
      <c r="B95" s="30"/>
      <c r="C95" s="30"/>
      <c r="D95" s="30"/>
      <c r="E95" s="95" t="s">
        <v>140</v>
      </c>
      <c r="F95" s="246" t="s">
        <v>130</v>
      </c>
      <c r="G95" s="236" t="s">
        <v>130</v>
      </c>
      <c r="H95" s="235" t="s">
        <v>130</v>
      </c>
      <c r="I95" s="30"/>
      <c r="J95" s="95" t="s">
        <v>323</v>
      </c>
      <c r="K95" s="347" t="s">
        <v>130</v>
      </c>
      <c r="L95" s="348" t="s">
        <v>130</v>
      </c>
      <c r="M95" s="235" t="s">
        <v>130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thickBot="1">
      <c r="A96" s="181"/>
      <c r="B96" s="181"/>
      <c r="C96" s="181"/>
      <c r="D96" s="181"/>
      <c r="E96" s="92" t="s">
        <v>140</v>
      </c>
      <c r="F96" s="336" t="s">
        <v>130</v>
      </c>
      <c r="G96" s="326" t="s">
        <v>130</v>
      </c>
      <c r="H96" s="235" t="s">
        <v>130</v>
      </c>
      <c r="I96" s="181"/>
      <c r="J96" s="91" t="s">
        <v>324</v>
      </c>
      <c r="K96" s="355">
        <v>5.5</v>
      </c>
      <c r="L96" s="343">
        <v>-0.5</v>
      </c>
      <c r="M96" s="332">
        <f t="shared" si="9"/>
        <v>5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thickBot="1">
      <c r="A97" s="182"/>
      <c r="B97" s="182"/>
      <c r="C97" s="182"/>
      <c r="D97" s="182"/>
      <c r="E97" s="91" t="s">
        <v>163</v>
      </c>
      <c r="F97" s="337">
        <v>-1</v>
      </c>
      <c r="G97" s="338">
        <v>0</v>
      </c>
      <c r="H97" s="252">
        <f t="shared" si="8"/>
        <v>-1</v>
      </c>
      <c r="I97" s="183"/>
      <c r="J97" s="91" t="s">
        <v>325</v>
      </c>
      <c r="K97" s="337">
        <v>1</v>
      </c>
      <c r="L97" s="351">
        <v>0</v>
      </c>
      <c r="M97" s="252">
        <f t="shared" si="9"/>
        <v>1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thickBot="1">
      <c r="A98" s="182"/>
      <c r="B98" s="182"/>
      <c r="C98" s="182"/>
      <c r="D98" s="182"/>
      <c r="E98" s="328" t="s">
        <v>93</v>
      </c>
      <c r="F98" s="329">
        <f>19/3</f>
        <v>6.333333333333333</v>
      </c>
      <c r="G98" s="330">
        <v>0.5</v>
      </c>
      <c r="H98" s="252">
        <f>G98</f>
        <v>0.5</v>
      </c>
      <c r="I98" s="183"/>
      <c r="J98" s="328" t="s">
        <v>93</v>
      </c>
      <c r="K98" s="329">
        <f>17.5/3</f>
        <v>5.833333333333333</v>
      </c>
      <c r="L98" s="330">
        <v>0</v>
      </c>
      <c r="M98" s="252">
        <f>L98</f>
        <v>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184"/>
      <c r="B99" s="184"/>
      <c r="C99" s="184"/>
      <c r="D99" s="185"/>
      <c r="E99" s="99"/>
      <c r="F99" s="100"/>
      <c r="G99" s="100"/>
      <c r="H99" s="101"/>
      <c r="I99" s="183"/>
      <c r="J99" s="99"/>
      <c r="K99" s="100"/>
      <c r="L99" s="100"/>
      <c r="M99" s="10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187"/>
      <c r="B100" s="187"/>
      <c r="C100" s="187"/>
      <c r="D100" s="2"/>
      <c r="E100" s="103"/>
      <c r="F100" s="151">
        <f>F73+F74+F75+F76+F77+F78+F79+F80+F81+F82+F83+F97</f>
        <v>67</v>
      </c>
      <c r="G100" s="151">
        <f>G72+G73+G74+G75+G76+G77+G78+G79+G80+G81+G82+G83+G97+G98</f>
        <v>1.5</v>
      </c>
      <c r="H100" s="152">
        <f>F100+G100</f>
        <v>68.5</v>
      </c>
      <c r="I100" s="190"/>
      <c r="J100" s="103"/>
      <c r="K100" s="104">
        <f>K73+K74+K75+K96+K77+K78+K79+K92+K81+K82+K83+K97</f>
        <v>66.5</v>
      </c>
      <c r="L100" s="104">
        <f>L72+L73+L74+L75+L96+L77+L78+L79+L92+L81+L82+L83+L97+L98</f>
        <v>-0.5</v>
      </c>
      <c r="M100" s="105">
        <f>K100+L100</f>
        <v>66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thickBot="1">
      <c r="A101" s="193"/>
      <c r="B101" s="193"/>
      <c r="C101" s="193"/>
      <c r="D101" s="194"/>
      <c r="E101" s="111"/>
      <c r="F101" s="112"/>
      <c r="G101" s="112"/>
      <c r="H101" s="113"/>
      <c r="I101" s="68"/>
      <c r="J101" s="111"/>
      <c r="K101" s="112"/>
      <c r="L101" s="112"/>
      <c r="M101" s="11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thickBot="1">
      <c r="A102" s="193"/>
      <c r="B102" s="193"/>
      <c r="C102" s="193"/>
      <c r="D102" s="194"/>
      <c r="E102" s="164"/>
      <c r="F102" s="165"/>
      <c r="G102" s="165"/>
      <c r="H102" s="166">
        <v>1</v>
      </c>
      <c r="I102" s="198"/>
      <c r="J102" s="115"/>
      <c r="K102" s="116"/>
      <c r="L102" s="116"/>
      <c r="M102" s="117">
        <v>1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193"/>
      <c r="B103" s="193"/>
      <c r="C103" s="193"/>
      <c r="D103" s="194"/>
      <c r="E103" s="193"/>
      <c r="F103" s="193"/>
      <c r="G103" s="193"/>
      <c r="H103" s="68"/>
      <c r="I103" s="68"/>
      <c r="J103" s="193"/>
      <c r="K103" s="193"/>
      <c r="L103" s="193"/>
      <c r="M103" s="19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>
      <c r="A104" s="193"/>
      <c r="B104" s="193"/>
      <c r="C104" s="193"/>
      <c r="D104" s="194"/>
      <c r="E104" s="193"/>
      <c r="F104" s="193"/>
      <c r="G104" s="193"/>
      <c r="H104" s="68"/>
      <c r="I104" s="68"/>
      <c r="J104" s="193"/>
      <c r="K104" s="193"/>
      <c r="L104" s="193"/>
      <c r="M104" s="194"/>
      <c r="N104" s="3"/>
      <c r="O104" s="3"/>
      <c r="P104" s="3"/>
      <c r="Q104" s="3"/>
      <c r="R104" s="3"/>
      <c r="S104" s="3"/>
      <c r="T104" s="3"/>
      <c r="U104" s="3"/>
      <c r="V104" s="181"/>
      <c r="W104" s="3"/>
      <c r="X104" s="3"/>
      <c r="Y104" s="3"/>
      <c r="Z104" s="3"/>
    </row>
    <row r="105" spans="1:26" ht="12.75">
      <c r="A105" s="193"/>
      <c r="B105" s="193"/>
      <c r="C105" s="193"/>
      <c r="D105" s="194"/>
      <c r="E105" s="193"/>
      <c r="F105" s="193"/>
      <c r="G105" s="193"/>
      <c r="H105" s="68"/>
      <c r="I105" s="68"/>
      <c r="J105" s="193"/>
      <c r="K105" s="193"/>
      <c r="L105" s="193"/>
      <c r="M105" s="194"/>
      <c r="N105" s="3"/>
      <c r="O105" s="3"/>
      <c r="P105" s="3"/>
      <c r="Q105" s="3"/>
      <c r="R105" s="3"/>
      <c r="S105" s="3"/>
      <c r="T105" s="3"/>
      <c r="U105" s="3"/>
      <c r="V105" s="182"/>
      <c r="W105" s="3"/>
      <c r="X105" s="3"/>
      <c r="Y105" s="3"/>
      <c r="Z105" s="3"/>
    </row>
    <row r="106" spans="1:26" ht="12.75">
      <c r="A106" s="193"/>
      <c r="B106" s="193"/>
      <c r="C106" s="193"/>
      <c r="D106" s="194"/>
      <c r="E106" s="193"/>
      <c r="F106" s="193"/>
      <c r="G106" s="193"/>
      <c r="H106" s="68"/>
      <c r="I106" s="68"/>
      <c r="J106" s="193"/>
      <c r="K106" s="193"/>
      <c r="L106" s="193"/>
      <c r="M106" s="194"/>
      <c r="N106" s="3"/>
      <c r="O106" s="3"/>
      <c r="P106" s="3"/>
      <c r="Q106" s="3"/>
      <c r="R106" s="3"/>
      <c r="S106" s="3"/>
      <c r="T106" s="3"/>
      <c r="U106" s="3"/>
      <c r="V106" s="185"/>
      <c r="W106" s="3"/>
      <c r="X106" s="3"/>
      <c r="Y106" s="3"/>
      <c r="Z106" s="3"/>
    </row>
    <row r="107" spans="1:26" ht="12.75">
      <c r="A107" s="193"/>
      <c r="B107" s="193"/>
      <c r="C107" s="193"/>
      <c r="D107" s="194"/>
      <c r="E107" s="193"/>
      <c r="F107" s="193"/>
      <c r="G107" s="193"/>
      <c r="H107" s="68"/>
      <c r="I107" s="68"/>
      <c r="J107" s="193"/>
      <c r="K107" s="193"/>
      <c r="L107" s="193"/>
      <c r="M107" s="194"/>
      <c r="N107" s="3"/>
      <c r="O107" s="3"/>
      <c r="P107" s="3"/>
      <c r="Q107" s="3"/>
      <c r="R107" s="3"/>
      <c r="S107" s="3"/>
      <c r="T107" s="3"/>
      <c r="U107" s="3"/>
      <c r="V107" s="2"/>
      <c r="W107" s="3"/>
      <c r="X107" s="3"/>
      <c r="Y107" s="3"/>
      <c r="Z107" s="3"/>
    </row>
    <row r="108" spans="1:26" ht="12.75">
      <c r="A108" s="193"/>
      <c r="B108" s="193"/>
      <c r="C108" s="193"/>
      <c r="D108" s="194"/>
      <c r="E108" s="193"/>
      <c r="F108" s="193"/>
      <c r="G108" s="193"/>
      <c r="H108" s="68"/>
      <c r="I108" s="68"/>
      <c r="J108" s="193"/>
      <c r="K108" s="193"/>
      <c r="L108" s="193"/>
      <c r="M108" s="194"/>
      <c r="N108" s="3"/>
      <c r="O108" s="3"/>
      <c r="P108" s="3"/>
      <c r="Q108" s="3"/>
      <c r="R108" s="3"/>
      <c r="S108" s="3"/>
      <c r="T108" s="3"/>
      <c r="U108" s="3"/>
      <c r="V108" s="194"/>
      <c r="W108" s="3"/>
      <c r="X108" s="3"/>
      <c r="Y108" s="3"/>
      <c r="Z108" s="3"/>
    </row>
    <row r="109" spans="1:26" ht="12.75">
      <c r="A109" s="193"/>
      <c r="B109" s="193"/>
      <c r="C109" s="193"/>
      <c r="D109" s="194"/>
      <c r="E109" s="193"/>
      <c r="F109" s="193"/>
      <c r="G109" s="193"/>
      <c r="H109" s="68"/>
      <c r="I109" s="68"/>
      <c r="J109" s="193"/>
      <c r="K109" s="193"/>
      <c r="L109" s="193"/>
      <c r="M109" s="194"/>
      <c r="N109" s="3"/>
      <c r="O109" s="3"/>
      <c r="P109" s="3"/>
      <c r="Q109" s="3"/>
      <c r="R109" s="3"/>
      <c r="S109" s="3"/>
      <c r="T109" s="3"/>
      <c r="U109" s="3"/>
      <c r="V109" s="194"/>
      <c r="W109" s="3"/>
      <c r="X109" s="3"/>
      <c r="Y109" s="3"/>
      <c r="Z109" s="3"/>
    </row>
    <row r="110" spans="1:26" ht="12.75">
      <c r="A110" s="193"/>
      <c r="B110" s="193"/>
      <c r="C110" s="193"/>
      <c r="D110" s="194"/>
      <c r="E110" s="193"/>
      <c r="F110" s="193"/>
      <c r="G110" s="193"/>
      <c r="H110" s="68"/>
      <c r="I110" s="68"/>
      <c r="J110" s="193"/>
      <c r="K110" s="193"/>
      <c r="L110" s="193"/>
      <c r="M110" s="194"/>
      <c r="N110" s="3"/>
      <c r="O110" s="3"/>
      <c r="P110" s="3"/>
      <c r="Q110" s="3"/>
      <c r="R110" s="3"/>
      <c r="S110" s="3"/>
      <c r="T110" s="3"/>
      <c r="U110" s="3"/>
      <c r="V110" s="194"/>
      <c r="W110" s="30"/>
      <c r="X110" s="193"/>
      <c r="Y110" s="68"/>
      <c r="Z110" s="3"/>
    </row>
    <row r="111" spans="1:26" ht="12.75">
      <c r="A111" s="193"/>
      <c r="B111" s="193"/>
      <c r="C111" s="193"/>
      <c r="D111" s="194"/>
      <c r="E111" s="193"/>
      <c r="F111" s="193"/>
      <c r="G111" s="193"/>
      <c r="H111" s="68"/>
      <c r="I111" s="68"/>
      <c r="J111" s="193"/>
      <c r="K111" s="193"/>
      <c r="L111" s="193"/>
      <c r="M111" s="194"/>
      <c r="N111" s="3"/>
      <c r="O111" s="3"/>
      <c r="P111" s="3"/>
      <c r="Q111" s="3"/>
      <c r="R111" s="3"/>
      <c r="S111" s="3"/>
      <c r="T111" s="3"/>
      <c r="U111" s="3"/>
      <c r="V111" s="194"/>
      <c r="W111" s="30"/>
      <c r="X111" s="193"/>
      <c r="Y111" s="68"/>
      <c r="Z111" s="3"/>
    </row>
    <row r="112" spans="1:26" ht="12.75">
      <c r="A112" s="202"/>
      <c r="B112" s="202"/>
      <c r="C112" s="202"/>
      <c r="D112" s="203"/>
      <c r="E112" s="100"/>
      <c r="F112" s="100"/>
      <c r="G112" s="100"/>
      <c r="H112" s="202"/>
      <c r="I112" s="202"/>
      <c r="J112" s="202"/>
      <c r="K112" s="202"/>
      <c r="L112" s="202"/>
      <c r="M112" s="203"/>
      <c r="N112" s="3"/>
      <c r="O112" s="3"/>
      <c r="P112" s="3"/>
      <c r="Q112" s="3"/>
      <c r="R112" s="3"/>
      <c r="S112" s="3"/>
      <c r="T112" s="3"/>
      <c r="U112" s="3"/>
      <c r="V112" s="194"/>
      <c r="W112" s="30"/>
      <c r="X112" s="193"/>
      <c r="Y112" s="68"/>
      <c r="Z112" s="3"/>
    </row>
    <row r="113" spans="1:26" s="4" customFormat="1" ht="12.75">
      <c r="A113" s="204"/>
      <c r="B113" s="204"/>
      <c r="C113" s="204"/>
      <c r="D113" s="203"/>
      <c r="E113" s="100"/>
      <c r="F113" s="100"/>
      <c r="G113" s="100"/>
      <c r="H113" s="202"/>
      <c r="I113" s="202"/>
      <c r="J113" s="100"/>
      <c r="K113" s="100"/>
      <c r="L113" s="100"/>
      <c r="M113" s="203"/>
      <c r="N113" s="3"/>
      <c r="O113" s="3"/>
      <c r="P113" s="3"/>
      <c r="Q113" s="3"/>
      <c r="R113" s="3"/>
      <c r="S113" s="3"/>
      <c r="T113" s="3"/>
      <c r="U113" s="3"/>
      <c r="V113" s="194"/>
      <c r="W113" s="30"/>
      <c r="X113" s="193"/>
      <c r="Y113" s="68"/>
      <c r="Z113" s="3"/>
    </row>
    <row r="114" spans="1:26" s="4" customFormat="1" ht="12.75">
      <c r="A114" s="100"/>
      <c r="B114" s="100"/>
      <c r="C114" s="100"/>
      <c r="D114" s="203"/>
      <c r="E114" s="100"/>
      <c r="F114" s="100"/>
      <c r="G114" s="100"/>
      <c r="H114" s="202"/>
      <c r="I114" s="202"/>
      <c r="J114" s="100"/>
      <c r="K114" s="100"/>
      <c r="L114" s="100"/>
      <c r="M114" s="203"/>
      <c r="N114" s="3"/>
      <c r="O114" s="3"/>
      <c r="P114" s="3"/>
      <c r="Q114" s="3"/>
      <c r="R114" s="3"/>
      <c r="S114" s="3"/>
      <c r="T114" s="3"/>
      <c r="U114" s="3"/>
      <c r="V114" s="194"/>
      <c r="W114" s="30"/>
      <c r="X114" s="193"/>
      <c r="Y114" s="68"/>
      <c r="Z114" s="3"/>
    </row>
    <row r="115" spans="1:26" s="4" customFormat="1" ht="12.75">
      <c r="A115" s="100"/>
      <c r="B115" s="100"/>
      <c r="C115" s="100"/>
      <c r="D115" s="202"/>
      <c r="E115" s="100"/>
      <c r="F115" s="100"/>
      <c r="G115" s="100"/>
      <c r="H115" s="202"/>
      <c r="I115" s="202"/>
      <c r="J115" s="100"/>
      <c r="K115" s="100"/>
      <c r="L115" s="100"/>
      <c r="M115" s="203"/>
      <c r="N115" s="3"/>
      <c r="O115" s="3"/>
      <c r="P115" s="3"/>
      <c r="Q115" s="3"/>
      <c r="R115" s="3"/>
      <c r="S115" s="3"/>
      <c r="T115" s="3"/>
      <c r="U115" s="3"/>
      <c r="V115" s="194"/>
      <c r="W115" s="30"/>
      <c r="X115" s="193"/>
      <c r="Y115" s="68"/>
      <c r="Z115" s="3"/>
    </row>
    <row r="116" spans="1:26" s="4" customFormat="1" ht="12.75">
      <c r="A116" s="193"/>
      <c r="B116" s="193"/>
      <c r="C116" s="193"/>
      <c r="D116" s="68"/>
      <c r="E116" s="100"/>
      <c r="F116" s="100"/>
      <c r="G116" s="100"/>
      <c r="H116" s="202"/>
      <c r="I116" s="202"/>
      <c r="J116" s="100"/>
      <c r="K116" s="100"/>
      <c r="L116" s="100"/>
      <c r="M116" s="203"/>
      <c r="N116" s="3"/>
      <c r="O116" s="3"/>
      <c r="P116" s="3"/>
      <c r="Q116" s="3"/>
      <c r="R116" s="3"/>
      <c r="S116" s="3"/>
      <c r="T116" s="3"/>
      <c r="U116" s="3"/>
      <c r="V116" s="194"/>
      <c r="W116" s="30"/>
      <c r="X116" s="193"/>
      <c r="Y116" s="68"/>
      <c r="Z116" s="3"/>
    </row>
    <row r="117" spans="1:26" s="4" customFormat="1" ht="12.75">
      <c r="A117" s="100"/>
      <c r="B117" s="100"/>
      <c r="C117" s="100"/>
      <c r="D117" s="202"/>
      <c r="E117" s="100"/>
      <c r="F117" s="100"/>
      <c r="G117" s="100"/>
      <c r="H117" s="202"/>
      <c r="I117" s="202"/>
      <c r="J117" s="100"/>
      <c r="K117" s="100"/>
      <c r="L117" s="100"/>
      <c r="M117" s="202"/>
      <c r="N117" s="3"/>
      <c r="O117" s="3"/>
      <c r="P117" s="3"/>
      <c r="Q117" s="3"/>
      <c r="R117" s="3"/>
      <c r="S117" s="3"/>
      <c r="T117" s="3"/>
      <c r="U117" s="3"/>
      <c r="V117" s="194"/>
      <c r="W117" s="30"/>
      <c r="X117" s="193"/>
      <c r="Y117" s="68"/>
      <c r="Z117" s="3"/>
    </row>
    <row r="118" spans="1:26" s="4" customFormat="1" ht="12.75">
      <c r="A118" s="100"/>
      <c r="B118" s="100"/>
      <c r="C118" s="100"/>
      <c r="D118" s="202"/>
      <c r="E118" s="100"/>
      <c r="F118" s="100"/>
      <c r="G118" s="100"/>
      <c r="H118" s="202"/>
      <c r="I118" s="202"/>
      <c r="J118" s="100"/>
      <c r="K118" s="100"/>
      <c r="L118" s="100"/>
      <c r="M118" s="202"/>
      <c r="N118" s="3"/>
      <c r="O118" s="3"/>
      <c r="P118" s="3"/>
      <c r="Q118" s="3"/>
      <c r="R118" s="3"/>
      <c r="S118" s="3"/>
      <c r="T118" s="3"/>
      <c r="U118" s="3"/>
      <c r="V118" s="194"/>
      <c r="W118" s="30"/>
      <c r="X118" s="193"/>
      <c r="Y118" s="68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</sheetData>
  <sheetProtection/>
  <mergeCells count="14">
    <mergeCell ref="A37:D37"/>
    <mergeCell ref="A3:D3"/>
    <mergeCell ref="N3:Q3"/>
    <mergeCell ref="E70:M70"/>
    <mergeCell ref="E3:H3"/>
    <mergeCell ref="J37:M37"/>
    <mergeCell ref="A36:Q36"/>
    <mergeCell ref="E37:H37"/>
    <mergeCell ref="E71:H71"/>
    <mergeCell ref="A1:Q1"/>
    <mergeCell ref="A2:Q2"/>
    <mergeCell ref="N37:Q37"/>
    <mergeCell ref="J3:M3"/>
    <mergeCell ref="J71:M7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9.7109375" style="5" customWidth="1"/>
    <col min="2" max="3" width="5.7109375" style="5" customWidth="1"/>
    <col min="4" max="4" width="6.7109375" style="5" customWidth="1"/>
    <col min="5" max="5" width="19.7109375" style="5" customWidth="1"/>
    <col min="6" max="7" width="5.7109375" style="5" customWidth="1"/>
    <col min="8" max="8" width="6.7109375" style="5" customWidth="1"/>
    <col min="9" max="9" width="1.1484375" style="5" customWidth="1"/>
    <col min="10" max="10" width="19.7109375" style="5" customWidth="1"/>
    <col min="11" max="12" width="5.7109375" style="5" customWidth="1"/>
    <col min="13" max="13" width="6.7109375" style="5" customWidth="1"/>
    <col min="14" max="14" width="19.7109375" style="5" customWidth="1"/>
    <col min="15" max="16" width="5.7109375" style="5" customWidth="1"/>
    <col min="17" max="17" width="6.7109375" style="5" customWidth="1"/>
    <col min="18" max="22" width="9.140625" style="5" customWidth="1"/>
    <col min="23" max="26" width="9.140625" style="4" customWidth="1"/>
    <col min="27" max="16384" width="9.140625" style="5" customWidth="1"/>
  </cols>
  <sheetData>
    <row r="1" spans="1:26" ht="15" thickBot="1">
      <c r="A1" s="674" t="s">
        <v>115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6"/>
      <c r="R1" s="3"/>
      <c r="S1" s="3"/>
      <c r="T1" s="3"/>
      <c r="U1" s="3"/>
      <c r="V1" s="3"/>
      <c r="W1" s="3"/>
      <c r="X1" s="3"/>
      <c r="Y1" s="3"/>
      <c r="Z1" s="3"/>
    </row>
    <row r="2" spans="1:26" ht="15" thickBot="1">
      <c r="A2" s="674" t="s">
        <v>36</v>
      </c>
      <c r="B2" s="675"/>
      <c r="C2" s="675"/>
      <c r="D2" s="675"/>
      <c r="E2" s="675"/>
      <c r="F2" s="675"/>
      <c r="G2" s="675"/>
      <c r="H2" s="675"/>
      <c r="I2" s="689"/>
      <c r="J2" s="675"/>
      <c r="K2" s="675"/>
      <c r="L2" s="675"/>
      <c r="M2" s="675"/>
      <c r="N2" s="675"/>
      <c r="O2" s="675"/>
      <c r="P2" s="675"/>
      <c r="Q2" s="676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thickBot="1">
      <c r="A3" s="709" t="s">
        <v>72</v>
      </c>
      <c r="B3" s="710"/>
      <c r="C3" s="710"/>
      <c r="D3" s="711"/>
      <c r="E3" s="706" t="s">
        <v>71</v>
      </c>
      <c r="F3" s="707"/>
      <c r="G3" s="707"/>
      <c r="H3" s="708"/>
      <c r="I3" s="79"/>
      <c r="J3" s="628" t="s">
        <v>99</v>
      </c>
      <c r="K3" s="687"/>
      <c r="L3" s="687"/>
      <c r="M3" s="629"/>
      <c r="N3" s="691" t="s">
        <v>63</v>
      </c>
      <c r="O3" s="692"/>
      <c r="P3" s="692"/>
      <c r="Q3" s="693"/>
      <c r="R3" s="3"/>
      <c r="S3" s="3"/>
      <c r="T3" s="3"/>
      <c r="U3" s="3"/>
      <c r="V3" s="3"/>
      <c r="W3" s="3"/>
      <c r="X3" s="3"/>
      <c r="Y3" s="3"/>
      <c r="Z3" s="3"/>
    </row>
    <row r="4" spans="1:26" ht="13.5" thickBot="1">
      <c r="A4" s="176" t="s">
        <v>3</v>
      </c>
      <c r="B4" s="177" t="s">
        <v>68</v>
      </c>
      <c r="C4" s="178">
        <v>2</v>
      </c>
      <c r="D4" s="177" t="s">
        <v>11</v>
      </c>
      <c r="E4" s="81" t="s">
        <v>3</v>
      </c>
      <c r="F4" s="82" t="s">
        <v>68</v>
      </c>
      <c r="G4" s="83">
        <v>0</v>
      </c>
      <c r="H4" s="82" t="s">
        <v>11</v>
      </c>
      <c r="I4" s="84"/>
      <c r="J4" s="314" t="s">
        <v>3</v>
      </c>
      <c r="K4" s="314" t="s">
        <v>68</v>
      </c>
      <c r="L4" s="314">
        <v>2</v>
      </c>
      <c r="M4" s="314" t="s">
        <v>11</v>
      </c>
      <c r="N4" s="135" t="s">
        <v>3</v>
      </c>
      <c r="O4" s="136" t="s">
        <v>68</v>
      </c>
      <c r="P4" s="137">
        <v>0</v>
      </c>
      <c r="Q4" s="136" t="s">
        <v>11</v>
      </c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179" t="s">
        <v>233</v>
      </c>
      <c r="B5" s="366">
        <v>6</v>
      </c>
      <c r="C5" s="367">
        <v>1</v>
      </c>
      <c r="D5" s="368">
        <f>B5+C5</f>
        <v>7</v>
      </c>
      <c r="E5" s="179" t="s">
        <v>184</v>
      </c>
      <c r="F5" s="369">
        <v>5.5</v>
      </c>
      <c r="G5" s="370">
        <v>-3</v>
      </c>
      <c r="H5" s="371">
        <f>F5+G5</f>
        <v>2.5</v>
      </c>
      <c r="I5" s="269"/>
      <c r="J5" s="179" t="s">
        <v>277</v>
      </c>
      <c r="K5" s="372">
        <v>6.5</v>
      </c>
      <c r="L5" s="367">
        <v>1</v>
      </c>
      <c r="M5" s="368">
        <f>K5+L5</f>
        <v>7.5</v>
      </c>
      <c r="N5" s="179" t="s">
        <v>142</v>
      </c>
      <c r="O5" s="366">
        <v>6</v>
      </c>
      <c r="P5" s="367">
        <v>-1</v>
      </c>
      <c r="Q5" s="371">
        <f>O5+P5</f>
        <v>5</v>
      </c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90" t="s">
        <v>234</v>
      </c>
      <c r="B6" s="289">
        <v>6.5</v>
      </c>
      <c r="C6" s="373">
        <v>0</v>
      </c>
      <c r="D6" s="290">
        <f aca="true" t="shared" si="0" ref="D6:D29">B6+C6</f>
        <v>6.5</v>
      </c>
      <c r="E6" s="90" t="s">
        <v>384</v>
      </c>
      <c r="F6" s="374">
        <v>6.5</v>
      </c>
      <c r="G6" s="375">
        <v>-0.5</v>
      </c>
      <c r="H6" s="376">
        <f aca="true" t="shared" si="1" ref="H6:H29">F6+G6</f>
        <v>6</v>
      </c>
      <c r="I6" s="269"/>
      <c r="J6" s="90" t="s">
        <v>278</v>
      </c>
      <c r="K6" s="289">
        <v>6</v>
      </c>
      <c r="L6" s="373">
        <v>-0.5</v>
      </c>
      <c r="M6" s="290">
        <f aca="true" t="shared" si="2" ref="M6:M29">K6+L6</f>
        <v>5.5</v>
      </c>
      <c r="N6" s="90" t="s">
        <v>160</v>
      </c>
      <c r="O6" s="289">
        <v>6</v>
      </c>
      <c r="P6" s="373">
        <v>-0.5</v>
      </c>
      <c r="Q6" s="376">
        <f aca="true" t="shared" si="3" ref="Q6:Q29">O6+P6</f>
        <v>5.5</v>
      </c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90" t="s">
        <v>253</v>
      </c>
      <c r="B7" s="289">
        <v>6.5</v>
      </c>
      <c r="C7" s="373">
        <v>0</v>
      </c>
      <c r="D7" s="290">
        <f t="shared" si="0"/>
        <v>6.5</v>
      </c>
      <c r="E7" s="90" t="s">
        <v>186</v>
      </c>
      <c r="F7" s="374" t="s">
        <v>305</v>
      </c>
      <c r="G7" s="375" t="s">
        <v>305</v>
      </c>
      <c r="H7" s="376" t="s">
        <v>305</v>
      </c>
      <c r="I7" s="269"/>
      <c r="J7" s="90" t="s">
        <v>279</v>
      </c>
      <c r="K7" s="289">
        <v>6.5</v>
      </c>
      <c r="L7" s="373">
        <v>0</v>
      </c>
      <c r="M7" s="290">
        <f t="shared" si="2"/>
        <v>6.5</v>
      </c>
      <c r="N7" s="90" t="s">
        <v>144</v>
      </c>
      <c r="O7" s="289">
        <v>6</v>
      </c>
      <c r="P7" s="373">
        <v>0</v>
      </c>
      <c r="Q7" s="376">
        <f t="shared" si="3"/>
        <v>6</v>
      </c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90" t="s">
        <v>371</v>
      </c>
      <c r="B8" s="289">
        <v>6.5</v>
      </c>
      <c r="C8" s="373">
        <v>0</v>
      </c>
      <c r="D8" s="290">
        <f t="shared" si="0"/>
        <v>6.5</v>
      </c>
      <c r="E8" s="90" t="s">
        <v>202</v>
      </c>
      <c r="F8" s="374">
        <v>7</v>
      </c>
      <c r="G8" s="375">
        <v>3</v>
      </c>
      <c r="H8" s="376">
        <f t="shared" si="1"/>
        <v>10</v>
      </c>
      <c r="I8" s="269"/>
      <c r="J8" s="90" t="s">
        <v>296</v>
      </c>
      <c r="K8" s="289">
        <v>6</v>
      </c>
      <c r="L8" s="373">
        <v>0</v>
      </c>
      <c r="M8" s="290">
        <f t="shared" si="2"/>
        <v>6</v>
      </c>
      <c r="N8" s="90" t="s">
        <v>145</v>
      </c>
      <c r="O8" s="289">
        <v>5.5</v>
      </c>
      <c r="P8" s="373">
        <v>-0.5</v>
      </c>
      <c r="Q8" s="376">
        <f t="shared" si="3"/>
        <v>5</v>
      </c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90" t="s">
        <v>237</v>
      </c>
      <c r="B9" s="289">
        <v>6.5</v>
      </c>
      <c r="C9" s="373">
        <v>0</v>
      </c>
      <c r="D9" s="290">
        <f t="shared" si="0"/>
        <v>6.5</v>
      </c>
      <c r="E9" s="90" t="s">
        <v>188</v>
      </c>
      <c r="F9" s="374">
        <v>6</v>
      </c>
      <c r="G9" s="375">
        <v>0</v>
      </c>
      <c r="H9" s="376">
        <f t="shared" si="1"/>
        <v>6</v>
      </c>
      <c r="I9" s="269"/>
      <c r="J9" s="90" t="s">
        <v>293</v>
      </c>
      <c r="K9" s="289" t="s">
        <v>305</v>
      </c>
      <c r="L9" s="373" t="s">
        <v>305</v>
      </c>
      <c r="M9" s="290" t="s">
        <v>305</v>
      </c>
      <c r="N9" s="90" t="s">
        <v>146</v>
      </c>
      <c r="O9" s="289">
        <v>5.5</v>
      </c>
      <c r="P9" s="373">
        <v>0</v>
      </c>
      <c r="Q9" s="376">
        <f t="shared" si="3"/>
        <v>5.5</v>
      </c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90" t="s">
        <v>249</v>
      </c>
      <c r="B10" s="289">
        <v>6.5</v>
      </c>
      <c r="C10" s="373">
        <v>-0.5</v>
      </c>
      <c r="D10" s="290">
        <f t="shared" si="0"/>
        <v>6</v>
      </c>
      <c r="E10" s="90" t="s">
        <v>189</v>
      </c>
      <c r="F10" s="374">
        <v>5.5</v>
      </c>
      <c r="G10" s="375">
        <v>-0.5</v>
      </c>
      <c r="H10" s="376">
        <f t="shared" si="1"/>
        <v>5</v>
      </c>
      <c r="I10" s="269"/>
      <c r="J10" s="90" t="s">
        <v>283</v>
      </c>
      <c r="K10" s="289">
        <v>6</v>
      </c>
      <c r="L10" s="373">
        <v>0</v>
      </c>
      <c r="M10" s="290">
        <f t="shared" si="2"/>
        <v>6</v>
      </c>
      <c r="N10" s="90" t="s">
        <v>147</v>
      </c>
      <c r="O10" s="289">
        <v>6</v>
      </c>
      <c r="P10" s="373">
        <v>0</v>
      </c>
      <c r="Q10" s="376">
        <f t="shared" si="3"/>
        <v>6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90" t="s">
        <v>238</v>
      </c>
      <c r="B11" s="289">
        <v>6.5</v>
      </c>
      <c r="C11" s="373">
        <v>-0.5</v>
      </c>
      <c r="D11" s="290">
        <f t="shared" si="0"/>
        <v>6</v>
      </c>
      <c r="E11" s="90" t="s">
        <v>190</v>
      </c>
      <c r="F11" s="374">
        <v>7</v>
      </c>
      <c r="G11" s="375">
        <v>1.5</v>
      </c>
      <c r="H11" s="376">
        <f t="shared" si="1"/>
        <v>8.5</v>
      </c>
      <c r="I11" s="269"/>
      <c r="J11" s="90" t="s">
        <v>285</v>
      </c>
      <c r="K11" s="289">
        <v>6.5</v>
      </c>
      <c r="L11" s="373">
        <v>0</v>
      </c>
      <c r="M11" s="290">
        <f t="shared" si="2"/>
        <v>6.5</v>
      </c>
      <c r="N11" s="90" t="s">
        <v>148</v>
      </c>
      <c r="O11" s="289">
        <v>7.5</v>
      </c>
      <c r="P11" s="373">
        <v>3</v>
      </c>
      <c r="Q11" s="376">
        <f t="shared" si="3"/>
        <v>10.5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90" t="s">
        <v>251</v>
      </c>
      <c r="B12" s="289">
        <v>6</v>
      </c>
      <c r="C12" s="373">
        <v>0</v>
      </c>
      <c r="D12" s="290">
        <f t="shared" si="0"/>
        <v>6</v>
      </c>
      <c r="E12" s="90" t="s">
        <v>191</v>
      </c>
      <c r="F12" s="374">
        <v>6</v>
      </c>
      <c r="G12" s="375">
        <v>0</v>
      </c>
      <c r="H12" s="376">
        <f t="shared" si="1"/>
        <v>6</v>
      </c>
      <c r="I12" s="269"/>
      <c r="J12" s="90" t="s">
        <v>284</v>
      </c>
      <c r="K12" s="289">
        <v>6.5</v>
      </c>
      <c r="L12" s="373">
        <v>0</v>
      </c>
      <c r="M12" s="290">
        <f t="shared" si="2"/>
        <v>6.5</v>
      </c>
      <c r="N12" s="90" t="s">
        <v>157</v>
      </c>
      <c r="O12" s="289">
        <v>6.5</v>
      </c>
      <c r="P12" s="373">
        <v>0</v>
      </c>
      <c r="Q12" s="376">
        <f t="shared" si="3"/>
        <v>6.5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90" t="s">
        <v>241</v>
      </c>
      <c r="B13" s="289">
        <v>6.5</v>
      </c>
      <c r="C13" s="373">
        <v>1</v>
      </c>
      <c r="D13" s="290">
        <f t="shared" si="0"/>
        <v>7.5</v>
      </c>
      <c r="E13" s="90" t="s">
        <v>192</v>
      </c>
      <c r="F13" s="374" t="s">
        <v>305</v>
      </c>
      <c r="G13" s="375" t="s">
        <v>305</v>
      </c>
      <c r="H13" s="376" t="s">
        <v>305</v>
      </c>
      <c r="I13" s="269"/>
      <c r="J13" s="90" t="s">
        <v>368</v>
      </c>
      <c r="K13" s="289">
        <v>6.5</v>
      </c>
      <c r="L13" s="373">
        <v>1</v>
      </c>
      <c r="M13" s="290">
        <f t="shared" si="2"/>
        <v>7.5</v>
      </c>
      <c r="N13" s="90" t="s">
        <v>387</v>
      </c>
      <c r="O13" s="289">
        <v>6.5</v>
      </c>
      <c r="P13" s="373">
        <v>0.5</v>
      </c>
      <c r="Q13" s="376">
        <f t="shared" si="3"/>
        <v>7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90" t="s">
        <v>242</v>
      </c>
      <c r="B14" s="289">
        <v>6</v>
      </c>
      <c r="C14" s="373">
        <v>0</v>
      </c>
      <c r="D14" s="290">
        <f t="shared" si="0"/>
        <v>6</v>
      </c>
      <c r="E14" s="90" t="s">
        <v>193</v>
      </c>
      <c r="F14" s="374">
        <v>5.5</v>
      </c>
      <c r="G14" s="375">
        <v>0</v>
      </c>
      <c r="H14" s="376">
        <f t="shared" si="1"/>
        <v>5.5</v>
      </c>
      <c r="I14" s="269"/>
      <c r="J14" s="90" t="s">
        <v>286</v>
      </c>
      <c r="K14" s="289">
        <v>6</v>
      </c>
      <c r="L14" s="373">
        <v>-0.5</v>
      </c>
      <c r="M14" s="290">
        <f t="shared" si="2"/>
        <v>5.5</v>
      </c>
      <c r="N14" s="90" t="s">
        <v>152</v>
      </c>
      <c r="O14" s="289">
        <v>5.5</v>
      </c>
      <c r="P14" s="373">
        <v>-0.5</v>
      </c>
      <c r="Q14" s="376">
        <f t="shared" si="3"/>
        <v>5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>
      <c r="A15" s="97" t="s">
        <v>246</v>
      </c>
      <c r="B15" s="377">
        <v>6.5</v>
      </c>
      <c r="C15" s="378">
        <v>0</v>
      </c>
      <c r="D15" s="379">
        <f t="shared" si="0"/>
        <v>6.5</v>
      </c>
      <c r="E15" s="97" t="s">
        <v>194</v>
      </c>
      <c r="F15" s="380">
        <v>7.5</v>
      </c>
      <c r="G15" s="381">
        <v>3</v>
      </c>
      <c r="H15" s="382">
        <f t="shared" si="1"/>
        <v>10.5</v>
      </c>
      <c r="I15" s="269"/>
      <c r="J15" s="97" t="s">
        <v>287</v>
      </c>
      <c r="K15" s="377">
        <v>7</v>
      </c>
      <c r="L15" s="378">
        <v>0.5</v>
      </c>
      <c r="M15" s="379">
        <f t="shared" si="2"/>
        <v>7.5</v>
      </c>
      <c r="N15" s="97" t="s">
        <v>151</v>
      </c>
      <c r="O15" s="377">
        <v>6</v>
      </c>
      <c r="P15" s="378">
        <v>0</v>
      </c>
      <c r="Q15" s="383">
        <f t="shared" si="3"/>
        <v>6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13.5" thickBot="1">
      <c r="A16" s="384"/>
      <c r="B16" s="385"/>
      <c r="C16" s="386"/>
      <c r="D16" s="387"/>
      <c r="E16" s="384"/>
      <c r="F16" s="385"/>
      <c r="G16" s="386"/>
      <c r="H16" s="387"/>
      <c r="I16" s="307"/>
      <c r="J16" s="384"/>
      <c r="K16" s="385"/>
      <c r="L16" s="386"/>
      <c r="M16" s="387"/>
      <c r="N16" s="384"/>
      <c r="O16" s="385"/>
      <c r="P16" s="386"/>
      <c r="Q16" s="387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88" t="s">
        <v>372</v>
      </c>
      <c r="B17" s="389">
        <v>7</v>
      </c>
      <c r="C17" s="390">
        <v>-1</v>
      </c>
      <c r="D17" s="391">
        <f t="shared" si="0"/>
        <v>6</v>
      </c>
      <c r="E17" s="388" t="s">
        <v>385</v>
      </c>
      <c r="F17" s="392">
        <v>6</v>
      </c>
      <c r="G17" s="393">
        <v>-1</v>
      </c>
      <c r="H17" s="394">
        <f t="shared" si="1"/>
        <v>5</v>
      </c>
      <c r="I17" s="307"/>
      <c r="J17" s="388" t="s">
        <v>288</v>
      </c>
      <c r="K17" s="389">
        <v>6.5</v>
      </c>
      <c r="L17" s="390">
        <v>-1</v>
      </c>
      <c r="M17" s="391">
        <f t="shared" si="2"/>
        <v>5.5</v>
      </c>
      <c r="N17" s="388" t="s">
        <v>153</v>
      </c>
      <c r="O17" s="389" t="s">
        <v>130</v>
      </c>
      <c r="P17" s="390" t="s">
        <v>130</v>
      </c>
      <c r="Q17" s="394" t="s">
        <v>130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96" t="s">
        <v>243</v>
      </c>
      <c r="B18" s="395">
        <v>5.5</v>
      </c>
      <c r="C18" s="396">
        <v>0</v>
      </c>
      <c r="D18" s="397">
        <f t="shared" si="0"/>
        <v>5.5</v>
      </c>
      <c r="E18" s="90" t="s">
        <v>386</v>
      </c>
      <c r="F18" s="374">
        <v>7</v>
      </c>
      <c r="G18" s="375">
        <v>3</v>
      </c>
      <c r="H18" s="376">
        <f t="shared" si="1"/>
        <v>10</v>
      </c>
      <c r="I18" s="307"/>
      <c r="J18" s="96" t="s">
        <v>289</v>
      </c>
      <c r="K18" s="395">
        <v>6.5</v>
      </c>
      <c r="L18" s="396">
        <v>0</v>
      </c>
      <c r="M18" s="397">
        <f t="shared" si="2"/>
        <v>6.5</v>
      </c>
      <c r="N18" s="96" t="s">
        <v>388</v>
      </c>
      <c r="O18" s="395">
        <v>7</v>
      </c>
      <c r="P18" s="396">
        <v>1</v>
      </c>
      <c r="Q18" s="387">
        <f t="shared" si="3"/>
        <v>8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96" t="s">
        <v>245</v>
      </c>
      <c r="B19" s="395" t="s">
        <v>130</v>
      </c>
      <c r="C19" s="396" t="s">
        <v>130</v>
      </c>
      <c r="D19" s="397" t="s">
        <v>130</v>
      </c>
      <c r="E19" s="96" t="s">
        <v>198</v>
      </c>
      <c r="F19" s="398">
        <v>5</v>
      </c>
      <c r="G19" s="399">
        <v>0</v>
      </c>
      <c r="H19" s="387">
        <f t="shared" si="1"/>
        <v>5</v>
      </c>
      <c r="I19" s="307"/>
      <c r="J19" s="96" t="s">
        <v>290</v>
      </c>
      <c r="K19" s="395">
        <v>6</v>
      </c>
      <c r="L19" s="396">
        <v>0</v>
      </c>
      <c r="M19" s="397">
        <f t="shared" si="2"/>
        <v>6</v>
      </c>
      <c r="N19" s="96" t="s">
        <v>389</v>
      </c>
      <c r="O19" s="395">
        <v>7</v>
      </c>
      <c r="P19" s="396">
        <v>2.5</v>
      </c>
      <c r="Q19" s="387">
        <f t="shared" si="3"/>
        <v>9.5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96" t="s">
        <v>247</v>
      </c>
      <c r="B20" s="395">
        <v>6.5</v>
      </c>
      <c r="C20" s="396">
        <v>0.5</v>
      </c>
      <c r="D20" s="397">
        <f t="shared" si="0"/>
        <v>7</v>
      </c>
      <c r="E20" s="96" t="s">
        <v>199</v>
      </c>
      <c r="F20" s="398">
        <v>6</v>
      </c>
      <c r="G20" s="399">
        <v>0</v>
      </c>
      <c r="H20" s="387">
        <f t="shared" si="1"/>
        <v>6</v>
      </c>
      <c r="I20" s="307"/>
      <c r="J20" s="90" t="s">
        <v>281</v>
      </c>
      <c r="K20" s="289">
        <v>6.5</v>
      </c>
      <c r="L20" s="373">
        <v>-0.5</v>
      </c>
      <c r="M20" s="290">
        <f t="shared" si="2"/>
        <v>6</v>
      </c>
      <c r="N20" s="96" t="s">
        <v>154</v>
      </c>
      <c r="O20" s="395" t="s">
        <v>130</v>
      </c>
      <c r="P20" s="396" t="s">
        <v>130</v>
      </c>
      <c r="Q20" s="387" t="s">
        <v>130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96" t="s">
        <v>250</v>
      </c>
      <c r="B21" s="395" t="s">
        <v>227</v>
      </c>
      <c r="C21" s="396" t="s">
        <v>227</v>
      </c>
      <c r="D21" s="397" t="s">
        <v>227</v>
      </c>
      <c r="E21" s="96" t="s">
        <v>203</v>
      </c>
      <c r="F21" s="398">
        <v>6</v>
      </c>
      <c r="G21" s="399">
        <v>0</v>
      </c>
      <c r="H21" s="387">
        <f t="shared" si="1"/>
        <v>6</v>
      </c>
      <c r="I21" s="307"/>
      <c r="J21" s="96" t="s">
        <v>291</v>
      </c>
      <c r="K21" s="395">
        <v>6</v>
      </c>
      <c r="L21" s="396">
        <v>-0.5</v>
      </c>
      <c r="M21" s="397">
        <f t="shared" si="2"/>
        <v>5.5</v>
      </c>
      <c r="N21" s="96" t="s">
        <v>149</v>
      </c>
      <c r="O21" s="395">
        <v>5.5</v>
      </c>
      <c r="P21" s="396">
        <v>0</v>
      </c>
      <c r="Q21" s="387">
        <f t="shared" si="3"/>
        <v>5.5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96" t="s">
        <v>373</v>
      </c>
      <c r="B22" s="395" t="s">
        <v>227</v>
      </c>
      <c r="C22" s="396" t="s">
        <v>227</v>
      </c>
      <c r="D22" s="397" t="s">
        <v>227</v>
      </c>
      <c r="E22" s="96" t="s">
        <v>200</v>
      </c>
      <c r="F22" s="398">
        <v>6.5</v>
      </c>
      <c r="G22" s="399">
        <v>0.5</v>
      </c>
      <c r="H22" s="387">
        <f t="shared" si="1"/>
        <v>7</v>
      </c>
      <c r="I22" s="307"/>
      <c r="J22" s="96" t="s">
        <v>292</v>
      </c>
      <c r="K22" s="395">
        <v>6</v>
      </c>
      <c r="L22" s="396">
        <v>0</v>
      </c>
      <c r="M22" s="397">
        <f t="shared" si="2"/>
        <v>6</v>
      </c>
      <c r="N22" s="96" t="s">
        <v>156</v>
      </c>
      <c r="O22" s="395">
        <v>5</v>
      </c>
      <c r="P22" s="396">
        <v>0</v>
      </c>
      <c r="Q22" s="387">
        <f t="shared" si="3"/>
        <v>5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6" t="s">
        <v>248</v>
      </c>
      <c r="B23" s="395">
        <v>6</v>
      </c>
      <c r="C23" s="396">
        <v>0</v>
      </c>
      <c r="D23" s="397">
        <f t="shared" si="0"/>
        <v>6</v>
      </c>
      <c r="E23" s="90" t="s">
        <v>205</v>
      </c>
      <c r="F23" s="374">
        <v>6</v>
      </c>
      <c r="G23" s="375">
        <v>-0.5</v>
      </c>
      <c r="H23" s="376">
        <f t="shared" si="1"/>
        <v>5.5</v>
      </c>
      <c r="I23" s="307"/>
      <c r="J23" s="96" t="s">
        <v>294</v>
      </c>
      <c r="K23" s="395" t="s">
        <v>227</v>
      </c>
      <c r="L23" s="396" t="s">
        <v>227</v>
      </c>
      <c r="M23" s="397" t="s">
        <v>227</v>
      </c>
      <c r="N23" s="96" t="s">
        <v>390</v>
      </c>
      <c r="O23" s="395">
        <v>6.5</v>
      </c>
      <c r="P23" s="396">
        <v>0</v>
      </c>
      <c r="Q23" s="387">
        <f t="shared" si="3"/>
        <v>6.5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6" t="s">
        <v>239</v>
      </c>
      <c r="B24" s="395">
        <v>5.5</v>
      </c>
      <c r="C24" s="396">
        <v>0</v>
      </c>
      <c r="D24" s="397">
        <f t="shared" si="0"/>
        <v>5.5</v>
      </c>
      <c r="E24" s="96" t="s">
        <v>201</v>
      </c>
      <c r="F24" s="398" t="s">
        <v>130</v>
      </c>
      <c r="G24" s="399" t="s">
        <v>130</v>
      </c>
      <c r="H24" s="387" t="s">
        <v>130</v>
      </c>
      <c r="I24" s="307"/>
      <c r="J24" s="96" t="s">
        <v>295</v>
      </c>
      <c r="K24" s="395">
        <v>7.5</v>
      </c>
      <c r="L24" s="396">
        <v>3</v>
      </c>
      <c r="M24" s="397">
        <f t="shared" si="2"/>
        <v>10.5</v>
      </c>
      <c r="N24" s="96" t="s">
        <v>143</v>
      </c>
      <c r="O24" s="395">
        <v>6</v>
      </c>
      <c r="P24" s="396">
        <v>0</v>
      </c>
      <c r="Q24" s="387">
        <f t="shared" si="3"/>
        <v>6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96" t="s">
        <v>374</v>
      </c>
      <c r="B25" s="395">
        <v>5.5</v>
      </c>
      <c r="C25" s="396">
        <v>-0.5</v>
      </c>
      <c r="D25" s="397">
        <f t="shared" si="0"/>
        <v>5</v>
      </c>
      <c r="E25" s="96" t="s">
        <v>187</v>
      </c>
      <c r="F25" s="398" t="s">
        <v>130</v>
      </c>
      <c r="G25" s="399" t="s">
        <v>130</v>
      </c>
      <c r="H25" s="387" t="s">
        <v>130</v>
      </c>
      <c r="I25" s="307"/>
      <c r="J25" s="96" t="s">
        <v>299</v>
      </c>
      <c r="K25" s="395" t="s">
        <v>130</v>
      </c>
      <c r="L25" s="396" t="s">
        <v>130</v>
      </c>
      <c r="M25" s="397" t="s">
        <v>130</v>
      </c>
      <c r="N25" s="96" t="s">
        <v>162</v>
      </c>
      <c r="O25" s="395" t="s">
        <v>130</v>
      </c>
      <c r="P25" s="396" t="s">
        <v>130</v>
      </c>
      <c r="Q25" s="387" t="s">
        <v>130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96" t="s">
        <v>254</v>
      </c>
      <c r="B26" s="395">
        <v>6</v>
      </c>
      <c r="C26" s="396">
        <v>0</v>
      </c>
      <c r="D26" s="397">
        <f t="shared" si="0"/>
        <v>6</v>
      </c>
      <c r="E26" s="96" t="s">
        <v>206</v>
      </c>
      <c r="F26" s="398">
        <v>5.5</v>
      </c>
      <c r="G26" s="399">
        <v>0</v>
      </c>
      <c r="H26" s="387">
        <f t="shared" si="1"/>
        <v>5.5</v>
      </c>
      <c r="I26" s="307"/>
      <c r="J26" s="96" t="s">
        <v>298</v>
      </c>
      <c r="K26" s="395" t="s">
        <v>130</v>
      </c>
      <c r="L26" s="396" t="s">
        <v>130</v>
      </c>
      <c r="M26" s="397" t="s">
        <v>130</v>
      </c>
      <c r="N26" s="96" t="s">
        <v>391</v>
      </c>
      <c r="O26" s="395" t="s">
        <v>130</v>
      </c>
      <c r="P26" s="396" t="s">
        <v>130</v>
      </c>
      <c r="Q26" s="387" t="s">
        <v>130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96" t="s">
        <v>252</v>
      </c>
      <c r="B27" s="395" t="s">
        <v>130</v>
      </c>
      <c r="C27" s="396" t="s">
        <v>130</v>
      </c>
      <c r="D27" s="397" t="s">
        <v>130</v>
      </c>
      <c r="E27" s="96" t="s">
        <v>196</v>
      </c>
      <c r="F27" s="398">
        <v>6</v>
      </c>
      <c r="G27" s="399">
        <v>0</v>
      </c>
      <c r="H27" s="387">
        <f t="shared" si="1"/>
        <v>6</v>
      </c>
      <c r="I27" s="307"/>
      <c r="J27" s="96" t="s">
        <v>369</v>
      </c>
      <c r="K27" s="395">
        <v>7</v>
      </c>
      <c r="L27" s="396">
        <v>0</v>
      </c>
      <c r="M27" s="397">
        <f t="shared" si="2"/>
        <v>7</v>
      </c>
      <c r="N27" s="96" t="s">
        <v>140</v>
      </c>
      <c r="O27" s="395" t="s">
        <v>130</v>
      </c>
      <c r="P27" s="396" t="s">
        <v>130</v>
      </c>
      <c r="Q27" s="387" t="s">
        <v>130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thickBot="1">
      <c r="A28" s="384" t="s">
        <v>235</v>
      </c>
      <c r="B28" s="400">
        <v>6</v>
      </c>
      <c r="C28" s="401">
        <v>0</v>
      </c>
      <c r="D28" s="397">
        <f>B28+C28</f>
        <v>6</v>
      </c>
      <c r="E28" s="384" t="s">
        <v>204</v>
      </c>
      <c r="F28" s="402">
        <v>6</v>
      </c>
      <c r="G28" s="403">
        <v>0</v>
      </c>
      <c r="H28" s="387">
        <f t="shared" si="1"/>
        <v>6</v>
      </c>
      <c r="I28" s="307"/>
      <c r="J28" s="384" t="s">
        <v>370</v>
      </c>
      <c r="K28" s="400">
        <v>5.5</v>
      </c>
      <c r="L28" s="401">
        <v>-0.5</v>
      </c>
      <c r="M28" s="397">
        <f t="shared" si="2"/>
        <v>5</v>
      </c>
      <c r="N28" s="384" t="s">
        <v>140</v>
      </c>
      <c r="O28" s="404" t="s">
        <v>130</v>
      </c>
      <c r="P28" s="401" t="s">
        <v>130</v>
      </c>
      <c r="Q28" s="387" t="s">
        <v>130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thickBot="1">
      <c r="A29" s="91" t="s">
        <v>375</v>
      </c>
      <c r="B29" s="229">
        <v>1</v>
      </c>
      <c r="C29" s="327">
        <v>0</v>
      </c>
      <c r="D29" s="352">
        <f t="shared" si="0"/>
        <v>1</v>
      </c>
      <c r="E29" s="91" t="s">
        <v>207</v>
      </c>
      <c r="F29" s="337">
        <v>0.5</v>
      </c>
      <c r="G29" s="351">
        <v>0</v>
      </c>
      <c r="H29" s="252">
        <f t="shared" si="1"/>
        <v>0.5</v>
      </c>
      <c r="I29" s="84"/>
      <c r="J29" s="91" t="s">
        <v>300</v>
      </c>
      <c r="K29" s="229">
        <v>-0.5</v>
      </c>
      <c r="L29" s="327">
        <v>0</v>
      </c>
      <c r="M29" s="352">
        <f t="shared" si="2"/>
        <v>-0.5</v>
      </c>
      <c r="N29" s="91" t="s">
        <v>163</v>
      </c>
      <c r="O29" s="337">
        <v>-1</v>
      </c>
      <c r="P29" s="338">
        <v>0</v>
      </c>
      <c r="Q29" s="252">
        <f t="shared" si="3"/>
        <v>-1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thickBot="1">
      <c r="A30" s="328" t="s">
        <v>93</v>
      </c>
      <c r="B30" s="329">
        <f>19.5/3</f>
        <v>6.5</v>
      </c>
      <c r="C30" s="330">
        <v>1</v>
      </c>
      <c r="D30" s="252">
        <f>C30</f>
        <v>1</v>
      </c>
      <c r="E30" s="328" t="s">
        <v>93</v>
      </c>
      <c r="F30" s="329">
        <f>19.5/3</f>
        <v>6.5</v>
      </c>
      <c r="G30" s="330">
        <v>1</v>
      </c>
      <c r="H30" s="252">
        <f>G30</f>
        <v>1</v>
      </c>
      <c r="I30" s="84"/>
      <c r="J30" s="328" t="s">
        <v>93</v>
      </c>
      <c r="K30" s="329">
        <f>18.5/3</f>
        <v>6.166666666666667</v>
      </c>
      <c r="L30" s="330">
        <v>0</v>
      </c>
      <c r="M30" s="252">
        <f>L30</f>
        <v>0</v>
      </c>
      <c r="N30" s="328" t="s">
        <v>93</v>
      </c>
      <c r="O30" s="329">
        <f>17.5/3</f>
        <v>5.833333333333333</v>
      </c>
      <c r="P30" s="330">
        <v>0</v>
      </c>
      <c r="Q30" s="252">
        <f>P30</f>
        <v>0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99"/>
      <c r="B31" s="100"/>
      <c r="C31" s="100"/>
      <c r="D31" s="186"/>
      <c r="E31" s="99"/>
      <c r="F31" s="100"/>
      <c r="G31" s="100"/>
      <c r="H31" s="101"/>
      <c r="I31" s="102"/>
      <c r="J31" s="99"/>
      <c r="K31" s="100"/>
      <c r="L31" s="100"/>
      <c r="M31" s="101"/>
      <c r="N31" s="99"/>
      <c r="O31" s="100"/>
      <c r="P31" s="100"/>
      <c r="Q31" s="101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103"/>
      <c r="B32" s="191">
        <f>B5+B6+B7+B8+B9+B10+B11+B12+B13+B14+B15+B29</f>
        <v>71</v>
      </c>
      <c r="C32" s="191">
        <f>C4+C5+C6+C7+C8+C9+C10+C11+C12+C13+C14+C15+C29+C30</f>
        <v>4</v>
      </c>
      <c r="D32" s="192">
        <f>B32+C32</f>
        <v>75</v>
      </c>
      <c r="E32" s="103"/>
      <c r="F32" s="106">
        <f>F5+F6+F23+F8+F9+F10+F11+F12+F18+F14+F15+F29</f>
        <v>70</v>
      </c>
      <c r="G32" s="106">
        <f>G4+G5+G6+G23+G8+G9+G10+G11+G12+G18+G14+G15+G29+G30</f>
        <v>7</v>
      </c>
      <c r="H32" s="107">
        <f>F32+G32</f>
        <v>77</v>
      </c>
      <c r="I32" s="108"/>
      <c r="J32" s="103"/>
      <c r="K32" s="316">
        <f>K5+K6+K7+K8+K20+K10+K11+K12+K13+K14+K15+K29</f>
        <v>69.5</v>
      </c>
      <c r="L32" s="316">
        <f>L4+L5+L6+L7+L8+L20+L10+L11+L12+L13+L14+L15+L29+L30</f>
        <v>3</v>
      </c>
      <c r="M32" s="315">
        <f>K32+L32</f>
        <v>72.5</v>
      </c>
      <c r="N32" s="103"/>
      <c r="O32" s="151">
        <f>O5+O6+O7+O8+O9+O10+O11+O12+O13+O14+O15+O29</f>
        <v>66</v>
      </c>
      <c r="P32" s="151">
        <f>P4+P5+P6+P7+P8+P9+P10+P11+P12+P13+P14+P15+P29+P30</f>
        <v>1</v>
      </c>
      <c r="Q32" s="152">
        <f>O32+P32</f>
        <v>67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thickBot="1">
      <c r="A33" s="111"/>
      <c r="B33" s="112"/>
      <c r="C33" s="112"/>
      <c r="D33" s="113"/>
      <c r="E33" s="111"/>
      <c r="F33" s="112"/>
      <c r="G33" s="112"/>
      <c r="H33" s="113"/>
      <c r="I33" s="114"/>
      <c r="J33" s="111"/>
      <c r="K33" s="112"/>
      <c r="L33" s="112"/>
      <c r="M33" s="113"/>
      <c r="N33" s="111"/>
      <c r="O33" s="112"/>
      <c r="P33" s="112"/>
      <c r="Q33" s="11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thickBot="1">
      <c r="A34" s="199"/>
      <c r="B34" s="200"/>
      <c r="C34" s="200"/>
      <c r="D34" s="201">
        <v>2</v>
      </c>
      <c r="E34" s="118"/>
      <c r="F34" s="119"/>
      <c r="G34" s="119"/>
      <c r="H34" s="120">
        <v>3</v>
      </c>
      <c r="I34" s="121"/>
      <c r="J34" s="319"/>
      <c r="K34" s="318"/>
      <c r="L34" s="318"/>
      <c r="M34" s="317">
        <v>2</v>
      </c>
      <c r="N34" s="164"/>
      <c r="O34" s="165"/>
      <c r="P34" s="165"/>
      <c r="Q34" s="166">
        <v>1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ht="6" customHeight="1" thickBot="1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7"/>
      <c r="R35" s="3"/>
      <c r="S35" s="3"/>
      <c r="T35" s="3"/>
      <c r="U35" s="3"/>
      <c r="V35" s="128"/>
      <c r="W35" s="3"/>
      <c r="X35" s="3"/>
      <c r="Y35" s="3"/>
      <c r="Z35" s="3"/>
    </row>
    <row r="36" spans="1:26" ht="15" thickBot="1">
      <c r="A36" s="674" t="s">
        <v>37</v>
      </c>
      <c r="B36" s="675"/>
      <c r="C36" s="675"/>
      <c r="D36" s="675"/>
      <c r="E36" s="675"/>
      <c r="F36" s="675"/>
      <c r="G36" s="675"/>
      <c r="H36" s="675"/>
      <c r="I36" s="689"/>
      <c r="J36" s="675"/>
      <c r="K36" s="675"/>
      <c r="L36" s="675"/>
      <c r="M36" s="675"/>
      <c r="N36" s="675"/>
      <c r="O36" s="675"/>
      <c r="P36" s="675"/>
      <c r="Q36" s="676"/>
      <c r="R36" s="3"/>
      <c r="S36" s="3"/>
      <c r="T36" s="3"/>
      <c r="U36" s="3"/>
      <c r="V36" s="30"/>
      <c r="W36" s="3"/>
      <c r="X36" s="3"/>
      <c r="Y36" s="3"/>
      <c r="Z36" s="3"/>
    </row>
    <row r="37" spans="1:26" ht="15" customHeight="1" thickBot="1">
      <c r="A37" s="703" t="s">
        <v>398</v>
      </c>
      <c r="B37" s="704"/>
      <c r="C37" s="704"/>
      <c r="D37" s="705"/>
      <c r="E37" s="683" t="s">
        <v>67</v>
      </c>
      <c r="F37" s="688"/>
      <c r="G37" s="688"/>
      <c r="H37" s="684"/>
      <c r="I37" s="126"/>
      <c r="J37" s="694" t="s">
        <v>97</v>
      </c>
      <c r="K37" s="695"/>
      <c r="L37" s="695"/>
      <c r="M37" s="696"/>
      <c r="N37" s="700" t="s">
        <v>95</v>
      </c>
      <c r="O37" s="701"/>
      <c r="P37" s="701"/>
      <c r="Q37" s="702"/>
      <c r="R37" s="3"/>
      <c r="S37" s="3"/>
      <c r="T37" s="3"/>
      <c r="U37" s="3"/>
      <c r="V37" s="3"/>
      <c r="W37" s="129"/>
      <c r="X37" s="129"/>
      <c r="Y37" s="129"/>
      <c r="Z37" s="129"/>
    </row>
    <row r="38" spans="1:26" ht="13.5" thickBot="1">
      <c r="A38" s="131" t="s">
        <v>3</v>
      </c>
      <c r="B38" s="131" t="s">
        <v>68</v>
      </c>
      <c r="C38" s="131">
        <v>2</v>
      </c>
      <c r="D38" s="131" t="s">
        <v>11</v>
      </c>
      <c r="E38" s="132" t="s">
        <v>3</v>
      </c>
      <c r="F38" s="133" t="s">
        <v>68</v>
      </c>
      <c r="G38" s="134">
        <v>-0.5</v>
      </c>
      <c r="H38" s="133" t="s">
        <v>11</v>
      </c>
      <c r="I38" s="126"/>
      <c r="J38" s="85" t="s">
        <v>3</v>
      </c>
      <c r="K38" s="86" t="s">
        <v>68</v>
      </c>
      <c r="L38" s="87">
        <v>2</v>
      </c>
      <c r="M38" s="86" t="s">
        <v>11</v>
      </c>
      <c r="N38" s="80" t="s">
        <v>3</v>
      </c>
      <c r="O38" s="80" t="s">
        <v>68</v>
      </c>
      <c r="P38" s="80">
        <v>0</v>
      </c>
      <c r="Q38" s="80" t="s">
        <v>11</v>
      </c>
      <c r="R38" s="3"/>
      <c r="S38" s="3"/>
      <c r="T38" s="3"/>
      <c r="U38" s="3"/>
      <c r="V38" s="3"/>
      <c r="W38" s="138"/>
      <c r="X38" s="138"/>
      <c r="Y38" s="138"/>
      <c r="Z38" s="138"/>
    </row>
    <row r="39" spans="1:26" ht="12.75">
      <c r="A39" s="179" t="s">
        <v>256</v>
      </c>
      <c r="B39" s="366" t="s">
        <v>305</v>
      </c>
      <c r="C39" s="367" t="s">
        <v>305</v>
      </c>
      <c r="D39" s="371" t="s">
        <v>305</v>
      </c>
      <c r="E39" s="179" t="s">
        <v>173</v>
      </c>
      <c r="F39" s="366" t="s">
        <v>305</v>
      </c>
      <c r="G39" s="367" t="s">
        <v>305</v>
      </c>
      <c r="H39" s="368" t="s">
        <v>305</v>
      </c>
      <c r="I39" s="405"/>
      <c r="J39" s="179" t="s">
        <v>118</v>
      </c>
      <c r="K39" s="372">
        <v>6</v>
      </c>
      <c r="L39" s="367">
        <v>-1</v>
      </c>
      <c r="M39" s="368">
        <f>K39+L39</f>
        <v>5</v>
      </c>
      <c r="N39" s="179" t="s">
        <v>313</v>
      </c>
      <c r="O39" s="369">
        <v>6.5</v>
      </c>
      <c r="P39" s="370">
        <v>-2</v>
      </c>
      <c r="Q39" s="371">
        <f>O39+P39</f>
        <v>4.5</v>
      </c>
      <c r="R39" s="3"/>
      <c r="S39" s="3"/>
      <c r="T39" s="3"/>
      <c r="U39" s="3"/>
      <c r="V39" s="3"/>
      <c r="W39" s="139"/>
      <c r="X39" s="139"/>
      <c r="Y39" s="139"/>
      <c r="Z39" s="139"/>
    </row>
    <row r="40" spans="1:26" ht="12.75">
      <c r="A40" s="90" t="s">
        <v>257</v>
      </c>
      <c r="B40" s="289">
        <v>6.5</v>
      </c>
      <c r="C40" s="373">
        <v>-0.5</v>
      </c>
      <c r="D40" s="376">
        <f aca="true" t="shared" si="4" ref="D40:D63">B40+C40</f>
        <v>6</v>
      </c>
      <c r="E40" s="90" t="s">
        <v>359</v>
      </c>
      <c r="F40" s="289">
        <v>6.5</v>
      </c>
      <c r="G40" s="373">
        <v>0</v>
      </c>
      <c r="H40" s="290">
        <f aca="true" t="shared" si="5" ref="H40:H62">F40+G40</f>
        <v>6.5</v>
      </c>
      <c r="I40" s="405"/>
      <c r="J40" s="90" t="s">
        <v>395</v>
      </c>
      <c r="K40" s="289">
        <v>6</v>
      </c>
      <c r="L40" s="373">
        <v>0</v>
      </c>
      <c r="M40" s="290">
        <f aca="true" t="shared" si="6" ref="M40:M63">K40+L40</f>
        <v>6</v>
      </c>
      <c r="N40" s="90" t="s">
        <v>323</v>
      </c>
      <c r="O40" s="374">
        <v>5.5</v>
      </c>
      <c r="P40" s="375">
        <v>0</v>
      </c>
      <c r="Q40" s="376">
        <f aca="true" t="shared" si="7" ref="Q40:Q63">O40+P40</f>
        <v>5.5</v>
      </c>
      <c r="R40" s="3"/>
      <c r="S40" s="3"/>
      <c r="T40" s="3"/>
      <c r="U40" s="3"/>
      <c r="V40" s="3"/>
      <c r="W40" s="139"/>
      <c r="X40" s="139"/>
      <c r="Y40" s="139"/>
      <c r="Z40" s="139"/>
    </row>
    <row r="41" spans="1:26" ht="12.75">
      <c r="A41" s="90" t="s">
        <v>274</v>
      </c>
      <c r="B41" s="289">
        <v>5.5</v>
      </c>
      <c r="C41" s="373">
        <v>0</v>
      </c>
      <c r="D41" s="376">
        <f t="shared" si="4"/>
        <v>5.5</v>
      </c>
      <c r="E41" s="90" t="s">
        <v>166</v>
      </c>
      <c r="F41" s="289">
        <v>7</v>
      </c>
      <c r="G41" s="373">
        <v>3</v>
      </c>
      <c r="H41" s="290">
        <f t="shared" si="5"/>
        <v>10</v>
      </c>
      <c r="I41" s="405"/>
      <c r="J41" s="90" t="s">
        <v>120</v>
      </c>
      <c r="K41" s="289">
        <v>5</v>
      </c>
      <c r="L41" s="373">
        <v>0</v>
      </c>
      <c r="M41" s="290">
        <f t="shared" si="6"/>
        <v>5</v>
      </c>
      <c r="N41" s="90" t="s">
        <v>303</v>
      </c>
      <c r="O41" s="374">
        <v>6.5</v>
      </c>
      <c r="P41" s="375">
        <v>0</v>
      </c>
      <c r="Q41" s="376">
        <f t="shared" si="7"/>
        <v>6.5</v>
      </c>
      <c r="R41" s="3"/>
      <c r="S41" s="3"/>
      <c r="T41" s="3"/>
      <c r="U41" s="3"/>
      <c r="V41" s="3"/>
      <c r="W41" s="139"/>
      <c r="X41" s="139"/>
      <c r="Y41" s="139"/>
      <c r="Z41" s="139"/>
    </row>
    <row r="42" spans="1:26" ht="12.75">
      <c r="A42" s="90" t="s">
        <v>259</v>
      </c>
      <c r="B42" s="289">
        <v>6.5</v>
      </c>
      <c r="C42" s="373">
        <v>0</v>
      </c>
      <c r="D42" s="376">
        <f t="shared" si="4"/>
        <v>6.5</v>
      </c>
      <c r="E42" s="90" t="s">
        <v>353</v>
      </c>
      <c r="F42" s="289">
        <v>6.5</v>
      </c>
      <c r="G42" s="373">
        <v>0</v>
      </c>
      <c r="H42" s="290">
        <f t="shared" si="5"/>
        <v>6.5</v>
      </c>
      <c r="I42" s="405"/>
      <c r="J42" s="90" t="s">
        <v>121</v>
      </c>
      <c r="K42" s="289">
        <v>6.5</v>
      </c>
      <c r="L42" s="373">
        <v>0</v>
      </c>
      <c r="M42" s="290">
        <f t="shared" si="6"/>
        <v>6.5</v>
      </c>
      <c r="N42" s="90" t="s">
        <v>304</v>
      </c>
      <c r="O42" s="374">
        <v>6.5</v>
      </c>
      <c r="P42" s="375">
        <v>0</v>
      </c>
      <c r="Q42" s="376">
        <f t="shared" si="7"/>
        <v>6.5</v>
      </c>
      <c r="R42" s="3"/>
      <c r="S42" s="3"/>
      <c r="T42" s="3"/>
      <c r="U42" s="3"/>
      <c r="V42" s="3"/>
      <c r="W42" s="139"/>
      <c r="X42" s="139"/>
      <c r="Y42" s="139"/>
      <c r="Z42" s="139"/>
    </row>
    <row r="43" spans="1:26" ht="12.75">
      <c r="A43" s="90" t="s">
        <v>273</v>
      </c>
      <c r="B43" s="289">
        <v>7</v>
      </c>
      <c r="C43" s="373">
        <v>0</v>
      </c>
      <c r="D43" s="376">
        <f t="shared" si="4"/>
        <v>7</v>
      </c>
      <c r="E43" s="90" t="s">
        <v>167</v>
      </c>
      <c r="F43" s="289">
        <v>6</v>
      </c>
      <c r="G43" s="373">
        <v>0</v>
      </c>
      <c r="H43" s="290">
        <f t="shared" si="5"/>
        <v>6</v>
      </c>
      <c r="I43" s="405"/>
      <c r="J43" s="90" t="s">
        <v>136</v>
      </c>
      <c r="K43" s="289">
        <v>5.5</v>
      </c>
      <c r="L43" s="373">
        <v>0</v>
      </c>
      <c r="M43" s="290">
        <f t="shared" si="6"/>
        <v>5.5</v>
      </c>
      <c r="N43" s="90" t="s">
        <v>306</v>
      </c>
      <c r="O43" s="374">
        <v>6.5</v>
      </c>
      <c r="P43" s="375">
        <v>0</v>
      </c>
      <c r="Q43" s="376">
        <f t="shared" si="7"/>
        <v>6.5</v>
      </c>
      <c r="R43" s="3"/>
      <c r="S43" s="3"/>
      <c r="T43" s="3"/>
      <c r="U43" s="3"/>
      <c r="V43" s="3"/>
      <c r="W43" s="139"/>
      <c r="X43" s="139"/>
      <c r="Y43" s="139"/>
      <c r="Z43" s="139"/>
    </row>
    <row r="44" spans="1:26" ht="12.75">
      <c r="A44" s="90" t="s">
        <v>261</v>
      </c>
      <c r="B44" s="289">
        <v>6</v>
      </c>
      <c r="C44" s="373">
        <v>0</v>
      </c>
      <c r="D44" s="376">
        <f t="shared" si="4"/>
        <v>6</v>
      </c>
      <c r="E44" s="90" t="s">
        <v>164</v>
      </c>
      <c r="F44" s="289">
        <v>6.5</v>
      </c>
      <c r="G44" s="373">
        <v>1</v>
      </c>
      <c r="H44" s="290">
        <f t="shared" si="5"/>
        <v>7.5</v>
      </c>
      <c r="I44" s="405"/>
      <c r="J44" s="90" t="s">
        <v>123</v>
      </c>
      <c r="K44" s="289">
        <v>7.5</v>
      </c>
      <c r="L44" s="373">
        <v>3</v>
      </c>
      <c r="M44" s="290">
        <f t="shared" si="6"/>
        <v>10.5</v>
      </c>
      <c r="N44" s="90" t="s">
        <v>364</v>
      </c>
      <c r="O44" s="374">
        <v>5.5</v>
      </c>
      <c r="P44" s="375">
        <v>-0.5</v>
      </c>
      <c r="Q44" s="376">
        <f t="shared" si="7"/>
        <v>5</v>
      </c>
      <c r="R44" s="3"/>
      <c r="S44" s="3"/>
      <c r="T44" s="3"/>
      <c r="U44" s="3"/>
      <c r="V44" s="3"/>
      <c r="W44" s="139"/>
      <c r="X44" s="139"/>
      <c r="Y44" s="139"/>
      <c r="Z44" s="139"/>
    </row>
    <row r="45" spans="1:26" ht="12.75">
      <c r="A45" s="90" t="s">
        <v>262</v>
      </c>
      <c r="B45" s="289">
        <v>7</v>
      </c>
      <c r="C45" s="373">
        <v>3</v>
      </c>
      <c r="D45" s="376">
        <f t="shared" si="4"/>
        <v>10</v>
      </c>
      <c r="E45" s="90" t="s">
        <v>360</v>
      </c>
      <c r="F45" s="289">
        <v>6.5</v>
      </c>
      <c r="G45" s="373">
        <v>1</v>
      </c>
      <c r="H45" s="290">
        <f t="shared" si="5"/>
        <v>7.5</v>
      </c>
      <c r="I45" s="405"/>
      <c r="J45" s="90" t="s">
        <v>124</v>
      </c>
      <c r="K45" s="289">
        <v>6.5</v>
      </c>
      <c r="L45" s="373">
        <v>3</v>
      </c>
      <c r="M45" s="290">
        <f t="shared" si="6"/>
        <v>9.5</v>
      </c>
      <c r="N45" s="90" t="s">
        <v>318</v>
      </c>
      <c r="O45" s="374">
        <v>4.5</v>
      </c>
      <c r="P45" s="375">
        <v>-1.5</v>
      </c>
      <c r="Q45" s="376">
        <f t="shared" si="7"/>
        <v>3</v>
      </c>
      <c r="R45" s="3"/>
      <c r="S45" s="3"/>
      <c r="T45" s="3"/>
      <c r="U45" s="3"/>
      <c r="V45" s="3"/>
      <c r="W45" s="139"/>
      <c r="X45" s="139"/>
      <c r="Y45" s="139"/>
      <c r="Z45" s="139"/>
    </row>
    <row r="46" spans="1:26" ht="12.75">
      <c r="A46" s="90" t="s">
        <v>260</v>
      </c>
      <c r="B46" s="289">
        <v>5.5</v>
      </c>
      <c r="C46" s="373">
        <v>0</v>
      </c>
      <c r="D46" s="376">
        <f t="shared" si="4"/>
        <v>5.5</v>
      </c>
      <c r="E46" s="90" t="s">
        <v>169</v>
      </c>
      <c r="F46" s="289">
        <v>5.5</v>
      </c>
      <c r="G46" s="373">
        <v>0</v>
      </c>
      <c r="H46" s="290">
        <f t="shared" si="5"/>
        <v>5.5</v>
      </c>
      <c r="I46" s="405"/>
      <c r="J46" s="90" t="s">
        <v>125</v>
      </c>
      <c r="K46" s="289">
        <v>6</v>
      </c>
      <c r="L46" s="373">
        <v>0</v>
      </c>
      <c r="M46" s="290">
        <f t="shared" si="6"/>
        <v>6</v>
      </c>
      <c r="N46" s="90" t="s">
        <v>307</v>
      </c>
      <c r="O46" s="374">
        <v>6</v>
      </c>
      <c r="P46" s="375">
        <v>0</v>
      </c>
      <c r="Q46" s="376">
        <f t="shared" si="7"/>
        <v>6</v>
      </c>
      <c r="R46" s="3"/>
      <c r="S46" s="3"/>
      <c r="T46" s="3"/>
      <c r="U46" s="3"/>
      <c r="V46" s="3"/>
      <c r="W46" s="139"/>
      <c r="X46" s="139"/>
      <c r="Y46" s="139"/>
      <c r="Z46" s="139"/>
    </row>
    <row r="47" spans="1:26" ht="12.75">
      <c r="A47" s="90" t="s">
        <v>264</v>
      </c>
      <c r="B47" s="289">
        <v>7</v>
      </c>
      <c r="C47" s="373">
        <v>3</v>
      </c>
      <c r="D47" s="376">
        <f t="shared" si="4"/>
        <v>10</v>
      </c>
      <c r="E47" s="90" t="s">
        <v>397</v>
      </c>
      <c r="F47" s="289">
        <v>5.5</v>
      </c>
      <c r="G47" s="373">
        <v>0</v>
      </c>
      <c r="H47" s="290">
        <f t="shared" si="5"/>
        <v>5.5</v>
      </c>
      <c r="I47" s="405"/>
      <c r="J47" s="90" t="s">
        <v>126</v>
      </c>
      <c r="K47" s="289">
        <v>5.5</v>
      </c>
      <c r="L47" s="373">
        <v>0</v>
      </c>
      <c r="M47" s="290">
        <f t="shared" si="6"/>
        <v>5.5</v>
      </c>
      <c r="N47" s="90" t="s">
        <v>311</v>
      </c>
      <c r="O47" s="374" t="s">
        <v>305</v>
      </c>
      <c r="P47" s="375" t="s">
        <v>305</v>
      </c>
      <c r="Q47" s="376" t="s">
        <v>305</v>
      </c>
      <c r="R47" s="3"/>
      <c r="S47" s="3"/>
      <c r="T47" s="3"/>
      <c r="U47" s="3"/>
      <c r="V47" s="3"/>
      <c r="W47" s="139"/>
      <c r="X47" s="139"/>
      <c r="Y47" s="139"/>
      <c r="Z47" s="139"/>
    </row>
    <row r="48" spans="1:26" ht="12.75">
      <c r="A48" s="90" t="s">
        <v>268</v>
      </c>
      <c r="B48" s="289">
        <v>5</v>
      </c>
      <c r="C48" s="373">
        <v>0</v>
      </c>
      <c r="D48" s="376">
        <f t="shared" si="4"/>
        <v>5</v>
      </c>
      <c r="E48" s="90" t="s">
        <v>170</v>
      </c>
      <c r="F48" s="289">
        <v>6.5</v>
      </c>
      <c r="G48" s="373">
        <v>0</v>
      </c>
      <c r="H48" s="290">
        <f t="shared" si="5"/>
        <v>6.5</v>
      </c>
      <c r="I48" s="405"/>
      <c r="J48" s="90" t="s">
        <v>127</v>
      </c>
      <c r="K48" s="289">
        <v>6</v>
      </c>
      <c r="L48" s="373">
        <v>-0.5</v>
      </c>
      <c r="M48" s="290">
        <f t="shared" si="6"/>
        <v>5.5</v>
      </c>
      <c r="N48" s="90" t="s">
        <v>312</v>
      </c>
      <c r="O48" s="374">
        <v>5.5</v>
      </c>
      <c r="P48" s="375">
        <v>0</v>
      </c>
      <c r="Q48" s="376">
        <f t="shared" si="7"/>
        <v>5.5</v>
      </c>
      <c r="R48" s="3"/>
      <c r="S48" s="3"/>
      <c r="T48" s="3"/>
      <c r="U48" s="3"/>
      <c r="V48" s="3"/>
      <c r="W48" s="139"/>
      <c r="X48" s="139"/>
      <c r="Y48" s="139"/>
      <c r="Z48" s="139"/>
    </row>
    <row r="49" spans="1:26" ht="12.75" customHeight="1" thickBot="1">
      <c r="A49" s="97" t="s">
        <v>266</v>
      </c>
      <c r="B49" s="377">
        <v>6.5</v>
      </c>
      <c r="C49" s="378">
        <v>-0.5</v>
      </c>
      <c r="D49" s="383">
        <f t="shared" si="4"/>
        <v>6</v>
      </c>
      <c r="E49" s="97" t="s">
        <v>172</v>
      </c>
      <c r="F49" s="377" t="s">
        <v>333</v>
      </c>
      <c r="G49" s="378" t="s">
        <v>333</v>
      </c>
      <c r="H49" s="379" t="s">
        <v>333</v>
      </c>
      <c r="I49" s="405"/>
      <c r="J49" s="97" t="s">
        <v>128</v>
      </c>
      <c r="K49" s="377">
        <v>6</v>
      </c>
      <c r="L49" s="378">
        <v>1</v>
      </c>
      <c r="M49" s="379">
        <f t="shared" si="6"/>
        <v>7</v>
      </c>
      <c r="N49" s="97" t="s">
        <v>314</v>
      </c>
      <c r="O49" s="380">
        <v>5</v>
      </c>
      <c r="P49" s="381">
        <v>0</v>
      </c>
      <c r="Q49" s="383">
        <f t="shared" si="7"/>
        <v>5</v>
      </c>
      <c r="R49" s="3"/>
      <c r="S49" s="3"/>
      <c r="T49" s="3"/>
      <c r="U49" s="3"/>
      <c r="V49" s="3"/>
      <c r="W49" s="139"/>
      <c r="X49" s="139"/>
      <c r="Y49" s="139"/>
      <c r="Z49" s="139"/>
    </row>
    <row r="50" spans="1:26" ht="13.5" thickBot="1">
      <c r="A50" s="384"/>
      <c r="B50" s="385"/>
      <c r="C50" s="386"/>
      <c r="D50" s="387"/>
      <c r="E50" s="384"/>
      <c r="F50" s="385"/>
      <c r="G50" s="386"/>
      <c r="H50" s="387"/>
      <c r="I50" s="405"/>
      <c r="J50" s="384"/>
      <c r="K50" s="385"/>
      <c r="L50" s="386"/>
      <c r="M50" s="387"/>
      <c r="N50" s="384"/>
      <c r="O50" s="385"/>
      <c r="P50" s="386"/>
      <c r="Q50" s="387"/>
      <c r="R50" s="3"/>
      <c r="S50" s="3"/>
      <c r="T50" s="3"/>
      <c r="U50" s="3"/>
      <c r="V50" s="3"/>
      <c r="W50" s="139"/>
      <c r="X50" s="139"/>
      <c r="Y50" s="139"/>
      <c r="Z50" s="139"/>
    </row>
    <row r="51" spans="1:26" ht="12.75">
      <c r="A51" s="179" t="s">
        <v>267</v>
      </c>
      <c r="B51" s="366">
        <v>6.5</v>
      </c>
      <c r="C51" s="367">
        <v>-2</v>
      </c>
      <c r="D51" s="371">
        <f t="shared" si="4"/>
        <v>4.5</v>
      </c>
      <c r="E51" s="179" t="s">
        <v>361</v>
      </c>
      <c r="F51" s="366">
        <v>6</v>
      </c>
      <c r="G51" s="367">
        <v>-1</v>
      </c>
      <c r="H51" s="368">
        <f t="shared" si="5"/>
        <v>5</v>
      </c>
      <c r="I51" s="405"/>
      <c r="J51" s="388" t="s">
        <v>129</v>
      </c>
      <c r="K51" s="389" t="s">
        <v>130</v>
      </c>
      <c r="L51" s="390" t="s">
        <v>130</v>
      </c>
      <c r="M51" s="391" t="s">
        <v>130</v>
      </c>
      <c r="N51" s="388" t="s">
        <v>301</v>
      </c>
      <c r="O51" s="392">
        <v>6.5</v>
      </c>
      <c r="P51" s="393">
        <v>-1</v>
      </c>
      <c r="Q51" s="394">
        <f t="shared" si="7"/>
        <v>5.5</v>
      </c>
      <c r="R51" s="3"/>
      <c r="S51" s="3"/>
      <c r="T51" s="3"/>
      <c r="U51" s="3"/>
      <c r="V51" s="3"/>
      <c r="W51" s="139"/>
      <c r="X51" s="139"/>
      <c r="Y51" s="139"/>
      <c r="Z51" s="139"/>
    </row>
    <row r="52" spans="1:26" ht="12.75">
      <c r="A52" s="96" t="s">
        <v>392</v>
      </c>
      <c r="B52" s="395">
        <v>5.5</v>
      </c>
      <c r="C52" s="396">
        <v>0</v>
      </c>
      <c r="D52" s="387">
        <f t="shared" si="4"/>
        <v>5.5</v>
      </c>
      <c r="E52" s="90" t="s">
        <v>362</v>
      </c>
      <c r="F52" s="289">
        <v>7</v>
      </c>
      <c r="G52" s="373">
        <v>3</v>
      </c>
      <c r="H52" s="290">
        <f t="shared" si="5"/>
        <v>10</v>
      </c>
      <c r="I52" s="405"/>
      <c r="J52" s="96" t="s">
        <v>131</v>
      </c>
      <c r="K52" s="395">
        <v>7</v>
      </c>
      <c r="L52" s="396">
        <v>-2</v>
      </c>
      <c r="M52" s="397">
        <f t="shared" si="6"/>
        <v>5</v>
      </c>
      <c r="N52" s="96" t="s">
        <v>317</v>
      </c>
      <c r="O52" s="398" t="s">
        <v>130</v>
      </c>
      <c r="P52" s="399" t="s">
        <v>130</v>
      </c>
      <c r="Q52" s="387" t="s">
        <v>130</v>
      </c>
      <c r="R52" s="3"/>
      <c r="S52" s="3"/>
      <c r="T52" s="3"/>
      <c r="U52" s="3"/>
      <c r="V52" s="3"/>
      <c r="W52" s="139"/>
      <c r="X52" s="139"/>
      <c r="Y52" s="139"/>
      <c r="Z52" s="139"/>
    </row>
    <row r="53" spans="1:26" ht="12.75">
      <c r="A53" s="96" t="s">
        <v>269</v>
      </c>
      <c r="B53" s="395" t="s">
        <v>130</v>
      </c>
      <c r="C53" s="396" t="s">
        <v>130</v>
      </c>
      <c r="D53" s="387" t="s">
        <v>130</v>
      </c>
      <c r="E53" s="96" t="s">
        <v>175</v>
      </c>
      <c r="F53" s="395">
        <v>6</v>
      </c>
      <c r="G53" s="396">
        <v>0</v>
      </c>
      <c r="H53" s="397">
        <f t="shared" si="5"/>
        <v>6</v>
      </c>
      <c r="I53" s="405"/>
      <c r="J53" s="96" t="s">
        <v>138</v>
      </c>
      <c r="K53" s="395">
        <v>6</v>
      </c>
      <c r="L53" s="396">
        <v>0</v>
      </c>
      <c r="M53" s="397">
        <f t="shared" si="6"/>
        <v>6</v>
      </c>
      <c r="N53" s="90" t="s">
        <v>310</v>
      </c>
      <c r="O53" s="374">
        <v>6</v>
      </c>
      <c r="P53" s="375">
        <v>0</v>
      </c>
      <c r="Q53" s="376">
        <f t="shared" si="7"/>
        <v>6</v>
      </c>
      <c r="R53" s="3"/>
      <c r="S53" s="3"/>
      <c r="T53" s="3"/>
      <c r="U53" s="3"/>
      <c r="V53" s="3"/>
      <c r="W53" s="139"/>
      <c r="X53" s="139"/>
      <c r="Y53" s="139"/>
      <c r="Z53" s="139"/>
    </row>
    <row r="54" spans="1:26" ht="12.75">
      <c r="A54" s="96" t="s">
        <v>270</v>
      </c>
      <c r="B54" s="395">
        <v>5</v>
      </c>
      <c r="C54" s="396">
        <v>0</v>
      </c>
      <c r="D54" s="387">
        <f t="shared" si="4"/>
        <v>5</v>
      </c>
      <c r="E54" s="96" t="s">
        <v>176</v>
      </c>
      <c r="F54" s="395">
        <v>7</v>
      </c>
      <c r="G54" s="396">
        <v>2.5</v>
      </c>
      <c r="H54" s="397">
        <f t="shared" si="5"/>
        <v>9.5</v>
      </c>
      <c r="I54" s="405"/>
      <c r="J54" s="96" t="s">
        <v>137</v>
      </c>
      <c r="K54" s="395" t="s">
        <v>130</v>
      </c>
      <c r="L54" s="396" t="s">
        <v>130</v>
      </c>
      <c r="M54" s="397" t="s">
        <v>130</v>
      </c>
      <c r="N54" s="96" t="s">
        <v>315</v>
      </c>
      <c r="O54" s="398">
        <v>5.5</v>
      </c>
      <c r="P54" s="399">
        <v>0</v>
      </c>
      <c r="Q54" s="387">
        <f t="shared" si="7"/>
        <v>5.5</v>
      </c>
      <c r="R54" s="3"/>
      <c r="S54" s="3"/>
      <c r="T54" s="3"/>
      <c r="U54" s="3"/>
      <c r="V54" s="3"/>
      <c r="W54" s="139"/>
      <c r="X54" s="139"/>
      <c r="Y54" s="139"/>
      <c r="Z54" s="139"/>
    </row>
    <row r="55" spans="1:26" ht="12.75">
      <c r="A55" s="96" t="s">
        <v>263</v>
      </c>
      <c r="B55" s="395">
        <v>7.5</v>
      </c>
      <c r="C55" s="396">
        <v>3</v>
      </c>
      <c r="D55" s="387">
        <f t="shared" si="4"/>
        <v>10.5</v>
      </c>
      <c r="E55" s="96" t="s">
        <v>177</v>
      </c>
      <c r="F55" s="395" t="s">
        <v>130</v>
      </c>
      <c r="G55" s="396" t="s">
        <v>130</v>
      </c>
      <c r="H55" s="397" t="s">
        <v>130</v>
      </c>
      <c r="I55" s="405"/>
      <c r="J55" s="96" t="s">
        <v>122</v>
      </c>
      <c r="K55" s="395" t="s">
        <v>130</v>
      </c>
      <c r="L55" s="396" t="s">
        <v>130</v>
      </c>
      <c r="M55" s="397" t="s">
        <v>130</v>
      </c>
      <c r="N55" s="96" t="s">
        <v>319</v>
      </c>
      <c r="O55" s="398">
        <v>6</v>
      </c>
      <c r="P55" s="399">
        <v>0</v>
      </c>
      <c r="Q55" s="387">
        <f t="shared" si="7"/>
        <v>6</v>
      </c>
      <c r="R55" s="3"/>
      <c r="S55" s="3"/>
      <c r="T55" s="3"/>
      <c r="U55" s="3"/>
      <c r="V55" s="3"/>
      <c r="W55" s="139"/>
      <c r="X55" s="139"/>
      <c r="Y55" s="139"/>
      <c r="Z55" s="139"/>
    </row>
    <row r="56" spans="1:26" ht="12.75">
      <c r="A56" s="96" t="s">
        <v>393</v>
      </c>
      <c r="B56" s="395">
        <v>6</v>
      </c>
      <c r="C56" s="396">
        <v>0</v>
      </c>
      <c r="D56" s="387">
        <f t="shared" si="4"/>
        <v>6</v>
      </c>
      <c r="E56" s="96" t="s">
        <v>363</v>
      </c>
      <c r="F56" s="395" t="s">
        <v>227</v>
      </c>
      <c r="G56" s="396" t="s">
        <v>227</v>
      </c>
      <c r="H56" s="397" t="s">
        <v>227</v>
      </c>
      <c r="I56" s="405"/>
      <c r="J56" s="96" t="s">
        <v>396</v>
      </c>
      <c r="K56" s="395" t="s">
        <v>130</v>
      </c>
      <c r="L56" s="396" t="s">
        <v>130</v>
      </c>
      <c r="M56" s="397" t="s">
        <v>130</v>
      </c>
      <c r="N56" s="96" t="s">
        <v>365</v>
      </c>
      <c r="O56" s="398">
        <v>5.5</v>
      </c>
      <c r="P56" s="399">
        <v>0</v>
      </c>
      <c r="Q56" s="387">
        <f t="shared" si="7"/>
        <v>5.5</v>
      </c>
      <c r="R56" s="3"/>
      <c r="S56" s="3"/>
      <c r="T56" s="3"/>
      <c r="U56" s="3"/>
      <c r="V56" s="3"/>
      <c r="W56" s="139"/>
      <c r="X56" s="139"/>
      <c r="Y56" s="139"/>
      <c r="Z56" s="139"/>
    </row>
    <row r="57" spans="1:26" ht="12.75">
      <c r="A57" s="96" t="s">
        <v>271</v>
      </c>
      <c r="B57" s="395">
        <v>6</v>
      </c>
      <c r="C57" s="396">
        <v>0</v>
      </c>
      <c r="D57" s="387">
        <f t="shared" si="4"/>
        <v>6</v>
      </c>
      <c r="E57" s="96" t="s">
        <v>178</v>
      </c>
      <c r="F57" s="395" t="s">
        <v>227</v>
      </c>
      <c r="G57" s="396" t="s">
        <v>227</v>
      </c>
      <c r="H57" s="397" t="s">
        <v>227</v>
      </c>
      <c r="I57" s="405"/>
      <c r="J57" s="96" t="s">
        <v>133</v>
      </c>
      <c r="K57" s="395">
        <v>6</v>
      </c>
      <c r="L57" s="396">
        <v>0</v>
      </c>
      <c r="M57" s="397">
        <f t="shared" si="6"/>
        <v>6</v>
      </c>
      <c r="N57" s="96" t="s">
        <v>308</v>
      </c>
      <c r="O57" s="398" t="s">
        <v>130</v>
      </c>
      <c r="P57" s="399" t="s">
        <v>130</v>
      </c>
      <c r="Q57" s="387" t="s">
        <v>130</v>
      </c>
      <c r="R57" s="3"/>
      <c r="S57" s="3"/>
      <c r="T57" s="3"/>
      <c r="U57" s="3"/>
      <c r="V57" s="3"/>
      <c r="W57" s="139"/>
      <c r="X57" s="139"/>
      <c r="Y57" s="139"/>
      <c r="Z57" s="139"/>
    </row>
    <row r="58" spans="1:26" ht="12.75">
      <c r="A58" s="96" t="s">
        <v>258</v>
      </c>
      <c r="B58" s="395">
        <v>5.5</v>
      </c>
      <c r="C58" s="396">
        <v>0</v>
      </c>
      <c r="D58" s="387">
        <f t="shared" si="4"/>
        <v>5.5</v>
      </c>
      <c r="E58" s="96" t="s">
        <v>180</v>
      </c>
      <c r="F58" s="395">
        <v>6</v>
      </c>
      <c r="G58" s="396">
        <v>0</v>
      </c>
      <c r="H58" s="397">
        <f t="shared" si="5"/>
        <v>6</v>
      </c>
      <c r="I58" s="405"/>
      <c r="J58" s="96" t="s">
        <v>134</v>
      </c>
      <c r="K58" s="395">
        <v>5.5</v>
      </c>
      <c r="L58" s="396">
        <v>-0.5</v>
      </c>
      <c r="M58" s="397">
        <f t="shared" si="6"/>
        <v>5</v>
      </c>
      <c r="N58" s="96" t="s">
        <v>320</v>
      </c>
      <c r="O58" s="398" t="s">
        <v>130</v>
      </c>
      <c r="P58" s="399" t="s">
        <v>130</v>
      </c>
      <c r="Q58" s="387" t="s">
        <v>130</v>
      </c>
      <c r="R58" s="3"/>
      <c r="S58" s="3"/>
      <c r="T58" s="3"/>
      <c r="U58" s="3"/>
      <c r="V58" s="3"/>
      <c r="W58" s="139"/>
      <c r="X58" s="139"/>
      <c r="Y58" s="139"/>
      <c r="Z58" s="139"/>
    </row>
    <row r="59" spans="1:26" ht="12.75">
      <c r="A59" s="96" t="s">
        <v>394</v>
      </c>
      <c r="B59" s="395">
        <v>6.5</v>
      </c>
      <c r="C59" s="396">
        <v>0</v>
      </c>
      <c r="D59" s="387">
        <f t="shared" si="4"/>
        <v>6.5</v>
      </c>
      <c r="E59" s="96" t="s">
        <v>179</v>
      </c>
      <c r="F59" s="395">
        <v>6.5</v>
      </c>
      <c r="G59" s="396">
        <v>-0.5</v>
      </c>
      <c r="H59" s="397">
        <f t="shared" si="5"/>
        <v>6</v>
      </c>
      <c r="I59" s="405"/>
      <c r="J59" s="96" t="s">
        <v>140</v>
      </c>
      <c r="K59" s="395" t="s">
        <v>130</v>
      </c>
      <c r="L59" s="396" t="s">
        <v>130</v>
      </c>
      <c r="M59" s="397" t="s">
        <v>130</v>
      </c>
      <c r="N59" s="96" t="s">
        <v>366</v>
      </c>
      <c r="O59" s="398" t="s">
        <v>227</v>
      </c>
      <c r="P59" s="399" t="s">
        <v>227</v>
      </c>
      <c r="Q59" s="387" t="s">
        <v>227</v>
      </c>
      <c r="R59" s="3"/>
      <c r="S59" s="3"/>
      <c r="T59" s="3"/>
      <c r="U59" s="3"/>
      <c r="V59" s="3"/>
      <c r="W59" s="139"/>
      <c r="X59" s="139"/>
      <c r="Y59" s="139"/>
      <c r="Z59" s="139"/>
    </row>
    <row r="60" spans="1:26" ht="12.75">
      <c r="A60" s="96" t="s">
        <v>140</v>
      </c>
      <c r="B60" s="395" t="s">
        <v>130</v>
      </c>
      <c r="C60" s="396" t="s">
        <v>130</v>
      </c>
      <c r="D60" s="387" t="s">
        <v>130</v>
      </c>
      <c r="E60" s="96" t="s">
        <v>399</v>
      </c>
      <c r="F60" s="395" t="s">
        <v>130</v>
      </c>
      <c r="G60" s="396" t="s">
        <v>130</v>
      </c>
      <c r="H60" s="397" t="s">
        <v>130</v>
      </c>
      <c r="I60" s="405"/>
      <c r="J60" s="96" t="s">
        <v>140</v>
      </c>
      <c r="K60" s="395" t="s">
        <v>130</v>
      </c>
      <c r="L60" s="396" t="s">
        <v>130</v>
      </c>
      <c r="M60" s="397" t="s">
        <v>130</v>
      </c>
      <c r="N60" s="96" t="s">
        <v>302</v>
      </c>
      <c r="O60" s="398" t="s">
        <v>130</v>
      </c>
      <c r="P60" s="399" t="s">
        <v>130</v>
      </c>
      <c r="Q60" s="387" t="s">
        <v>130</v>
      </c>
      <c r="R60" s="3"/>
      <c r="S60" s="3"/>
      <c r="T60" s="3"/>
      <c r="U60" s="3"/>
      <c r="V60" s="3"/>
      <c r="W60" s="139"/>
      <c r="X60" s="139"/>
      <c r="Y60" s="139"/>
      <c r="Z60" s="139"/>
    </row>
    <row r="61" spans="1:26" ht="12.75">
      <c r="A61" s="96" t="s">
        <v>140</v>
      </c>
      <c r="B61" s="395" t="s">
        <v>130</v>
      </c>
      <c r="C61" s="396" t="s">
        <v>130</v>
      </c>
      <c r="D61" s="387" t="s">
        <v>130</v>
      </c>
      <c r="E61" s="96" t="s">
        <v>181</v>
      </c>
      <c r="F61" s="395">
        <v>6</v>
      </c>
      <c r="G61" s="396">
        <v>0</v>
      </c>
      <c r="H61" s="397">
        <f t="shared" si="5"/>
        <v>6</v>
      </c>
      <c r="I61" s="405"/>
      <c r="J61" s="96" t="s">
        <v>140</v>
      </c>
      <c r="K61" s="395" t="s">
        <v>130</v>
      </c>
      <c r="L61" s="396" t="s">
        <v>130</v>
      </c>
      <c r="M61" s="397" t="s">
        <v>130</v>
      </c>
      <c r="N61" s="96" t="s">
        <v>324</v>
      </c>
      <c r="O61" s="398">
        <v>4.5</v>
      </c>
      <c r="P61" s="399">
        <v>0</v>
      </c>
      <c r="Q61" s="387">
        <f t="shared" si="7"/>
        <v>4.5</v>
      </c>
      <c r="R61" s="3"/>
      <c r="S61" s="3"/>
      <c r="T61" s="3"/>
      <c r="U61" s="3"/>
      <c r="V61" s="3"/>
      <c r="W61" s="139"/>
      <c r="X61" s="139"/>
      <c r="Y61" s="139"/>
      <c r="Z61" s="139"/>
    </row>
    <row r="62" spans="1:26" ht="12.75" customHeight="1" thickBot="1">
      <c r="A62" s="384" t="s">
        <v>140</v>
      </c>
      <c r="B62" s="404" t="s">
        <v>130</v>
      </c>
      <c r="C62" s="401" t="s">
        <v>130</v>
      </c>
      <c r="D62" s="387" t="s">
        <v>130</v>
      </c>
      <c r="E62" s="384" t="s">
        <v>182</v>
      </c>
      <c r="F62" s="400">
        <v>6</v>
      </c>
      <c r="G62" s="401">
        <v>-0.5</v>
      </c>
      <c r="H62" s="397">
        <f t="shared" si="5"/>
        <v>5.5</v>
      </c>
      <c r="I62" s="405"/>
      <c r="J62" s="384" t="s">
        <v>140</v>
      </c>
      <c r="K62" s="400" t="s">
        <v>130</v>
      </c>
      <c r="L62" s="401" t="s">
        <v>130</v>
      </c>
      <c r="M62" s="397" t="s">
        <v>130</v>
      </c>
      <c r="N62" s="384" t="s">
        <v>367</v>
      </c>
      <c r="O62" s="402">
        <v>6.5</v>
      </c>
      <c r="P62" s="403">
        <v>-0.5</v>
      </c>
      <c r="Q62" s="387">
        <f t="shared" si="7"/>
        <v>6</v>
      </c>
      <c r="R62" s="3"/>
      <c r="S62" s="3"/>
      <c r="T62" s="3"/>
      <c r="U62" s="3"/>
      <c r="V62" s="3"/>
      <c r="W62" s="139"/>
      <c r="X62" s="139"/>
      <c r="Y62" s="139"/>
      <c r="Z62" s="139"/>
    </row>
    <row r="63" spans="1:26" ht="12.75" customHeight="1" thickBot="1">
      <c r="A63" s="97" t="s">
        <v>276</v>
      </c>
      <c r="B63" s="377">
        <v>-0.5</v>
      </c>
      <c r="C63" s="406">
        <v>0</v>
      </c>
      <c r="D63" s="407">
        <f t="shared" si="4"/>
        <v>-0.5</v>
      </c>
      <c r="E63" s="97" t="s">
        <v>400</v>
      </c>
      <c r="F63" s="377">
        <v>0</v>
      </c>
      <c r="G63" s="406">
        <v>0</v>
      </c>
      <c r="H63" s="407">
        <f>F63+G63</f>
        <v>0</v>
      </c>
      <c r="I63" s="405"/>
      <c r="J63" s="97" t="s">
        <v>141</v>
      </c>
      <c r="K63" s="377">
        <v>0.5</v>
      </c>
      <c r="L63" s="406">
        <v>0</v>
      </c>
      <c r="M63" s="407">
        <f t="shared" si="6"/>
        <v>0.5</v>
      </c>
      <c r="N63" s="97" t="s">
        <v>325</v>
      </c>
      <c r="O63" s="380">
        <v>0.5</v>
      </c>
      <c r="P63" s="408">
        <v>0</v>
      </c>
      <c r="Q63" s="407">
        <f t="shared" si="7"/>
        <v>0.5</v>
      </c>
      <c r="R63" s="3"/>
      <c r="S63" s="3"/>
      <c r="T63" s="3"/>
      <c r="U63" s="3"/>
      <c r="V63" s="3"/>
      <c r="W63" s="139"/>
      <c r="X63" s="139"/>
      <c r="Y63" s="139"/>
      <c r="Z63" s="139"/>
    </row>
    <row r="64" spans="1:26" ht="12.75" customHeight="1" thickBot="1">
      <c r="A64" s="328" t="s">
        <v>93</v>
      </c>
      <c r="B64" s="329">
        <f>20/3</f>
        <v>6.666666666666667</v>
      </c>
      <c r="C64" s="330">
        <v>1</v>
      </c>
      <c r="D64" s="252">
        <f>C64</f>
        <v>1</v>
      </c>
      <c r="E64" s="328" t="s">
        <v>93</v>
      </c>
      <c r="F64" s="329">
        <f>20/3</f>
        <v>6.666666666666667</v>
      </c>
      <c r="G64" s="330">
        <v>1</v>
      </c>
      <c r="H64" s="252">
        <f>G64</f>
        <v>1</v>
      </c>
      <c r="I64" s="126"/>
      <c r="J64" s="328" t="s">
        <v>93</v>
      </c>
      <c r="K64" s="329">
        <f>17.5/3</f>
        <v>5.833333333333333</v>
      </c>
      <c r="L64" s="330">
        <v>0</v>
      </c>
      <c r="M64" s="252">
        <f>L64</f>
        <v>0</v>
      </c>
      <c r="N64" s="328" t="s">
        <v>93</v>
      </c>
      <c r="O64" s="329">
        <f>18.5/3</f>
        <v>6.166666666666667</v>
      </c>
      <c r="P64" s="330">
        <v>0</v>
      </c>
      <c r="Q64" s="252">
        <f>P64</f>
        <v>0</v>
      </c>
      <c r="R64" s="3"/>
      <c r="S64" s="3"/>
      <c r="T64" s="3"/>
      <c r="U64" s="3"/>
      <c r="V64" s="3"/>
      <c r="W64" s="139"/>
      <c r="X64" s="139"/>
      <c r="Y64" s="139"/>
      <c r="Z64" s="139"/>
    </row>
    <row r="65" spans="1:26" ht="12.75">
      <c r="A65" s="99"/>
      <c r="B65" s="100"/>
      <c r="C65" s="100"/>
      <c r="D65" s="101"/>
      <c r="E65" s="99"/>
      <c r="F65" s="100"/>
      <c r="G65" s="100"/>
      <c r="H65" s="101"/>
      <c r="I65" s="126"/>
      <c r="J65" s="99"/>
      <c r="K65" s="100"/>
      <c r="L65" s="100"/>
      <c r="M65" s="101"/>
      <c r="N65" s="99"/>
      <c r="O65" s="100"/>
      <c r="P65" s="100"/>
      <c r="Q65" s="101"/>
      <c r="R65" s="3"/>
      <c r="S65" s="3"/>
      <c r="T65" s="3"/>
      <c r="U65" s="3"/>
      <c r="V65" s="3"/>
      <c r="W65" s="139"/>
      <c r="X65" s="139"/>
      <c r="Y65" s="139"/>
      <c r="Z65" s="144"/>
    </row>
    <row r="66" spans="1:26" ht="13.5" customHeight="1">
      <c r="A66" s="103"/>
      <c r="B66" s="147">
        <f>B51+B40+B41+B42+B43+B44+B45+B46+B47+B48+B49+B63</f>
        <v>68.5</v>
      </c>
      <c r="C66" s="147">
        <f>C38+C51+C40+C41+C42+C43+C44+C45+C46+C47+C48+C49+C63+C64</f>
        <v>6</v>
      </c>
      <c r="D66" s="148">
        <f>B66+C66</f>
        <v>74.5</v>
      </c>
      <c r="E66" s="103"/>
      <c r="F66" s="149">
        <f>F51+F40+F41+F42+F43+F44+F45+F46+F47+F48+F52+F63</f>
        <v>69.5</v>
      </c>
      <c r="G66" s="149">
        <f>G38+G51+G40+G41+G42+G43+G44+G45+G46+G47+G48+G52+G63+G64</f>
        <v>7.5</v>
      </c>
      <c r="H66" s="150">
        <f>F66+G66</f>
        <v>77</v>
      </c>
      <c r="I66" s="126"/>
      <c r="J66" s="103"/>
      <c r="K66" s="109">
        <f>K39+K40+K41+K42+K43+K44+K45+K46+K47+K48+K49+K63</f>
        <v>67</v>
      </c>
      <c r="L66" s="109">
        <f>L38+L39+L40+L41+L42+L43+L44+L45+L46+L47+L48+L49+L63+L64</f>
        <v>7.5</v>
      </c>
      <c r="M66" s="110">
        <f>K66+L66</f>
        <v>74.5</v>
      </c>
      <c r="N66" s="103"/>
      <c r="O66" s="104">
        <f>O39+O40+O41+O42+O43+O44+O45+O46+O53+O48+O49+O63</f>
        <v>64.5</v>
      </c>
      <c r="P66" s="104">
        <f>P38+P39+P40+P41+P42+P43+P44+P45+P46+P53+P48+P49+P63+P64</f>
        <v>-4</v>
      </c>
      <c r="Q66" s="105">
        <f>O66+P66</f>
        <v>60.5</v>
      </c>
      <c r="R66" s="3"/>
      <c r="S66" s="3"/>
      <c r="T66" s="3"/>
      <c r="U66" s="3"/>
      <c r="V66" s="3"/>
      <c r="W66" s="144"/>
      <c r="X66" s="153"/>
      <c r="Y66" s="153"/>
      <c r="Z66" s="153"/>
    </row>
    <row r="67" spans="1:26" ht="12.75" customHeight="1" thickBot="1">
      <c r="A67" s="111"/>
      <c r="B67" s="112"/>
      <c r="C67" s="112"/>
      <c r="D67" s="113"/>
      <c r="E67" s="111"/>
      <c r="F67" s="112"/>
      <c r="G67" s="112"/>
      <c r="H67" s="113"/>
      <c r="I67" s="126"/>
      <c r="J67" s="111"/>
      <c r="K67" s="112"/>
      <c r="L67" s="112"/>
      <c r="M67" s="113"/>
      <c r="N67" s="111"/>
      <c r="O67" s="112"/>
      <c r="P67" s="112"/>
      <c r="Q67" s="113"/>
      <c r="R67" s="3"/>
      <c r="S67" s="3"/>
      <c r="T67" s="3"/>
      <c r="U67" s="3"/>
      <c r="V67" s="3"/>
      <c r="W67" s="144"/>
      <c r="X67" s="144"/>
      <c r="Y67" s="144"/>
      <c r="Z67" s="144"/>
    </row>
    <row r="68" spans="1:26" ht="18.75" thickBot="1">
      <c r="A68" s="157"/>
      <c r="B68" s="158"/>
      <c r="C68" s="158"/>
      <c r="D68" s="159">
        <v>2</v>
      </c>
      <c r="E68" s="161"/>
      <c r="F68" s="162"/>
      <c r="G68" s="162"/>
      <c r="H68" s="163">
        <v>3</v>
      </c>
      <c r="I68" s="160"/>
      <c r="J68" s="122"/>
      <c r="K68" s="123"/>
      <c r="L68" s="123"/>
      <c r="M68" s="124">
        <v>2</v>
      </c>
      <c r="N68" s="115"/>
      <c r="O68" s="116"/>
      <c r="P68" s="116"/>
      <c r="Q68" s="117">
        <v>0</v>
      </c>
      <c r="R68" s="3"/>
      <c r="S68" s="3"/>
      <c r="T68" s="3"/>
      <c r="U68" s="3"/>
      <c r="V68" s="3"/>
      <c r="W68" s="167"/>
      <c r="X68" s="167"/>
      <c r="Y68" s="167"/>
      <c r="Z68" s="168"/>
    </row>
    <row r="69" spans="1:26" ht="6" customHeight="1" thickBot="1">
      <c r="A69" s="3"/>
      <c r="B69" s="3"/>
      <c r="C69" s="3"/>
      <c r="D69" s="3"/>
      <c r="E69" s="169"/>
      <c r="F69" s="170"/>
      <c r="G69" s="170"/>
      <c r="H69" s="170"/>
      <c r="I69" s="126"/>
      <c r="J69" s="170"/>
      <c r="K69" s="170"/>
      <c r="L69" s="170"/>
      <c r="M69" s="171"/>
      <c r="N69" s="3"/>
      <c r="O69" s="3"/>
      <c r="P69" s="3"/>
      <c r="Q69" s="3"/>
      <c r="R69" s="3"/>
      <c r="S69" s="3"/>
      <c r="T69" s="3"/>
      <c r="U69" s="3"/>
      <c r="V69" s="71"/>
      <c r="W69" s="71"/>
      <c r="X69" s="71"/>
      <c r="Y69" s="71"/>
      <c r="Z69" s="71"/>
    </row>
    <row r="70" spans="1:26" ht="15" thickBot="1">
      <c r="A70" s="3"/>
      <c r="B70" s="3"/>
      <c r="C70" s="3"/>
      <c r="D70" s="3"/>
      <c r="E70" s="674" t="s">
        <v>61</v>
      </c>
      <c r="F70" s="675"/>
      <c r="G70" s="675"/>
      <c r="H70" s="675"/>
      <c r="I70" s="675"/>
      <c r="J70" s="675"/>
      <c r="K70" s="675"/>
      <c r="L70" s="675"/>
      <c r="M70" s="676"/>
      <c r="N70" s="3"/>
      <c r="O70" s="3"/>
      <c r="P70" s="3"/>
      <c r="Q70" s="3"/>
      <c r="R70" s="3"/>
      <c r="S70" s="3"/>
      <c r="T70" s="3"/>
      <c r="U70" s="3"/>
      <c r="V70" s="71"/>
      <c r="W70" s="71"/>
      <c r="X70" s="71"/>
      <c r="Y70" s="71"/>
      <c r="Z70" s="71"/>
    </row>
    <row r="71" spans="1:26" ht="15" customHeight="1" thickBot="1">
      <c r="A71" s="3"/>
      <c r="B71" s="3"/>
      <c r="C71" s="3"/>
      <c r="D71" s="3"/>
      <c r="E71" s="630" t="s">
        <v>75</v>
      </c>
      <c r="F71" s="690"/>
      <c r="G71" s="690"/>
      <c r="H71" s="631"/>
      <c r="I71" s="172"/>
      <c r="J71" s="697" t="s">
        <v>357</v>
      </c>
      <c r="K71" s="698"/>
      <c r="L71" s="698"/>
      <c r="M71" s="699"/>
      <c r="N71" s="3"/>
      <c r="O71" s="3"/>
      <c r="P71" s="3"/>
      <c r="Q71" s="3"/>
      <c r="R71" s="3"/>
      <c r="S71" s="3"/>
      <c r="T71" s="3"/>
      <c r="U71" s="3"/>
      <c r="V71" s="71"/>
      <c r="W71" s="3"/>
      <c r="X71" s="3"/>
      <c r="Y71" s="3"/>
      <c r="Z71" s="3"/>
    </row>
    <row r="72" spans="1:26" ht="13.5" thickBot="1">
      <c r="A72" s="3"/>
      <c r="B72" s="3"/>
      <c r="C72" s="3"/>
      <c r="D72" s="3"/>
      <c r="E72" s="173" t="s">
        <v>3</v>
      </c>
      <c r="F72" s="174" t="s">
        <v>68</v>
      </c>
      <c r="G72" s="175">
        <v>1.5</v>
      </c>
      <c r="H72" s="174" t="s">
        <v>11</v>
      </c>
      <c r="I72" s="30"/>
      <c r="J72" s="130" t="s">
        <v>3</v>
      </c>
      <c r="K72" s="130" t="s">
        <v>68</v>
      </c>
      <c r="L72" s="130">
        <v>0</v>
      </c>
      <c r="M72" s="130" t="s">
        <v>11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179" t="s">
        <v>208</v>
      </c>
      <c r="F73" s="366">
        <v>6</v>
      </c>
      <c r="G73" s="367">
        <v>-2</v>
      </c>
      <c r="H73" s="368">
        <f>F73+G73</f>
        <v>4</v>
      </c>
      <c r="I73" s="272"/>
      <c r="J73" s="179" t="s">
        <v>326</v>
      </c>
      <c r="K73" s="372">
        <v>6.5</v>
      </c>
      <c r="L73" s="367">
        <v>1</v>
      </c>
      <c r="M73" s="368">
        <f>K73+L73</f>
        <v>7.5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90" t="s">
        <v>209</v>
      </c>
      <c r="F74" s="289">
        <v>6.5</v>
      </c>
      <c r="G74" s="373">
        <v>1.5</v>
      </c>
      <c r="H74" s="290">
        <f aca="true" t="shared" si="8" ref="H74:H97">F74+G74</f>
        <v>8</v>
      </c>
      <c r="I74" s="272"/>
      <c r="J74" s="90" t="s">
        <v>327</v>
      </c>
      <c r="K74" s="289">
        <v>7</v>
      </c>
      <c r="L74" s="373">
        <v>0</v>
      </c>
      <c r="M74" s="290">
        <f aca="true" t="shared" si="9" ref="M74:M97">K74+L74</f>
        <v>7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90" t="s">
        <v>376</v>
      </c>
      <c r="F75" s="289">
        <v>5</v>
      </c>
      <c r="G75" s="373">
        <v>0</v>
      </c>
      <c r="H75" s="290">
        <f t="shared" si="8"/>
        <v>5</v>
      </c>
      <c r="I75" s="272"/>
      <c r="J75" s="90" t="s">
        <v>328</v>
      </c>
      <c r="K75" s="289">
        <v>6</v>
      </c>
      <c r="L75" s="373">
        <v>0</v>
      </c>
      <c r="M75" s="290">
        <f t="shared" si="9"/>
        <v>6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90" t="s">
        <v>210</v>
      </c>
      <c r="F76" s="289">
        <v>6.5</v>
      </c>
      <c r="G76" s="373">
        <v>0</v>
      </c>
      <c r="H76" s="290">
        <f t="shared" si="8"/>
        <v>6.5</v>
      </c>
      <c r="I76" s="272"/>
      <c r="J76" s="90" t="s">
        <v>329</v>
      </c>
      <c r="K76" s="289">
        <v>6.5</v>
      </c>
      <c r="L76" s="373">
        <v>1</v>
      </c>
      <c r="M76" s="290">
        <f t="shared" si="9"/>
        <v>7.5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90" t="s">
        <v>224</v>
      </c>
      <c r="F77" s="289">
        <v>6.5</v>
      </c>
      <c r="G77" s="373">
        <v>0</v>
      </c>
      <c r="H77" s="290">
        <f t="shared" si="8"/>
        <v>6.5</v>
      </c>
      <c r="I77" s="272"/>
      <c r="J77" s="90" t="s">
        <v>330</v>
      </c>
      <c r="K77" s="289">
        <v>6</v>
      </c>
      <c r="L77" s="373">
        <v>0</v>
      </c>
      <c r="M77" s="290">
        <f t="shared" si="9"/>
        <v>6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90" t="s">
        <v>213</v>
      </c>
      <c r="F78" s="289">
        <v>5.5</v>
      </c>
      <c r="G78" s="373">
        <v>0</v>
      </c>
      <c r="H78" s="290">
        <f t="shared" si="8"/>
        <v>5.5</v>
      </c>
      <c r="I78" s="272"/>
      <c r="J78" s="90" t="s">
        <v>331</v>
      </c>
      <c r="K78" s="289">
        <v>6</v>
      </c>
      <c r="L78" s="373">
        <v>0</v>
      </c>
      <c r="M78" s="290">
        <f t="shared" si="9"/>
        <v>6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90" t="s">
        <v>214</v>
      </c>
      <c r="F79" s="289">
        <v>5.5</v>
      </c>
      <c r="G79" s="373">
        <v>0</v>
      </c>
      <c r="H79" s="290">
        <f t="shared" si="8"/>
        <v>5.5</v>
      </c>
      <c r="I79" s="272"/>
      <c r="J79" s="90" t="s">
        <v>342</v>
      </c>
      <c r="K79" s="289">
        <v>5.5</v>
      </c>
      <c r="L79" s="373">
        <v>0</v>
      </c>
      <c r="M79" s="290">
        <f t="shared" si="9"/>
        <v>5.5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90" t="s">
        <v>215</v>
      </c>
      <c r="F80" s="289">
        <v>5.5</v>
      </c>
      <c r="G80" s="373">
        <v>0</v>
      </c>
      <c r="H80" s="290">
        <f t="shared" si="8"/>
        <v>5.5</v>
      </c>
      <c r="I80" s="272"/>
      <c r="J80" s="90" t="s">
        <v>332</v>
      </c>
      <c r="K80" s="289">
        <v>6.5</v>
      </c>
      <c r="L80" s="373">
        <v>0</v>
      </c>
      <c r="M80" s="290">
        <f t="shared" si="9"/>
        <v>6.5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90" t="s">
        <v>216</v>
      </c>
      <c r="F81" s="289">
        <v>6.5</v>
      </c>
      <c r="G81" s="373">
        <v>0</v>
      </c>
      <c r="H81" s="290">
        <f t="shared" si="8"/>
        <v>6.5</v>
      </c>
      <c r="I81" s="272"/>
      <c r="J81" s="90" t="s">
        <v>335</v>
      </c>
      <c r="K81" s="289">
        <v>6.5</v>
      </c>
      <c r="L81" s="373">
        <v>0</v>
      </c>
      <c r="M81" s="290">
        <f t="shared" si="9"/>
        <v>6.5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90" t="s">
        <v>217</v>
      </c>
      <c r="F82" s="289" t="s">
        <v>333</v>
      </c>
      <c r="G82" s="373" t="s">
        <v>333</v>
      </c>
      <c r="H82" s="290" t="s">
        <v>333</v>
      </c>
      <c r="I82" s="272"/>
      <c r="J82" s="90" t="s">
        <v>339</v>
      </c>
      <c r="K82" s="289">
        <v>6.5</v>
      </c>
      <c r="L82" s="373">
        <v>3</v>
      </c>
      <c r="M82" s="290">
        <f t="shared" si="9"/>
        <v>9.5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thickBot="1">
      <c r="A83" s="3"/>
      <c r="B83" s="3"/>
      <c r="C83" s="3"/>
      <c r="D83" s="3"/>
      <c r="E83" s="97" t="s">
        <v>218</v>
      </c>
      <c r="F83" s="377">
        <v>6.5</v>
      </c>
      <c r="G83" s="378">
        <v>0</v>
      </c>
      <c r="H83" s="379">
        <f t="shared" si="8"/>
        <v>6.5</v>
      </c>
      <c r="I83" s="272"/>
      <c r="J83" s="97" t="s">
        <v>336</v>
      </c>
      <c r="K83" s="377">
        <v>6</v>
      </c>
      <c r="L83" s="378">
        <v>0</v>
      </c>
      <c r="M83" s="379">
        <f t="shared" si="9"/>
        <v>6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thickBot="1">
      <c r="A84" s="3"/>
      <c r="B84" s="3"/>
      <c r="C84" s="3"/>
      <c r="D84" s="3"/>
      <c r="E84" s="384"/>
      <c r="F84" s="385"/>
      <c r="G84" s="386"/>
      <c r="H84" s="387"/>
      <c r="I84" s="272"/>
      <c r="J84" s="384"/>
      <c r="K84" s="385"/>
      <c r="L84" s="386"/>
      <c r="M84" s="387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88" t="s">
        <v>219</v>
      </c>
      <c r="F85" s="389">
        <v>6</v>
      </c>
      <c r="G85" s="390">
        <v>-3</v>
      </c>
      <c r="H85" s="391">
        <f t="shared" si="8"/>
        <v>3</v>
      </c>
      <c r="I85" s="272"/>
      <c r="J85" s="388" t="s">
        <v>338</v>
      </c>
      <c r="K85" s="389" t="s">
        <v>130</v>
      </c>
      <c r="L85" s="390" t="s">
        <v>130</v>
      </c>
      <c r="M85" s="391" t="s">
        <v>130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90" t="s">
        <v>220</v>
      </c>
      <c r="F86" s="289">
        <v>7</v>
      </c>
      <c r="G86" s="373">
        <v>3</v>
      </c>
      <c r="H86" s="290">
        <f t="shared" si="8"/>
        <v>10</v>
      </c>
      <c r="I86" s="272"/>
      <c r="J86" s="96" t="s">
        <v>341</v>
      </c>
      <c r="K86" s="395">
        <v>6</v>
      </c>
      <c r="L86" s="396">
        <v>0</v>
      </c>
      <c r="M86" s="397">
        <f t="shared" si="9"/>
        <v>6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96" t="s">
        <v>221</v>
      </c>
      <c r="F87" s="395">
        <v>6</v>
      </c>
      <c r="G87" s="396">
        <v>0</v>
      </c>
      <c r="H87" s="397">
        <f t="shared" si="8"/>
        <v>6</v>
      </c>
      <c r="I87" s="272"/>
      <c r="J87" s="96" t="s">
        <v>337</v>
      </c>
      <c r="K87" s="395" t="s">
        <v>227</v>
      </c>
      <c r="L87" s="396" t="s">
        <v>227</v>
      </c>
      <c r="M87" s="397" t="s">
        <v>227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96" t="s">
        <v>377</v>
      </c>
      <c r="F88" s="395">
        <v>6</v>
      </c>
      <c r="G88" s="396">
        <v>0</v>
      </c>
      <c r="H88" s="397">
        <f t="shared" si="8"/>
        <v>6</v>
      </c>
      <c r="I88" s="272"/>
      <c r="J88" s="96" t="s">
        <v>380</v>
      </c>
      <c r="K88" s="395">
        <v>5.5</v>
      </c>
      <c r="L88" s="396">
        <v>-0.5</v>
      </c>
      <c r="M88" s="397">
        <f t="shared" si="9"/>
        <v>5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96" t="s">
        <v>225</v>
      </c>
      <c r="F89" s="395">
        <v>5.5</v>
      </c>
      <c r="G89" s="396">
        <v>-0.5</v>
      </c>
      <c r="H89" s="397">
        <f t="shared" si="8"/>
        <v>5</v>
      </c>
      <c r="I89" s="272"/>
      <c r="J89" s="96" t="s">
        <v>381</v>
      </c>
      <c r="K89" s="395">
        <v>7</v>
      </c>
      <c r="L89" s="396">
        <v>3</v>
      </c>
      <c r="M89" s="397">
        <f t="shared" si="9"/>
        <v>10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96" t="s">
        <v>223</v>
      </c>
      <c r="F90" s="395">
        <v>6.5</v>
      </c>
      <c r="G90" s="396">
        <v>0</v>
      </c>
      <c r="H90" s="397">
        <f t="shared" si="8"/>
        <v>6.5</v>
      </c>
      <c r="I90" s="272"/>
      <c r="J90" s="96" t="s">
        <v>334</v>
      </c>
      <c r="K90" s="395" t="s">
        <v>130</v>
      </c>
      <c r="L90" s="396" t="s">
        <v>130</v>
      </c>
      <c r="M90" s="397" t="s">
        <v>130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96" t="s">
        <v>378</v>
      </c>
      <c r="F91" s="395" t="s">
        <v>130</v>
      </c>
      <c r="G91" s="396" t="s">
        <v>130</v>
      </c>
      <c r="H91" s="397" t="s">
        <v>130</v>
      </c>
      <c r="I91" s="272"/>
      <c r="J91" s="96" t="s">
        <v>344</v>
      </c>
      <c r="K91" s="395">
        <v>6</v>
      </c>
      <c r="L91" s="396">
        <v>0</v>
      </c>
      <c r="M91" s="397">
        <f t="shared" si="9"/>
        <v>6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96" t="s">
        <v>379</v>
      </c>
      <c r="F92" s="395" t="s">
        <v>130</v>
      </c>
      <c r="G92" s="396" t="s">
        <v>130</v>
      </c>
      <c r="H92" s="397" t="s">
        <v>130</v>
      </c>
      <c r="I92" s="272"/>
      <c r="J92" s="96" t="s">
        <v>382</v>
      </c>
      <c r="K92" s="395">
        <v>5.5</v>
      </c>
      <c r="L92" s="396">
        <v>-0.5</v>
      </c>
      <c r="M92" s="397">
        <f t="shared" si="9"/>
        <v>5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96" t="s">
        <v>231</v>
      </c>
      <c r="F93" s="395" t="s">
        <v>130</v>
      </c>
      <c r="G93" s="396" t="s">
        <v>130</v>
      </c>
      <c r="H93" s="397" t="s">
        <v>130</v>
      </c>
      <c r="I93" s="272"/>
      <c r="J93" s="96" t="s">
        <v>346</v>
      </c>
      <c r="K93" s="395">
        <v>6.5</v>
      </c>
      <c r="L93" s="396">
        <v>-0.5</v>
      </c>
      <c r="M93" s="397">
        <f t="shared" si="9"/>
        <v>6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0"/>
      <c r="B94" s="30"/>
      <c r="C94" s="30"/>
      <c r="D94" s="30"/>
      <c r="E94" s="96" t="s">
        <v>211</v>
      </c>
      <c r="F94" s="395">
        <v>6.5</v>
      </c>
      <c r="G94" s="396">
        <v>0</v>
      </c>
      <c r="H94" s="397">
        <f t="shared" si="8"/>
        <v>6.5</v>
      </c>
      <c r="I94" s="272"/>
      <c r="J94" s="96" t="s">
        <v>349</v>
      </c>
      <c r="K94" s="395" t="s">
        <v>227</v>
      </c>
      <c r="L94" s="396" t="s">
        <v>227</v>
      </c>
      <c r="M94" s="397" t="s">
        <v>227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0"/>
      <c r="B95" s="30"/>
      <c r="C95" s="30"/>
      <c r="D95" s="30"/>
      <c r="E95" s="96" t="s">
        <v>228</v>
      </c>
      <c r="F95" s="395">
        <v>6.5</v>
      </c>
      <c r="G95" s="396">
        <v>0</v>
      </c>
      <c r="H95" s="397">
        <f t="shared" si="8"/>
        <v>6.5</v>
      </c>
      <c r="I95" s="272"/>
      <c r="J95" s="96" t="s">
        <v>347</v>
      </c>
      <c r="K95" s="395">
        <v>7</v>
      </c>
      <c r="L95" s="396">
        <v>0</v>
      </c>
      <c r="M95" s="397">
        <f t="shared" si="9"/>
        <v>7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thickBot="1">
      <c r="A96" s="181"/>
      <c r="B96" s="181"/>
      <c r="C96" s="181"/>
      <c r="D96" s="181"/>
      <c r="E96" s="384" t="s">
        <v>230</v>
      </c>
      <c r="F96" s="400">
        <v>6</v>
      </c>
      <c r="G96" s="401">
        <v>0</v>
      </c>
      <c r="H96" s="397">
        <f t="shared" si="8"/>
        <v>6</v>
      </c>
      <c r="I96" s="409"/>
      <c r="J96" s="384" t="s">
        <v>383</v>
      </c>
      <c r="K96" s="400">
        <v>5</v>
      </c>
      <c r="L96" s="401">
        <v>0</v>
      </c>
      <c r="M96" s="397">
        <f t="shared" si="9"/>
        <v>5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thickBot="1">
      <c r="A97" s="182"/>
      <c r="B97" s="182"/>
      <c r="C97" s="182"/>
      <c r="D97" s="182"/>
      <c r="E97" s="97" t="s">
        <v>232</v>
      </c>
      <c r="F97" s="377">
        <v>1</v>
      </c>
      <c r="G97" s="406">
        <v>0</v>
      </c>
      <c r="H97" s="410">
        <f t="shared" si="8"/>
        <v>1</v>
      </c>
      <c r="I97" s="411"/>
      <c r="J97" s="97" t="s">
        <v>350</v>
      </c>
      <c r="K97" s="377">
        <v>0.5</v>
      </c>
      <c r="L97" s="406">
        <v>0</v>
      </c>
      <c r="M97" s="410">
        <f t="shared" si="9"/>
        <v>0.5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thickBot="1">
      <c r="A98" s="182"/>
      <c r="B98" s="182"/>
      <c r="C98" s="182"/>
      <c r="D98" s="182"/>
      <c r="E98" s="328" t="s">
        <v>93</v>
      </c>
      <c r="F98" s="329">
        <f>18/3</f>
        <v>6</v>
      </c>
      <c r="G98" s="330">
        <v>0</v>
      </c>
      <c r="H98" s="252">
        <f>G98</f>
        <v>0</v>
      </c>
      <c r="I98" s="183"/>
      <c r="J98" s="328" t="s">
        <v>93</v>
      </c>
      <c r="K98" s="329">
        <f>19.5/3</f>
        <v>6.5</v>
      </c>
      <c r="L98" s="330">
        <v>1</v>
      </c>
      <c r="M98" s="252">
        <f>L98</f>
        <v>1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184"/>
      <c r="B99" s="184"/>
      <c r="C99" s="184"/>
      <c r="D99" s="185"/>
      <c r="E99" s="99"/>
      <c r="F99" s="100"/>
      <c r="G99" s="100"/>
      <c r="H99" s="101"/>
      <c r="I99" s="183"/>
      <c r="J99" s="99"/>
      <c r="K99" s="100"/>
      <c r="L99" s="100"/>
      <c r="M99" s="10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187"/>
      <c r="B100" s="187"/>
      <c r="C100" s="187"/>
      <c r="D100" s="2"/>
      <c r="E100" s="103"/>
      <c r="F100" s="188">
        <f>F73+F74+F75+F76+F77+F78+F79+F80+F81+F86+F83+F97</f>
        <v>68</v>
      </c>
      <c r="G100" s="188">
        <f>G72+G73+G74+G75+G76+G77+G78+G79+G80+G81+G86+G83+G97+G98</f>
        <v>4</v>
      </c>
      <c r="H100" s="189">
        <f>F100+G100</f>
        <v>72</v>
      </c>
      <c r="I100" s="190"/>
      <c r="J100" s="103"/>
      <c r="K100" s="145">
        <f>K73+K74+K75+K76+K77+K78+K79+K80+K81+K82+K83+K97</f>
        <v>69.5</v>
      </c>
      <c r="L100" s="145">
        <f>L72+L73+L74+L75+L76+L77+L78+L79+L80+L81+L82+L83+L97+L98</f>
        <v>6</v>
      </c>
      <c r="M100" s="146">
        <f>K100+L100</f>
        <v>75.5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thickBot="1">
      <c r="A101" s="193"/>
      <c r="B101" s="193"/>
      <c r="C101" s="193"/>
      <c r="D101" s="194"/>
      <c r="E101" s="111"/>
      <c r="F101" s="112"/>
      <c r="G101" s="112"/>
      <c r="H101" s="113"/>
      <c r="I101" s="68"/>
      <c r="J101" s="111"/>
      <c r="K101" s="112"/>
      <c r="L101" s="112"/>
      <c r="M101" s="11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thickBot="1">
      <c r="A102" s="193"/>
      <c r="B102" s="193"/>
      <c r="C102" s="193"/>
      <c r="D102" s="194"/>
      <c r="E102" s="195"/>
      <c r="F102" s="196"/>
      <c r="G102" s="196"/>
      <c r="H102" s="197">
        <v>2</v>
      </c>
      <c r="I102" s="198"/>
      <c r="J102" s="154"/>
      <c r="K102" s="155"/>
      <c r="L102" s="155"/>
      <c r="M102" s="156">
        <v>2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193"/>
      <c r="B103" s="193"/>
      <c r="C103" s="193"/>
      <c r="D103" s="194"/>
      <c r="E103" s="193"/>
      <c r="F103" s="193"/>
      <c r="G103" s="193"/>
      <c r="H103" s="68"/>
      <c r="I103" s="68"/>
      <c r="J103" s="193"/>
      <c r="K103" s="193"/>
      <c r="L103" s="193"/>
      <c r="M103" s="19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>
      <c r="A104" s="193"/>
      <c r="B104" s="193"/>
      <c r="C104" s="193"/>
      <c r="D104" s="194"/>
      <c r="E104" s="193"/>
      <c r="F104" s="193"/>
      <c r="G104" s="193"/>
      <c r="H104" s="68"/>
      <c r="I104" s="68"/>
      <c r="J104" s="193"/>
      <c r="K104" s="193"/>
      <c r="L104" s="193"/>
      <c r="M104" s="194"/>
      <c r="N104" s="3"/>
      <c r="O104" s="3"/>
      <c r="P104" s="3"/>
      <c r="Q104" s="3"/>
      <c r="R104" s="3"/>
      <c r="S104" s="3"/>
      <c r="T104" s="3"/>
      <c r="U104" s="3"/>
      <c r="V104" s="181"/>
      <c r="W104" s="3"/>
      <c r="X104" s="3"/>
      <c r="Y104" s="3"/>
      <c r="Z104" s="3"/>
    </row>
    <row r="105" spans="1:26" ht="12.75">
      <c r="A105" s="193"/>
      <c r="B105" s="193"/>
      <c r="C105" s="193"/>
      <c r="D105" s="194"/>
      <c r="E105" s="193"/>
      <c r="F105" s="193"/>
      <c r="G105" s="193"/>
      <c r="H105" s="68"/>
      <c r="I105" s="68"/>
      <c r="J105" s="193"/>
      <c r="K105" s="193"/>
      <c r="L105" s="193"/>
      <c r="M105" s="194"/>
      <c r="N105" s="3"/>
      <c r="O105" s="3"/>
      <c r="P105" s="3"/>
      <c r="Q105" s="3"/>
      <c r="R105" s="3"/>
      <c r="S105" s="3"/>
      <c r="T105" s="3"/>
      <c r="U105" s="3"/>
      <c r="V105" s="182"/>
      <c r="W105" s="3"/>
      <c r="X105" s="3"/>
      <c r="Y105" s="3"/>
      <c r="Z105" s="3"/>
    </row>
    <row r="106" spans="1:26" ht="12.75">
      <c r="A106" s="193"/>
      <c r="B106" s="193"/>
      <c r="C106" s="193"/>
      <c r="D106" s="194"/>
      <c r="E106" s="193"/>
      <c r="F106" s="193"/>
      <c r="G106" s="193"/>
      <c r="H106" s="68"/>
      <c r="I106" s="68"/>
      <c r="J106" s="193"/>
      <c r="K106" s="193"/>
      <c r="L106" s="193"/>
      <c r="M106" s="194"/>
      <c r="N106" s="3"/>
      <c r="O106" s="3"/>
      <c r="P106" s="3"/>
      <c r="Q106" s="3"/>
      <c r="R106" s="3"/>
      <c r="S106" s="3"/>
      <c r="T106" s="3"/>
      <c r="U106" s="3"/>
      <c r="V106" s="185"/>
      <c r="W106" s="3"/>
      <c r="X106" s="3"/>
      <c r="Y106" s="3"/>
      <c r="Z106" s="3"/>
    </row>
    <row r="107" spans="1:26" ht="12.75">
      <c r="A107" s="193"/>
      <c r="B107" s="193"/>
      <c r="C107" s="193"/>
      <c r="D107" s="194"/>
      <c r="E107" s="193"/>
      <c r="F107" s="193"/>
      <c r="G107" s="193"/>
      <c r="H107" s="68"/>
      <c r="I107" s="68"/>
      <c r="J107" s="193"/>
      <c r="K107" s="193"/>
      <c r="L107" s="193"/>
      <c r="M107" s="194"/>
      <c r="N107" s="3"/>
      <c r="O107" s="3"/>
      <c r="P107" s="3"/>
      <c r="Q107" s="3"/>
      <c r="R107" s="3"/>
      <c r="S107" s="3"/>
      <c r="T107" s="3"/>
      <c r="U107" s="3"/>
      <c r="V107" s="2"/>
      <c r="W107" s="3"/>
      <c r="X107" s="3"/>
      <c r="Y107" s="3"/>
      <c r="Z107" s="3"/>
    </row>
    <row r="108" spans="1:26" ht="12.75">
      <c r="A108" s="193"/>
      <c r="B108" s="193"/>
      <c r="C108" s="193"/>
      <c r="D108" s="194"/>
      <c r="E108" s="193"/>
      <c r="F108" s="193"/>
      <c r="G108" s="193"/>
      <c r="H108" s="68"/>
      <c r="I108" s="68"/>
      <c r="J108" s="193"/>
      <c r="K108" s="193"/>
      <c r="L108" s="193"/>
      <c r="M108" s="194"/>
      <c r="N108" s="3"/>
      <c r="O108" s="3"/>
      <c r="P108" s="3"/>
      <c r="Q108" s="3"/>
      <c r="R108" s="3"/>
      <c r="S108" s="3"/>
      <c r="T108" s="3"/>
      <c r="U108" s="3"/>
      <c r="V108" s="194"/>
      <c r="W108" s="3"/>
      <c r="X108" s="3"/>
      <c r="Y108" s="3"/>
      <c r="Z108" s="3"/>
    </row>
    <row r="109" spans="1:26" ht="12.75">
      <c r="A109" s="193"/>
      <c r="B109" s="193"/>
      <c r="C109" s="193"/>
      <c r="D109" s="194"/>
      <c r="E109" s="193"/>
      <c r="F109" s="193"/>
      <c r="G109" s="193"/>
      <c r="H109" s="68"/>
      <c r="I109" s="68"/>
      <c r="J109" s="193"/>
      <c r="K109" s="193"/>
      <c r="L109" s="193"/>
      <c r="M109" s="194"/>
      <c r="N109" s="3"/>
      <c r="O109" s="3"/>
      <c r="P109" s="3"/>
      <c r="Q109" s="3"/>
      <c r="R109" s="3"/>
      <c r="S109" s="3"/>
      <c r="T109" s="3"/>
      <c r="U109" s="3"/>
      <c r="V109" s="194"/>
      <c r="W109" s="3"/>
      <c r="X109" s="3"/>
      <c r="Y109" s="3"/>
      <c r="Z109" s="3"/>
    </row>
    <row r="110" spans="1:26" ht="12.75">
      <c r="A110" s="193"/>
      <c r="B110" s="193"/>
      <c r="C110" s="193"/>
      <c r="D110" s="194"/>
      <c r="E110" s="193"/>
      <c r="F110" s="193"/>
      <c r="G110" s="193"/>
      <c r="H110" s="68"/>
      <c r="I110" s="68"/>
      <c r="J110" s="193"/>
      <c r="K110" s="193"/>
      <c r="L110" s="193"/>
      <c r="M110" s="194"/>
      <c r="N110" s="3"/>
      <c r="O110" s="3"/>
      <c r="P110" s="3"/>
      <c r="Q110" s="3"/>
      <c r="R110" s="3"/>
      <c r="S110" s="3"/>
      <c r="T110" s="3"/>
      <c r="U110" s="3"/>
      <c r="V110" s="194"/>
      <c r="W110" s="30"/>
      <c r="X110" s="193"/>
      <c r="Y110" s="68"/>
      <c r="Z110" s="3"/>
    </row>
    <row r="111" spans="1:26" ht="12.75">
      <c r="A111" s="193"/>
      <c r="B111" s="193"/>
      <c r="C111" s="193"/>
      <c r="D111" s="194"/>
      <c r="E111" s="193"/>
      <c r="F111" s="193"/>
      <c r="G111" s="193"/>
      <c r="H111" s="68"/>
      <c r="I111" s="68"/>
      <c r="J111" s="193"/>
      <c r="K111" s="193"/>
      <c r="L111" s="193"/>
      <c r="M111" s="194"/>
      <c r="N111" s="3"/>
      <c r="O111" s="3"/>
      <c r="P111" s="3"/>
      <c r="Q111" s="3"/>
      <c r="R111" s="3"/>
      <c r="S111" s="3"/>
      <c r="T111" s="3"/>
      <c r="U111" s="3"/>
      <c r="V111" s="194"/>
      <c r="W111" s="30"/>
      <c r="X111" s="193"/>
      <c r="Y111" s="68"/>
      <c r="Z111" s="3"/>
    </row>
    <row r="112" spans="1:26" ht="12.75">
      <c r="A112" s="202"/>
      <c r="B112" s="202"/>
      <c r="C112" s="202"/>
      <c r="D112" s="203"/>
      <c r="E112" s="100"/>
      <c r="F112" s="100"/>
      <c r="G112" s="100"/>
      <c r="H112" s="202"/>
      <c r="I112" s="202"/>
      <c r="J112" s="202"/>
      <c r="K112" s="202"/>
      <c r="L112" s="202"/>
      <c r="M112" s="203"/>
      <c r="N112" s="3"/>
      <c r="O112" s="3"/>
      <c r="P112" s="3"/>
      <c r="Q112" s="3"/>
      <c r="R112" s="3"/>
      <c r="S112" s="3"/>
      <c r="T112" s="3"/>
      <c r="U112" s="3"/>
      <c r="V112" s="194"/>
      <c r="W112" s="30"/>
      <c r="X112" s="193"/>
      <c r="Y112" s="68"/>
      <c r="Z112" s="3"/>
    </row>
    <row r="113" spans="1:26" s="4" customFormat="1" ht="12.75">
      <c r="A113" s="204"/>
      <c r="B113" s="204"/>
      <c r="C113" s="204"/>
      <c r="D113" s="203"/>
      <c r="E113" s="100"/>
      <c r="F113" s="100"/>
      <c r="G113" s="100"/>
      <c r="H113" s="202"/>
      <c r="I113" s="202"/>
      <c r="J113" s="100"/>
      <c r="K113" s="100"/>
      <c r="L113" s="100"/>
      <c r="M113" s="203"/>
      <c r="N113" s="3"/>
      <c r="O113" s="3"/>
      <c r="P113" s="3"/>
      <c r="Q113" s="3"/>
      <c r="R113" s="3"/>
      <c r="S113" s="3"/>
      <c r="T113" s="3"/>
      <c r="U113" s="3"/>
      <c r="V113" s="194"/>
      <c r="W113" s="30"/>
      <c r="X113" s="193"/>
      <c r="Y113" s="68"/>
      <c r="Z113" s="3"/>
    </row>
    <row r="114" spans="1:26" s="4" customFormat="1" ht="12.75">
      <c r="A114" s="100"/>
      <c r="B114" s="100"/>
      <c r="C114" s="100"/>
      <c r="D114" s="203"/>
      <c r="E114" s="100"/>
      <c r="F114" s="100"/>
      <c r="G114" s="100"/>
      <c r="H114" s="202"/>
      <c r="I114" s="202"/>
      <c r="J114" s="100"/>
      <c r="K114" s="100"/>
      <c r="L114" s="100"/>
      <c r="M114" s="203"/>
      <c r="N114" s="3"/>
      <c r="O114" s="3"/>
      <c r="P114" s="3"/>
      <c r="Q114" s="3"/>
      <c r="R114" s="3"/>
      <c r="S114" s="3"/>
      <c r="T114" s="3"/>
      <c r="U114" s="3"/>
      <c r="V114" s="194"/>
      <c r="W114" s="30"/>
      <c r="X114" s="193"/>
      <c r="Y114" s="68"/>
      <c r="Z114" s="3"/>
    </row>
    <row r="115" spans="1:26" s="4" customFormat="1" ht="12.75">
      <c r="A115" s="100"/>
      <c r="B115" s="100"/>
      <c r="C115" s="100"/>
      <c r="D115" s="202"/>
      <c r="E115" s="100"/>
      <c r="F115" s="100"/>
      <c r="G115" s="100"/>
      <c r="H115" s="202"/>
      <c r="I115" s="202"/>
      <c r="J115" s="100"/>
      <c r="K115" s="100"/>
      <c r="L115" s="100"/>
      <c r="M115" s="203"/>
      <c r="N115" s="3"/>
      <c r="O115" s="3"/>
      <c r="P115" s="3"/>
      <c r="Q115" s="3"/>
      <c r="R115" s="3"/>
      <c r="S115" s="3"/>
      <c r="T115" s="3"/>
      <c r="U115" s="3"/>
      <c r="V115" s="194"/>
      <c r="W115" s="30"/>
      <c r="X115" s="193"/>
      <c r="Y115" s="68"/>
      <c r="Z115" s="3"/>
    </row>
    <row r="116" spans="1:26" s="4" customFormat="1" ht="12.75">
      <c r="A116" s="193"/>
      <c r="B116" s="193"/>
      <c r="C116" s="193"/>
      <c r="D116" s="68"/>
      <c r="E116" s="100"/>
      <c r="F116" s="100"/>
      <c r="G116" s="100"/>
      <c r="H116" s="202"/>
      <c r="I116" s="202"/>
      <c r="J116" s="100"/>
      <c r="K116" s="100"/>
      <c r="L116" s="100"/>
      <c r="M116" s="203"/>
      <c r="N116" s="3"/>
      <c r="O116" s="3"/>
      <c r="P116" s="3"/>
      <c r="Q116" s="3"/>
      <c r="R116" s="3"/>
      <c r="S116" s="3"/>
      <c r="T116" s="3"/>
      <c r="U116" s="3"/>
      <c r="V116" s="194"/>
      <c r="W116" s="30"/>
      <c r="X116" s="193"/>
      <c r="Y116" s="68"/>
      <c r="Z116" s="3"/>
    </row>
    <row r="117" spans="1:26" s="4" customFormat="1" ht="12.75">
      <c r="A117" s="100"/>
      <c r="B117" s="100"/>
      <c r="C117" s="100"/>
      <c r="D117" s="202"/>
      <c r="E117" s="100"/>
      <c r="F117" s="100"/>
      <c r="G117" s="100"/>
      <c r="H117" s="202"/>
      <c r="I117" s="202"/>
      <c r="J117" s="100"/>
      <c r="K117" s="100"/>
      <c r="L117" s="100"/>
      <c r="M117" s="202"/>
      <c r="N117" s="3"/>
      <c r="O117" s="3"/>
      <c r="P117" s="3"/>
      <c r="Q117" s="3"/>
      <c r="R117" s="3"/>
      <c r="S117" s="3"/>
      <c r="T117" s="3"/>
      <c r="U117" s="3"/>
      <c r="V117" s="194"/>
      <c r="W117" s="30"/>
      <c r="X117" s="193"/>
      <c r="Y117" s="68"/>
      <c r="Z117" s="3"/>
    </row>
    <row r="118" spans="1:26" s="4" customFormat="1" ht="12.75">
      <c r="A118" s="100"/>
      <c r="B118" s="100"/>
      <c r="C118" s="100"/>
      <c r="D118" s="202"/>
      <c r="E118" s="100"/>
      <c r="F118" s="100"/>
      <c r="G118" s="100"/>
      <c r="H118" s="202"/>
      <c r="I118" s="202"/>
      <c r="J118" s="100"/>
      <c r="K118" s="100"/>
      <c r="L118" s="100"/>
      <c r="M118" s="202"/>
      <c r="N118" s="3"/>
      <c r="O118" s="3"/>
      <c r="P118" s="3"/>
      <c r="Q118" s="3"/>
      <c r="R118" s="3"/>
      <c r="S118" s="3"/>
      <c r="T118" s="3"/>
      <c r="U118" s="3"/>
      <c r="V118" s="194"/>
      <c r="W118" s="30"/>
      <c r="X118" s="193"/>
      <c r="Y118" s="68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</sheetData>
  <sheetProtection/>
  <mergeCells count="14">
    <mergeCell ref="A1:Q1"/>
    <mergeCell ref="A2:Q2"/>
    <mergeCell ref="A37:D37"/>
    <mergeCell ref="J3:M3"/>
    <mergeCell ref="E37:H37"/>
    <mergeCell ref="E71:H71"/>
    <mergeCell ref="N3:Q3"/>
    <mergeCell ref="A3:D3"/>
    <mergeCell ref="A36:Q36"/>
    <mergeCell ref="J37:M37"/>
    <mergeCell ref="J71:M71"/>
    <mergeCell ref="E3:H3"/>
    <mergeCell ref="N37:Q37"/>
    <mergeCell ref="E70:M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9.7109375" style="5" customWidth="1"/>
    <col min="2" max="3" width="5.7109375" style="5" customWidth="1"/>
    <col min="4" max="4" width="6.7109375" style="5" customWidth="1"/>
    <col min="5" max="5" width="19.7109375" style="5" customWidth="1"/>
    <col min="6" max="7" width="5.7109375" style="5" customWidth="1"/>
    <col min="8" max="8" width="6.7109375" style="5" customWidth="1"/>
    <col min="9" max="9" width="1.1484375" style="5" customWidth="1"/>
    <col min="10" max="10" width="19.7109375" style="5" customWidth="1"/>
    <col min="11" max="12" width="5.7109375" style="5" customWidth="1"/>
    <col min="13" max="13" width="6.7109375" style="5" customWidth="1"/>
    <col min="14" max="14" width="19.7109375" style="5" customWidth="1"/>
    <col min="15" max="16" width="5.7109375" style="5" customWidth="1"/>
    <col min="17" max="17" width="6.7109375" style="5" customWidth="1"/>
    <col min="18" max="22" width="9.140625" style="5" customWidth="1"/>
    <col min="23" max="26" width="9.140625" style="4" customWidth="1"/>
    <col min="27" max="16384" width="9.140625" style="5" customWidth="1"/>
  </cols>
  <sheetData>
    <row r="1" spans="1:26" ht="15" thickBot="1">
      <c r="A1" s="674" t="s">
        <v>114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6"/>
      <c r="R1" s="3"/>
      <c r="S1" s="3"/>
      <c r="T1" s="3"/>
      <c r="U1" s="3"/>
      <c r="V1" s="3"/>
      <c r="W1" s="3"/>
      <c r="X1" s="3"/>
      <c r="Y1" s="3"/>
      <c r="Z1" s="3"/>
    </row>
    <row r="2" spans="1:26" ht="15" thickBot="1">
      <c r="A2" s="674" t="s">
        <v>36</v>
      </c>
      <c r="B2" s="675"/>
      <c r="C2" s="675"/>
      <c r="D2" s="675"/>
      <c r="E2" s="675"/>
      <c r="F2" s="675"/>
      <c r="G2" s="675"/>
      <c r="H2" s="675"/>
      <c r="I2" s="689"/>
      <c r="J2" s="675"/>
      <c r="K2" s="675"/>
      <c r="L2" s="675"/>
      <c r="M2" s="675"/>
      <c r="N2" s="675"/>
      <c r="O2" s="675"/>
      <c r="P2" s="675"/>
      <c r="Q2" s="676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thickBot="1">
      <c r="A3" s="691" t="s">
        <v>63</v>
      </c>
      <c r="B3" s="692"/>
      <c r="C3" s="692"/>
      <c r="D3" s="693"/>
      <c r="E3" s="706" t="s">
        <v>71</v>
      </c>
      <c r="F3" s="707"/>
      <c r="G3" s="707"/>
      <c r="H3" s="708"/>
      <c r="I3" s="79"/>
      <c r="J3" s="697" t="s">
        <v>357</v>
      </c>
      <c r="K3" s="698"/>
      <c r="L3" s="698"/>
      <c r="M3" s="699"/>
      <c r="N3" s="628" t="s">
        <v>99</v>
      </c>
      <c r="O3" s="687"/>
      <c r="P3" s="687"/>
      <c r="Q3" s="629"/>
      <c r="R3" s="3"/>
      <c r="S3" s="3"/>
      <c r="T3" s="3"/>
      <c r="U3" s="3"/>
      <c r="V3" s="3"/>
      <c r="W3" s="3"/>
      <c r="X3" s="3"/>
      <c r="Y3" s="3"/>
      <c r="Z3" s="3"/>
    </row>
    <row r="4" spans="1:26" ht="13.5" thickBot="1">
      <c r="A4" s="135" t="s">
        <v>3</v>
      </c>
      <c r="B4" s="136" t="s">
        <v>68</v>
      </c>
      <c r="C4" s="137">
        <v>2</v>
      </c>
      <c r="D4" s="136" t="s">
        <v>11</v>
      </c>
      <c r="E4" s="81" t="s">
        <v>3</v>
      </c>
      <c r="F4" s="82" t="s">
        <v>68</v>
      </c>
      <c r="G4" s="83">
        <v>0</v>
      </c>
      <c r="H4" s="82" t="s">
        <v>11</v>
      </c>
      <c r="I4" s="84"/>
      <c r="J4" s="130" t="s">
        <v>3</v>
      </c>
      <c r="K4" s="130" t="s">
        <v>68</v>
      </c>
      <c r="L4" s="130">
        <v>2</v>
      </c>
      <c r="M4" s="130" t="s">
        <v>11</v>
      </c>
      <c r="N4" s="314" t="s">
        <v>3</v>
      </c>
      <c r="O4" s="314" t="s">
        <v>68</v>
      </c>
      <c r="P4" s="314">
        <v>-0.5</v>
      </c>
      <c r="Q4" s="314" t="s">
        <v>11</v>
      </c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88" t="s">
        <v>415</v>
      </c>
      <c r="B5" s="218">
        <v>6</v>
      </c>
      <c r="C5" s="423">
        <v>1</v>
      </c>
      <c r="D5" s="424">
        <f>B5+C5</f>
        <v>7</v>
      </c>
      <c r="E5" s="88" t="s">
        <v>184</v>
      </c>
      <c r="F5" s="339">
        <v>7</v>
      </c>
      <c r="G5" s="340">
        <v>-2</v>
      </c>
      <c r="H5" s="332">
        <f aca="true" t="shared" si="0" ref="H5:H29">F5+G5</f>
        <v>5</v>
      </c>
      <c r="I5" s="84"/>
      <c r="J5" s="88" t="s">
        <v>326</v>
      </c>
      <c r="K5" s="216">
        <v>7</v>
      </c>
      <c r="L5" s="320">
        <v>2</v>
      </c>
      <c r="M5" s="217">
        <f>K5+L5</f>
        <v>9</v>
      </c>
      <c r="N5" s="88" t="s">
        <v>288</v>
      </c>
      <c r="O5" s="216">
        <v>6.5</v>
      </c>
      <c r="P5" s="320">
        <v>-3</v>
      </c>
      <c r="Q5" s="217">
        <f>O5+P5</f>
        <v>3.5</v>
      </c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89" t="s">
        <v>143</v>
      </c>
      <c r="B6" s="221">
        <v>5.5</v>
      </c>
      <c r="C6" s="425">
        <v>0</v>
      </c>
      <c r="D6" s="224">
        <f aca="true" t="shared" si="1" ref="D6:D29">B6+C6</f>
        <v>5.5</v>
      </c>
      <c r="E6" s="89" t="s">
        <v>202</v>
      </c>
      <c r="F6" s="341">
        <v>5.5</v>
      </c>
      <c r="G6" s="342">
        <v>0</v>
      </c>
      <c r="H6" s="332">
        <f t="shared" si="0"/>
        <v>5.5</v>
      </c>
      <c r="I6" s="84"/>
      <c r="J6" s="89" t="s">
        <v>327</v>
      </c>
      <c r="K6" s="221">
        <v>6.5</v>
      </c>
      <c r="L6" s="321">
        <v>0</v>
      </c>
      <c r="M6" s="222">
        <f aca="true" t="shared" si="2" ref="M6:M29">K6+L6</f>
        <v>6.5</v>
      </c>
      <c r="N6" s="89" t="s">
        <v>278</v>
      </c>
      <c r="O6" s="221">
        <v>5</v>
      </c>
      <c r="P6" s="321">
        <v>-1</v>
      </c>
      <c r="Q6" s="222">
        <f aca="true" t="shared" si="3" ref="Q6:Q29">O6+P6</f>
        <v>4</v>
      </c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89" t="s">
        <v>144</v>
      </c>
      <c r="B7" s="221" t="s">
        <v>305</v>
      </c>
      <c r="C7" s="425" t="s">
        <v>305</v>
      </c>
      <c r="D7" s="224" t="s">
        <v>305</v>
      </c>
      <c r="E7" s="89" t="s">
        <v>186</v>
      </c>
      <c r="F7" s="341">
        <v>6.5</v>
      </c>
      <c r="G7" s="342">
        <v>0</v>
      </c>
      <c r="H7" s="332">
        <f t="shared" si="0"/>
        <v>6.5</v>
      </c>
      <c r="I7" s="84"/>
      <c r="J7" s="89" t="s">
        <v>328</v>
      </c>
      <c r="K7" s="221">
        <v>6</v>
      </c>
      <c r="L7" s="321">
        <v>0</v>
      </c>
      <c r="M7" s="222">
        <f t="shared" si="2"/>
        <v>6</v>
      </c>
      <c r="N7" s="89" t="s">
        <v>279</v>
      </c>
      <c r="O7" s="221">
        <v>6</v>
      </c>
      <c r="P7" s="321">
        <v>-0.5</v>
      </c>
      <c r="Q7" s="222">
        <f t="shared" si="3"/>
        <v>5.5</v>
      </c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89" t="s">
        <v>160</v>
      </c>
      <c r="B8" s="221">
        <v>6.5</v>
      </c>
      <c r="C8" s="425">
        <v>0</v>
      </c>
      <c r="D8" s="224">
        <f t="shared" si="1"/>
        <v>6.5</v>
      </c>
      <c r="E8" s="89" t="s">
        <v>384</v>
      </c>
      <c r="F8" s="341">
        <v>6</v>
      </c>
      <c r="G8" s="342">
        <v>0</v>
      </c>
      <c r="H8" s="332">
        <f t="shared" si="0"/>
        <v>6</v>
      </c>
      <c r="I8" s="84"/>
      <c r="J8" s="89" t="s">
        <v>330</v>
      </c>
      <c r="K8" s="221">
        <v>5.5</v>
      </c>
      <c r="L8" s="321">
        <v>0</v>
      </c>
      <c r="M8" s="222">
        <f t="shared" si="2"/>
        <v>5.5</v>
      </c>
      <c r="N8" s="89" t="s">
        <v>295</v>
      </c>
      <c r="O8" s="221" t="s">
        <v>305</v>
      </c>
      <c r="P8" s="321" t="s">
        <v>305</v>
      </c>
      <c r="Q8" s="222" t="s">
        <v>305</v>
      </c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89" t="s">
        <v>390</v>
      </c>
      <c r="B9" s="221">
        <v>5</v>
      </c>
      <c r="C9" s="425">
        <v>0</v>
      </c>
      <c r="D9" s="224">
        <f t="shared" si="1"/>
        <v>5</v>
      </c>
      <c r="E9" s="89" t="s">
        <v>188</v>
      </c>
      <c r="F9" s="341">
        <v>6.5</v>
      </c>
      <c r="G9" s="342">
        <v>0</v>
      </c>
      <c r="H9" s="332">
        <f t="shared" si="0"/>
        <v>6.5</v>
      </c>
      <c r="I9" s="84"/>
      <c r="J9" s="89" t="s">
        <v>329</v>
      </c>
      <c r="K9" s="221">
        <v>6.5</v>
      </c>
      <c r="L9" s="321">
        <v>1</v>
      </c>
      <c r="M9" s="222">
        <f t="shared" si="2"/>
        <v>7.5</v>
      </c>
      <c r="N9" s="89" t="s">
        <v>411</v>
      </c>
      <c r="O9" s="221">
        <v>5.5</v>
      </c>
      <c r="P9" s="321">
        <v>0</v>
      </c>
      <c r="Q9" s="222">
        <f t="shared" si="3"/>
        <v>5.5</v>
      </c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89" t="s">
        <v>147</v>
      </c>
      <c r="B10" s="221">
        <v>5.5</v>
      </c>
      <c r="C10" s="425">
        <v>0</v>
      </c>
      <c r="D10" s="224">
        <f t="shared" si="1"/>
        <v>5.5</v>
      </c>
      <c r="E10" s="89" t="s">
        <v>189</v>
      </c>
      <c r="F10" s="341">
        <v>7.5</v>
      </c>
      <c r="G10" s="342">
        <v>3</v>
      </c>
      <c r="H10" s="332">
        <f t="shared" si="0"/>
        <v>10.5</v>
      </c>
      <c r="I10" s="84"/>
      <c r="J10" s="89" t="s">
        <v>331</v>
      </c>
      <c r="K10" s="221">
        <v>6.5</v>
      </c>
      <c r="L10" s="321">
        <v>1</v>
      </c>
      <c r="M10" s="222">
        <f t="shared" si="2"/>
        <v>7.5</v>
      </c>
      <c r="N10" s="89" t="s">
        <v>292</v>
      </c>
      <c r="O10" s="221">
        <v>5.5</v>
      </c>
      <c r="P10" s="321">
        <v>0</v>
      </c>
      <c r="Q10" s="222">
        <f t="shared" si="3"/>
        <v>5.5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89" t="s">
        <v>148</v>
      </c>
      <c r="B11" s="221">
        <v>7</v>
      </c>
      <c r="C11" s="425">
        <v>1</v>
      </c>
      <c r="D11" s="224">
        <f t="shared" si="1"/>
        <v>8</v>
      </c>
      <c r="E11" s="89" t="s">
        <v>190</v>
      </c>
      <c r="F11" s="341">
        <v>6.5</v>
      </c>
      <c r="G11" s="342">
        <v>0.5</v>
      </c>
      <c r="H11" s="332">
        <f t="shared" si="0"/>
        <v>7</v>
      </c>
      <c r="I11" s="84"/>
      <c r="J11" s="89" t="s">
        <v>423</v>
      </c>
      <c r="K11" s="221">
        <v>5.5</v>
      </c>
      <c r="L11" s="321">
        <v>0</v>
      </c>
      <c r="M11" s="222">
        <f t="shared" si="2"/>
        <v>5.5</v>
      </c>
      <c r="N11" s="89" t="s">
        <v>283</v>
      </c>
      <c r="O11" s="221">
        <v>5.5</v>
      </c>
      <c r="P11" s="321">
        <v>0</v>
      </c>
      <c r="Q11" s="222">
        <f t="shared" si="3"/>
        <v>5.5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89" t="s">
        <v>149</v>
      </c>
      <c r="B12" s="221">
        <v>6</v>
      </c>
      <c r="C12" s="425">
        <v>0</v>
      </c>
      <c r="D12" s="224">
        <f t="shared" si="1"/>
        <v>6</v>
      </c>
      <c r="E12" s="89" t="s">
        <v>200</v>
      </c>
      <c r="F12" s="341">
        <v>7</v>
      </c>
      <c r="G12" s="342">
        <v>3</v>
      </c>
      <c r="H12" s="332">
        <f t="shared" si="0"/>
        <v>10</v>
      </c>
      <c r="I12" s="84"/>
      <c r="J12" s="89" t="s">
        <v>332</v>
      </c>
      <c r="K12" s="221">
        <v>6.5</v>
      </c>
      <c r="L12" s="321">
        <v>0</v>
      </c>
      <c r="M12" s="222">
        <f t="shared" si="2"/>
        <v>6.5</v>
      </c>
      <c r="N12" s="89" t="s">
        <v>284</v>
      </c>
      <c r="O12" s="221">
        <v>6</v>
      </c>
      <c r="P12" s="321">
        <v>-0.5</v>
      </c>
      <c r="Q12" s="222">
        <f t="shared" si="3"/>
        <v>5.5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89" t="s">
        <v>151</v>
      </c>
      <c r="B13" s="221">
        <v>6</v>
      </c>
      <c r="C13" s="425">
        <v>0</v>
      </c>
      <c r="D13" s="224">
        <f t="shared" si="1"/>
        <v>6</v>
      </c>
      <c r="E13" s="89" t="s">
        <v>198</v>
      </c>
      <c r="F13" s="341">
        <v>6</v>
      </c>
      <c r="G13" s="342">
        <v>0</v>
      </c>
      <c r="H13" s="332">
        <f t="shared" si="0"/>
        <v>6</v>
      </c>
      <c r="I13" s="84"/>
      <c r="J13" s="89" t="s">
        <v>381</v>
      </c>
      <c r="K13" s="221">
        <v>7.5</v>
      </c>
      <c r="L13" s="321">
        <v>4</v>
      </c>
      <c r="M13" s="222">
        <f t="shared" si="2"/>
        <v>11.5</v>
      </c>
      <c r="N13" s="89" t="s">
        <v>368</v>
      </c>
      <c r="O13" s="221" t="s">
        <v>333</v>
      </c>
      <c r="P13" s="321" t="s">
        <v>333</v>
      </c>
      <c r="Q13" s="222" t="s">
        <v>333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89" t="s">
        <v>152</v>
      </c>
      <c r="B14" s="221">
        <v>7</v>
      </c>
      <c r="C14" s="425">
        <v>2.5</v>
      </c>
      <c r="D14" s="224">
        <f t="shared" si="1"/>
        <v>9.5</v>
      </c>
      <c r="E14" s="89" t="s">
        <v>386</v>
      </c>
      <c r="F14" s="341" t="s">
        <v>305</v>
      </c>
      <c r="G14" s="342" t="s">
        <v>305</v>
      </c>
      <c r="H14" s="332" t="s">
        <v>305</v>
      </c>
      <c r="I14" s="84"/>
      <c r="J14" s="89" t="s">
        <v>336</v>
      </c>
      <c r="K14" s="221">
        <v>6</v>
      </c>
      <c r="L14" s="321">
        <v>0</v>
      </c>
      <c r="M14" s="222">
        <f t="shared" si="2"/>
        <v>6</v>
      </c>
      <c r="N14" s="89" t="s">
        <v>286</v>
      </c>
      <c r="O14" s="221">
        <v>7</v>
      </c>
      <c r="P14" s="321">
        <v>3</v>
      </c>
      <c r="Q14" s="222">
        <f t="shared" si="3"/>
        <v>10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>
      <c r="A15" s="91" t="s">
        <v>387</v>
      </c>
      <c r="B15" s="229">
        <v>5.5</v>
      </c>
      <c r="C15" s="327">
        <v>0</v>
      </c>
      <c r="D15" s="231">
        <f t="shared" si="1"/>
        <v>5.5</v>
      </c>
      <c r="E15" s="91" t="s">
        <v>194</v>
      </c>
      <c r="F15" s="337">
        <v>5.5</v>
      </c>
      <c r="G15" s="343">
        <v>0</v>
      </c>
      <c r="H15" s="344">
        <f t="shared" si="0"/>
        <v>5.5</v>
      </c>
      <c r="I15" s="84"/>
      <c r="J15" s="91" t="s">
        <v>335</v>
      </c>
      <c r="K15" s="229">
        <v>6</v>
      </c>
      <c r="L15" s="322">
        <v>0</v>
      </c>
      <c r="M15" s="230">
        <f t="shared" si="2"/>
        <v>6</v>
      </c>
      <c r="N15" s="91" t="s">
        <v>289</v>
      </c>
      <c r="O15" s="229">
        <v>6.5</v>
      </c>
      <c r="P15" s="322">
        <v>0</v>
      </c>
      <c r="Q15" s="230">
        <f t="shared" si="3"/>
        <v>6.5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13.5" thickBot="1">
      <c r="A16" s="92"/>
      <c r="B16" s="323"/>
      <c r="C16" s="324"/>
      <c r="D16" s="235"/>
      <c r="E16" s="92"/>
      <c r="F16" s="323"/>
      <c r="G16" s="324"/>
      <c r="H16" s="235"/>
      <c r="I16" s="93"/>
      <c r="J16" s="92"/>
      <c r="K16" s="323"/>
      <c r="L16" s="324"/>
      <c r="M16" s="235"/>
      <c r="N16" s="92"/>
      <c r="O16" s="323"/>
      <c r="P16" s="324"/>
      <c r="Q16" s="235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94" t="s">
        <v>416</v>
      </c>
      <c r="B17" s="241" t="s">
        <v>130</v>
      </c>
      <c r="C17" s="325" t="s">
        <v>130</v>
      </c>
      <c r="D17" s="334" t="s">
        <v>130</v>
      </c>
      <c r="E17" s="94" t="s">
        <v>385</v>
      </c>
      <c r="F17" s="345">
        <v>5.5</v>
      </c>
      <c r="G17" s="346">
        <v>-1</v>
      </c>
      <c r="H17" s="334">
        <f t="shared" si="0"/>
        <v>4.5</v>
      </c>
      <c r="I17" s="93"/>
      <c r="J17" s="94" t="s">
        <v>338</v>
      </c>
      <c r="K17" s="241" t="s">
        <v>130</v>
      </c>
      <c r="L17" s="325" t="s">
        <v>130</v>
      </c>
      <c r="M17" s="240" t="s">
        <v>130</v>
      </c>
      <c r="N17" s="94" t="s">
        <v>277</v>
      </c>
      <c r="O17" s="241">
        <v>6</v>
      </c>
      <c r="P17" s="325">
        <v>-1</v>
      </c>
      <c r="Q17" s="240">
        <f>O17+P17</f>
        <v>5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95" t="s">
        <v>388</v>
      </c>
      <c r="B18" s="246">
        <v>6</v>
      </c>
      <c r="C18" s="236">
        <v>0</v>
      </c>
      <c r="D18" s="235">
        <f t="shared" si="1"/>
        <v>6</v>
      </c>
      <c r="E18" s="89" t="s">
        <v>413</v>
      </c>
      <c r="F18" s="341">
        <v>6</v>
      </c>
      <c r="G18" s="342">
        <v>0</v>
      </c>
      <c r="H18" s="332">
        <f t="shared" si="0"/>
        <v>6</v>
      </c>
      <c r="I18" s="93"/>
      <c r="J18" s="95" t="s">
        <v>339</v>
      </c>
      <c r="K18" s="246">
        <v>5.5</v>
      </c>
      <c r="L18" s="236">
        <v>0</v>
      </c>
      <c r="M18" s="245">
        <f t="shared" si="2"/>
        <v>5.5</v>
      </c>
      <c r="N18" s="89" t="s">
        <v>287</v>
      </c>
      <c r="O18" s="221">
        <v>6.5</v>
      </c>
      <c r="P18" s="321">
        <v>3</v>
      </c>
      <c r="Q18" s="222">
        <f t="shared" si="3"/>
        <v>9.5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95" t="s">
        <v>389</v>
      </c>
      <c r="B19" s="246">
        <v>5.5</v>
      </c>
      <c r="C19" s="236">
        <v>0</v>
      </c>
      <c r="D19" s="235">
        <f t="shared" si="1"/>
        <v>5.5</v>
      </c>
      <c r="E19" s="95" t="s">
        <v>196</v>
      </c>
      <c r="F19" s="347">
        <v>6</v>
      </c>
      <c r="G19" s="348">
        <v>-0.5</v>
      </c>
      <c r="H19" s="235">
        <f t="shared" si="0"/>
        <v>5.5</v>
      </c>
      <c r="I19" s="93"/>
      <c r="J19" s="95" t="s">
        <v>340</v>
      </c>
      <c r="K19" s="246">
        <v>7</v>
      </c>
      <c r="L19" s="236">
        <v>3</v>
      </c>
      <c r="M19" s="245">
        <f t="shared" si="2"/>
        <v>10</v>
      </c>
      <c r="N19" s="95" t="s">
        <v>290</v>
      </c>
      <c r="O19" s="246" t="s">
        <v>130</v>
      </c>
      <c r="P19" s="236" t="s">
        <v>130</v>
      </c>
      <c r="Q19" s="245" t="s">
        <v>130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95" t="s">
        <v>154</v>
      </c>
      <c r="B20" s="246">
        <v>7.5</v>
      </c>
      <c r="C20" s="236">
        <v>4</v>
      </c>
      <c r="D20" s="235">
        <f t="shared" si="1"/>
        <v>11.5</v>
      </c>
      <c r="E20" s="95" t="s">
        <v>414</v>
      </c>
      <c r="F20" s="347">
        <v>6</v>
      </c>
      <c r="G20" s="348">
        <v>0</v>
      </c>
      <c r="H20" s="235">
        <f t="shared" si="0"/>
        <v>6</v>
      </c>
      <c r="I20" s="93"/>
      <c r="J20" s="95" t="s">
        <v>341</v>
      </c>
      <c r="K20" s="246">
        <v>6</v>
      </c>
      <c r="L20" s="236">
        <v>0</v>
      </c>
      <c r="M20" s="245">
        <f t="shared" si="2"/>
        <v>6</v>
      </c>
      <c r="N20" s="95" t="s">
        <v>281</v>
      </c>
      <c r="O20" s="246" t="s">
        <v>130</v>
      </c>
      <c r="P20" s="236" t="s">
        <v>130</v>
      </c>
      <c r="Q20" s="245" t="s">
        <v>130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95" t="s">
        <v>157</v>
      </c>
      <c r="B21" s="246">
        <v>7</v>
      </c>
      <c r="C21" s="236">
        <v>0.5</v>
      </c>
      <c r="D21" s="235">
        <f t="shared" si="1"/>
        <v>7.5</v>
      </c>
      <c r="E21" s="95" t="s">
        <v>191</v>
      </c>
      <c r="F21" s="347">
        <v>5.5</v>
      </c>
      <c r="G21" s="348">
        <v>0</v>
      </c>
      <c r="H21" s="235">
        <f t="shared" si="0"/>
        <v>5.5</v>
      </c>
      <c r="I21" s="93"/>
      <c r="J21" s="95" t="s">
        <v>342</v>
      </c>
      <c r="K21" s="246">
        <v>6.5</v>
      </c>
      <c r="L21" s="236">
        <v>0.5</v>
      </c>
      <c r="M21" s="245">
        <f t="shared" si="2"/>
        <v>7</v>
      </c>
      <c r="N21" s="95" t="s">
        <v>293</v>
      </c>
      <c r="O21" s="246">
        <v>7</v>
      </c>
      <c r="P21" s="236">
        <v>1.5</v>
      </c>
      <c r="Q21" s="245">
        <f t="shared" si="3"/>
        <v>8.5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95" t="s">
        <v>159</v>
      </c>
      <c r="B22" s="246">
        <v>7.5</v>
      </c>
      <c r="C22" s="236">
        <v>4</v>
      </c>
      <c r="D22" s="235">
        <f t="shared" si="1"/>
        <v>11.5</v>
      </c>
      <c r="E22" s="95" t="s">
        <v>204</v>
      </c>
      <c r="F22" s="347">
        <v>6</v>
      </c>
      <c r="G22" s="348">
        <v>0</v>
      </c>
      <c r="H22" s="235">
        <f t="shared" si="0"/>
        <v>6</v>
      </c>
      <c r="I22" s="93"/>
      <c r="J22" s="95" t="s">
        <v>424</v>
      </c>
      <c r="K22" s="246">
        <v>6.5</v>
      </c>
      <c r="L22" s="236">
        <v>0</v>
      </c>
      <c r="M22" s="245">
        <f t="shared" si="2"/>
        <v>6.5</v>
      </c>
      <c r="N22" s="95" t="s">
        <v>285</v>
      </c>
      <c r="O22" s="246">
        <v>6</v>
      </c>
      <c r="P22" s="236">
        <v>0</v>
      </c>
      <c r="Q22" s="245">
        <f t="shared" si="3"/>
        <v>6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5" t="s">
        <v>150</v>
      </c>
      <c r="B23" s="246" t="s">
        <v>130</v>
      </c>
      <c r="C23" s="236" t="s">
        <v>130</v>
      </c>
      <c r="D23" s="235" t="s">
        <v>130</v>
      </c>
      <c r="E23" s="95" t="s">
        <v>205</v>
      </c>
      <c r="F23" s="347">
        <v>5</v>
      </c>
      <c r="G23" s="348">
        <v>0</v>
      </c>
      <c r="H23" s="235">
        <f t="shared" si="0"/>
        <v>5</v>
      </c>
      <c r="I23" s="93"/>
      <c r="J23" s="95" t="s">
        <v>344</v>
      </c>
      <c r="K23" s="246">
        <v>6</v>
      </c>
      <c r="L23" s="236">
        <v>0</v>
      </c>
      <c r="M23" s="245">
        <f t="shared" si="2"/>
        <v>6</v>
      </c>
      <c r="N23" s="95" t="s">
        <v>291</v>
      </c>
      <c r="O23" s="246">
        <v>6</v>
      </c>
      <c r="P23" s="236">
        <v>0</v>
      </c>
      <c r="Q23" s="245">
        <f t="shared" si="3"/>
        <v>6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89" t="s">
        <v>145</v>
      </c>
      <c r="B24" s="221">
        <v>5</v>
      </c>
      <c r="C24" s="321">
        <v>0</v>
      </c>
      <c r="D24" s="332">
        <f t="shared" si="1"/>
        <v>5</v>
      </c>
      <c r="E24" s="95" t="s">
        <v>201</v>
      </c>
      <c r="F24" s="347">
        <v>6.5</v>
      </c>
      <c r="G24" s="348">
        <v>0</v>
      </c>
      <c r="H24" s="235">
        <f t="shared" si="0"/>
        <v>6.5</v>
      </c>
      <c r="I24" s="93"/>
      <c r="J24" s="95" t="s">
        <v>425</v>
      </c>
      <c r="K24" s="246">
        <v>5.5</v>
      </c>
      <c r="L24" s="236">
        <v>0</v>
      </c>
      <c r="M24" s="245">
        <f t="shared" si="2"/>
        <v>5.5</v>
      </c>
      <c r="N24" s="95" t="s">
        <v>298</v>
      </c>
      <c r="O24" s="246" t="s">
        <v>130</v>
      </c>
      <c r="P24" s="236" t="s">
        <v>130</v>
      </c>
      <c r="Q24" s="245" t="s">
        <v>130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95" t="s">
        <v>391</v>
      </c>
      <c r="B25" s="246">
        <v>6</v>
      </c>
      <c r="C25" s="236">
        <v>0</v>
      </c>
      <c r="D25" s="235">
        <f t="shared" si="1"/>
        <v>6</v>
      </c>
      <c r="E25" s="95" t="s">
        <v>206</v>
      </c>
      <c r="F25" s="347">
        <v>6</v>
      </c>
      <c r="G25" s="348">
        <v>0</v>
      </c>
      <c r="H25" s="235">
        <f t="shared" si="0"/>
        <v>6</v>
      </c>
      <c r="I25" s="93"/>
      <c r="J25" s="95" t="s">
        <v>347</v>
      </c>
      <c r="K25" s="246">
        <v>5.5</v>
      </c>
      <c r="L25" s="236">
        <v>0</v>
      </c>
      <c r="M25" s="245">
        <f t="shared" si="2"/>
        <v>5.5</v>
      </c>
      <c r="N25" s="89" t="s">
        <v>369</v>
      </c>
      <c r="O25" s="221">
        <v>6</v>
      </c>
      <c r="P25" s="321">
        <v>0</v>
      </c>
      <c r="Q25" s="222">
        <f t="shared" si="3"/>
        <v>6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142" t="s">
        <v>417</v>
      </c>
      <c r="B26" s="335">
        <v>5.5</v>
      </c>
      <c r="C26" s="236">
        <v>0</v>
      </c>
      <c r="D26" s="235">
        <f t="shared" si="1"/>
        <v>5.5</v>
      </c>
      <c r="E26" s="95" t="s">
        <v>203</v>
      </c>
      <c r="F26" s="347">
        <v>5.5</v>
      </c>
      <c r="G26" s="348">
        <v>0</v>
      </c>
      <c r="H26" s="235">
        <f t="shared" si="0"/>
        <v>5.5</v>
      </c>
      <c r="I26" s="93"/>
      <c r="J26" s="95" t="s">
        <v>383</v>
      </c>
      <c r="K26" s="246">
        <v>6.5</v>
      </c>
      <c r="L26" s="236">
        <v>1</v>
      </c>
      <c r="M26" s="245">
        <f t="shared" si="2"/>
        <v>7.5</v>
      </c>
      <c r="N26" s="95" t="s">
        <v>296</v>
      </c>
      <c r="O26" s="246">
        <v>5.5</v>
      </c>
      <c r="P26" s="236">
        <v>0</v>
      </c>
      <c r="Q26" s="245">
        <f t="shared" si="3"/>
        <v>5.5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95" t="s">
        <v>140</v>
      </c>
      <c r="B27" s="246" t="s">
        <v>130</v>
      </c>
      <c r="C27" s="236" t="s">
        <v>130</v>
      </c>
      <c r="D27" s="235" t="s">
        <v>130</v>
      </c>
      <c r="E27" s="95" t="s">
        <v>187</v>
      </c>
      <c r="F27" s="347">
        <v>5.5</v>
      </c>
      <c r="G27" s="348">
        <v>0</v>
      </c>
      <c r="H27" s="235">
        <f t="shared" si="0"/>
        <v>5.5</v>
      </c>
      <c r="I27" s="93"/>
      <c r="J27" s="95" t="s">
        <v>346</v>
      </c>
      <c r="K27" s="246" t="s">
        <v>130</v>
      </c>
      <c r="L27" s="236" t="s">
        <v>130</v>
      </c>
      <c r="M27" s="245" t="s">
        <v>130</v>
      </c>
      <c r="N27" s="95" t="s">
        <v>370</v>
      </c>
      <c r="O27" s="246">
        <v>6</v>
      </c>
      <c r="P27" s="236">
        <v>-0.5</v>
      </c>
      <c r="Q27" s="245">
        <f t="shared" si="3"/>
        <v>5.5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thickBot="1">
      <c r="A28" s="92" t="s">
        <v>140</v>
      </c>
      <c r="B28" s="336" t="s">
        <v>130</v>
      </c>
      <c r="C28" s="326" t="s">
        <v>130</v>
      </c>
      <c r="D28" s="235" t="s">
        <v>130</v>
      </c>
      <c r="E28" s="92" t="s">
        <v>185</v>
      </c>
      <c r="F28" s="349" t="s">
        <v>130</v>
      </c>
      <c r="G28" s="350" t="s">
        <v>130</v>
      </c>
      <c r="H28" s="235" t="s">
        <v>130</v>
      </c>
      <c r="I28" s="93"/>
      <c r="J28" s="92" t="s">
        <v>426</v>
      </c>
      <c r="K28" s="251" t="s">
        <v>227</v>
      </c>
      <c r="L28" s="326" t="s">
        <v>227</v>
      </c>
      <c r="M28" s="245" t="s">
        <v>227</v>
      </c>
      <c r="N28" s="92" t="s">
        <v>297</v>
      </c>
      <c r="O28" s="251" t="s">
        <v>130</v>
      </c>
      <c r="P28" s="326" t="s">
        <v>130</v>
      </c>
      <c r="Q28" s="245" t="s">
        <v>130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thickBot="1">
      <c r="A29" s="91" t="s">
        <v>163</v>
      </c>
      <c r="B29" s="337">
        <v>0</v>
      </c>
      <c r="C29" s="338">
        <v>0</v>
      </c>
      <c r="D29" s="252">
        <f t="shared" si="1"/>
        <v>0</v>
      </c>
      <c r="E29" s="91" t="s">
        <v>207</v>
      </c>
      <c r="F29" s="337">
        <v>1</v>
      </c>
      <c r="G29" s="351">
        <v>0</v>
      </c>
      <c r="H29" s="252">
        <f t="shared" si="0"/>
        <v>1</v>
      </c>
      <c r="I29" s="84"/>
      <c r="J29" s="91" t="s">
        <v>350</v>
      </c>
      <c r="K29" s="229">
        <v>0.5</v>
      </c>
      <c r="L29" s="327">
        <v>0</v>
      </c>
      <c r="M29" s="352">
        <f t="shared" si="2"/>
        <v>0.5</v>
      </c>
      <c r="N29" s="91" t="s">
        <v>412</v>
      </c>
      <c r="O29" s="229">
        <v>-1</v>
      </c>
      <c r="P29" s="327">
        <v>0</v>
      </c>
      <c r="Q29" s="352">
        <f t="shared" si="3"/>
        <v>-1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thickBot="1">
      <c r="A30" s="328" t="s">
        <v>93</v>
      </c>
      <c r="B30" s="329">
        <f>17/3</f>
        <v>5.666666666666667</v>
      </c>
      <c r="C30" s="330">
        <v>0</v>
      </c>
      <c r="D30" s="252">
        <f>C30</f>
        <v>0</v>
      </c>
      <c r="E30" s="328" t="s">
        <v>93</v>
      </c>
      <c r="F30" s="329">
        <f>18/3</f>
        <v>6</v>
      </c>
      <c r="G30" s="330">
        <v>0</v>
      </c>
      <c r="H30" s="252">
        <f>G30</f>
        <v>0</v>
      </c>
      <c r="I30" s="84"/>
      <c r="J30" s="328" t="s">
        <v>93</v>
      </c>
      <c r="K30" s="329">
        <f>19/3</f>
        <v>6.333333333333333</v>
      </c>
      <c r="L30" s="330">
        <v>0.5</v>
      </c>
      <c r="M30" s="252">
        <f>L30</f>
        <v>0.5</v>
      </c>
      <c r="N30" s="328" t="s">
        <v>93</v>
      </c>
      <c r="O30" s="329">
        <f>17/3</f>
        <v>5.666666666666667</v>
      </c>
      <c r="P30" s="330">
        <v>0</v>
      </c>
      <c r="Q30" s="252">
        <f>P30</f>
        <v>0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99"/>
      <c r="B31" s="100"/>
      <c r="C31" s="100"/>
      <c r="D31" s="101"/>
      <c r="E31" s="99"/>
      <c r="F31" s="100"/>
      <c r="G31" s="100"/>
      <c r="H31" s="101"/>
      <c r="I31" s="102"/>
      <c r="J31" s="99"/>
      <c r="K31" s="100"/>
      <c r="L31" s="100"/>
      <c r="M31" s="101"/>
      <c r="N31" s="99"/>
      <c r="O31" s="100"/>
      <c r="P31" s="100"/>
      <c r="Q31" s="101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103"/>
      <c r="B32" s="151">
        <f>B5+B6+B24+B8+B9+B10+B11+B12+B13+B14+B15+B29</f>
        <v>65</v>
      </c>
      <c r="C32" s="151">
        <f>C4+C5+C6+C24+C8+C9+C10+C11+C12+C13+C14+C15+C29+C30</f>
        <v>6.5</v>
      </c>
      <c r="D32" s="152">
        <f>B32+C32</f>
        <v>71.5</v>
      </c>
      <c r="E32" s="103"/>
      <c r="F32" s="106">
        <f>F5+F6+F7+F8+F9+F10+F11+F12+F13+F18+F15+F29</f>
        <v>71</v>
      </c>
      <c r="G32" s="106">
        <f>G4+G5+G6+G7+G8+G9+G10+G11+G12+G13+G18+G15+G29+G30</f>
        <v>4.5</v>
      </c>
      <c r="H32" s="107">
        <f>F32+G32</f>
        <v>75.5</v>
      </c>
      <c r="I32" s="108"/>
      <c r="J32" s="103"/>
      <c r="K32" s="145">
        <f>K5+K6+K7+K8+K9+K10+K11+K12+K13+K14+K15+K29</f>
        <v>70</v>
      </c>
      <c r="L32" s="145">
        <f>L4+L5+L6+L7+L8+L9+L10+L11+L12+L13+L14+L15+L29+L30</f>
        <v>10.5</v>
      </c>
      <c r="M32" s="146">
        <f>K32+L32</f>
        <v>80.5</v>
      </c>
      <c r="N32" s="103"/>
      <c r="O32" s="316">
        <f>O5+O6+O7+O25+O9+O10+O11+O12+O18+O14+O15+O29</f>
        <v>65</v>
      </c>
      <c r="P32" s="316">
        <f>P4+P5+P6+P7+P25+P9+P10+P11+P12+P18+P14+P15+P29+P30</f>
        <v>0.5</v>
      </c>
      <c r="Q32" s="315">
        <f>O32+P32</f>
        <v>65.5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thickBot="1">
      <c r="A33" s="111"/>
      <c r="B33" s="112"/>
      <c r="C33" s="112"/>
      <c r="D33" s="113"/>
      <c r="E33" s="111"/>
      <c r="F33" s="112"/>
      <c r="G33" s="112"/>
      <c r="H33" s="113"/>
      <c r="I33" s="114"/>
      <c r="J33" s="111"/>
      <c r="K33" s="112"/>
      <c r="L33" s="112"/>
      <c r="M33" s="113"/>
      <c r="N33" s="111"/>
      <c r="O33" s="112"/>
      <c r="P33" s="112"/>
      <c r="Q33" s="11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thickBot="1">
      <c r="A34" s="164"/>
      <c r="B34" s="165"/>
      <c r="C34" s="165"/>
      <c r="D34" s="166">
        <v>2</v>
      </c>
      <c r="E34" s="118"/>
      <c r="F34" s="119"/>
      <c r="G34" s="119"/>
      <c r="H34" s="120">
        <v>2</v>
      </c>
      <c r="I34" s="121"/>
      <c r="J34" s="154"/>
      <c r="K34" s="155"/>
      <c r="L34" s="155"/>
      <c r="M34" s="156">
        <v>3</v>
      </c>
      <c r="N34" s="319"/>
      <c r="O34" s="318"/>
      <c r="P34" s="318"/>
      <c r="Q34" s="317">
        <v>0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ht="6" customHeight="1" thickBot="1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7"/>
      <c r="R35" s="3"/>
      <c r="S35" s="3"/>
      <c r="T35" s="3"/>
      <c r="U35" s="3"/>
      <c r="V35" s="128"/>
      <c r="W35" s="3"/>
      <c r="X35" s="3"/>
      <c r="Y35" s="3"/>
      <c r="Z35" s="3"/>
    </row>
    <row r="36" spans="1:26" ht="15" thickBot="1">
      <c r="A36" s="674" t="s">
        <v>37</v>
      </c>
      <c r="B36" s="675"/>
      <c r="C36" s="675"/>
      <c r="D36" s="675"/>
      <c r="E36" s="675"/>
      <c r="F36" s="675"/>
      <c r="G36" s="675"/>
      <c r="H36" s="675"/>
      <c r="I36" s="689"/>
      <c r="J36" s="675"/>
      <c r="K36" s="675"/>
      <c r="L36" s="675"/>
      <c r="M36" s="675"/>
      <c r="N36" s="675"/>
      <c r="O36" s="675"/>
      <c r="P36" s="675"/>
      <c r="Q36" s="676"/>
      <c r="R36" s="3"/>
      <c r="S36" s="3"/>
      <c r="T36" s="3"/>
      <c r="U36" s="3"/>
      <c r="V36" s="30"/>
      <c r="W36" s="3"/>
      <c r="X36" s="3"/>
      <c r="Y36" s="3"/>
      <c r="Z36" s="3"/>
    </row>
    <row r="37" spans="1:26" ht="15" customHeight="1" thickBot="1">
      <c r="A37" s="700" t="s">
        <v>95</v>
      </c>
      <c r="B37" s="701"/>
      <c r="C37" s="701"/>
      <c r="D37" s="702"/>
      <c r="E37" s="703" t="s">
        <v>76</v>
      </c>
      <c r="F37" s="704"/>
      <c r="G37" s="704"/>
      <c r="H37" s="705"/>
      <c r="I37" s="126"/>
      <c r="J37" s="630" t="s">
        <v>75</v>
      </c>
      <c r="K37" s="690"/>
      <c r="L37" s="690"/>
      <c r="M37" s="631"/>
      <c r="N37" s="683" t="s">
        <v>67</v>
      </c>
      <c r="O37" s="688"/>
      <c r="P37" s="688"/>
      <c r="Q37" s="684"/>
      <c r="R37" s="3"/>
      <c r="S37" s="3"/>
      <c r="T37" s="3"/>
      <c r="U37" s="3"/>
      <c r="V37" s="3"/>
      <c r="W37" s="129"/>
      <c r="X37" s="129"/>
      <c r="Y37" s="129"/>
      <c r="Z37" s="129"/>
    </row>
    <row r="38" spans="1:26" ht="13.5" thickBot="1">
      <c r="A38" s="80" t="s">
        <v>3</v>
      </c>
      <c r="B38" s="80" t="s">
        <v>68</v>
      </c>
      <c r="C38" s="80">
        <v>2</v>
      </c>
      <c r="D38" s="80" t="s">
        <v>11</v>
      </c>
      <c r="E38" s="131" t="s">
        <v>3</v>
      </c>
      <c r="F38" s="131" t="s">
        <v>68</v>
      </c>
      <c r="G38" s="131">
        <v>0</v>
      </c>
      <c r="H38" s="131" t="s">
        <v>11</v>
      </c>
      <c r="I38" s="126"/>
      <c r="J38" s="173" t="s">
        <v>3</v>
      </c>
      <c r="K38" s="174" t="s">
        <v>68</v>
      </c>
      <c r="L38" s="175">
        <v>2</v>
      </c>
      <c r="M38" s="174" t="s">
        <v>11</v>
      </c>
      <c r="N38" s="132" t="s">
        <v>3</v>
      </c>
      <c r="O38" s="133" t="s">
        <v>68</v>
      </c>
      <c r="P38" s="134">
        <v>0</v>
      </c>
      <c r="Q38" s="133" t="s">
        <v>11</v>
      </c>
      <c r="R38" s="3"/>
      <c r="S38" s="3"/>
      <c r="T38" s="3"/>
      <c r="U38" s="3"/>
      <c r="V38" s="3"/>
      <c r="W38" s="138"/>
      <c r="X38" s="138"/>
      <c r="Y38" s="138"/>
      <c r="Z38" s="138"/>
    </row>
    <row r="39" spans="1:26" ht="12.75">
      <c r="A39" s="88" t="s">
        <v>301</v>
      </c>
      <c r="B39" s="339">
        <v>6</v>
      </c>
      <c r="C39" s="340">
        <v>-3.5</v>
      </c>
      <c r="D39" s="331">
        <f>B39+C39</f>
        <v>2.5</v>
      </c>
      <c r="E39" s="88" t="s">
        <v>256</v>
      </c>
      <c r="F39" s="218" t="s">
        <v>305</v>
      </c>
      <c r="G39" s="320" t="s">
        <v>305</v>
      </c>
      <c r="H39" s="331" t="s">
        <v>305</v>
      </c>
      <c r="I39" s="126"/>
      <c r="J39" s="88" t="s">
        <v>208</v>
      </c>
      <c r="K39" s="218">
        <v>7</v>
      </c>
      <c r="L39" s="423">
        <v>-2</v>
      </c>
      <c r="M39" s="424">
        <f>K39+L39</f>
        <v>5</v>
      </c>
      <c r="N39" s="88" t="s">
        <v>164</v>
      </c>
      <c r="O39" s="218">
        <v>6</v>
      </c>
      <c r="P39" s="320">
        <v>-1</v>
      </c>
      <c r="Q39" s="217">
        <f>O39+P39</f>
        <v>5</v>
      </c>
      <c r="R39" s="3"/>
      <c r="S39" s="3"/>
      <c r="T39" s="3"/>
      <c r="U39" s="3"/>
      <c r="V39" s="3"/>
      <c r="W39" s="139"/>
      <c r="X39" s="139"/>
      <c r="Y39" s="139"/>
      <c r="Z39" s="139"/>
    </row>
    <row r="40" spans="1:26" ht="12.75">
      <c r="A40" s="89" t="s">
        <v>302</v>
      </c>
      <c r="B40" s="341" t="s">
        <v>305</v>
      </c>
      <c r="C40" s="342" t="s">
        <v>305</v>
      </c>
      <c r="D40" s="332" t="s">
        <v>305</v>
      </c>
      <c r="E40" s="89" t="s">
        <v>273</v>
      </c>
      <c r="F40" s="221">
        <v>5</v>
      </c>
      <c r="G40" s="321">
        <v>0</v>
      </c>
      <c r="H40" s="332">
        <f aca="true" t="shared" si="4" ref="H40:H63">F40+G40</f>
        <v>5</v>
      </c>
      <c r="I40" s="126"/>
      <c r="J40" s="89" t="s">
        <v>210</v>
      </c>
      <c r="K40" s="221">
        <v>5.5</v>
      </c>
      <c r="L40" s="425">
        <v>-0.5</v>
      </c>
      <c r="M40" s="224">
        <f aca="true" t="shared" si="5" ref="M40:M63">K40+L40</f>
        <v>5</v>
      </c>
      <c r="N40" s="89" t="s">
        <v>359</v>
      </c>
      <c r="O40" s="221">
        <v>6</v>
      </c>
      <c r="P40" s="321">
        <v>0</v>
      </c>
      <c r="Q40" s="222">
        <f aca="true" t="shared" si="6" ref="Q40:Q62">O40+P40</f>
        <v>6</v>
      </c>
      <c r="R40" s="3"/>
      <c r="S40" s="3"/>
      <c r="T40" s="3"/>
      <c r="U40" s="3"/>
      <c r="V40" s="3"/>
      <c r="W40" s="139"/>
      <c r="X40" s="139"/>
      <c r="Y40" s="139"/>
      <c r="Z40" s="139"/>
    </row>
    <row r="41" spans="1:26" ht="12.75">
      <c r="A41" s="89" t="s">
        <v>303</v>
      </c>
      <c r="B41" s="341">
        <v>6.5</v>
      </c>
      <c r="C41" s="342">
        <v>0</v>
      </c>
      <c r="D41" s="332">
        <f aca="true" t="shared" si="7" ref="D41:D63">B41+C41</f>
        <v>6.5</v>
      </c>
      <c r="E41" s="89" t="s">
        <v>408</v>
      </c>
      <c r="F41" s="221">
        <v>6</v>
      </c>
      <c r="G41" s="321">
        <v>0</v>
      </c>
      <c r="H41" s="332">
        <f t="shared" si="4"/>
        <v>6</v>
      </c>
      <c r="I41" s="126"/>
      <c r="J41" s="89" t="s">
        <v>229</v>
      </c>
      <c r="K41" s="221">
        <v>5.5</v>
      </c>
      <c r="L41" s="425">
        <v>0</v>
      </c>
      <c r="M41" s="224">
        <f t="shared" si="5"/>
        <v>5.5</v>
      </c>
      <c r="N41" s="89" t="s">
        <v>181</v>
      </c>
      <c r="O41" s="221">
        <v>6</v>
      </c>
      <c r="P41" s="321">
        <v>0</v>
      </c>
      <c r="Q41" s="222">
        <f t="shared" si="6"/>
        <v>6</v>
      </c>
      <c r="R41" s="3"/>
      <c r="S41" s="3"/>
      <c r="T41" s="3"/>
      <c r="U41" s="3"/>
      <c r="V41" s="3"/>
      <c r="W41" s="139"/>
      <c r="X41" s="139"/>
      <c r="Y41" s="139"/>
      <c r="Z41" s="139"/>
    </row>
    <row r="42" spans="1:26" ht="12.75">
      <c r="A42" s="89" t="s">
        <v>304</v>
      </c>
      <c r="B42" s="341">
        <v>6.5</v>
      </c>
      <c r="C42" s="342">
        <v>0</v>
      </c>
      <c r="D42" s="332">
        <f t="shared" si="7"/>
        <v>6.5</v>
      </c>
      <c r="E42" s="89" t="s">
        <v>259</v>
      </c>
      <c r="F42" s="221">
        <v>7</v>
      </c>
      <c r="G42" s="321">
        <v>3</v>
      </c>
      <c r="H42" s="332">
        <f t="shared" si="4"/>
        <v>10</v>
      </c>
      <c r="I42" s="126"/>
      <c r="J42" s="89" t="s">
        <v>209</v>
      </c>
      <c r="K42" s="221">
        <v>6.5</v>
      </c>
      <c r="L42" s="425">
        <v>1.5</v>
      </c>
      <c r="M42" s="224">
        <f t="shared" si="5"/>
        <v>8</v>
      </c>
      <c r="N42" s="89" t="s">
        <v>353</v>
      </c>
      <c r="O42" s="221">
        <v>5</v>
      </c>
      <c r="P42" s="321">
        <v>-1</v>
      </c>
      <c r="Q42" s="222">
        <f t="shared" si="6"/>
        <v>4</v>
      </c>
      <c r="R42" s="3"/>
      <c r="S42" s="3"/>
      <c r="T42" s="3"/>
      <c r="U42" s="3"/>
      <c r="V42" s="3"/>
      <c r="W42" s="139"/>
      <c r="X42" s="139"/>
      <c r="Y42" s="139"/>
      <c r="Z42" s="139"/>
    </row>
    <row r="43" spans="1:26" ht="12.75">
      <c r="A43" s="89" t="s">
        <v>306</v>
      </c>
      <c r="B43" s="341">
        <v>5</v>
      </c>
      <c r="C43" s="342">
        <v>0</v>
      </c>
      <c r="D43" s="332">
        <f t="shared" si="7"/>
        <v>5</v>
      </c>
      <c r="E43" s="89" t="s">
        <v>261</v>
      </c>
      <c r="F43" s="221">
        <v>6.5</v>
      </c>
      <c r="G43" s="321">
        <v>1</v>
      </c>
      <c r="H43" s="332">
        <f t="shared" si="4"/>
        <v>7.5</v>
      </c>
      <c r="I43" s="126"/>
      <c r="J43" s="89" t="s">
        <v>214</v>
      </c>
      <c r="K43" s="221">
        <v>6.5</v>
      </c>
      <c r="L43" s="425">
        <v>0</v>
      </c>
      <c r="M43" s="224">
        <f t="shared" si="5"/>
        <v>6.5</v>
      </c>
      <c r="N43" s="89" t="s">
        <v>164</v>
      </c>
      <c r="O43" s="221">
        <v>6.5</v>
      </c>
      <c r="P43" s="321">
        <v>0</v>
      </c>
      <c r="Q43" s="222">
        <f t="shared" si="6"/>
        <v>6.5</v>
      </c>
      <c r="R43" s="3"/>
      <c r="S43" s="3"/>
      <c r="T43" s="3"/>
      <c r="U43" s="3"/>
      <c r="V43" s="3"/>
      <c r="W43" s="139"/>
      <c r="X43" s="139"/>
      <c r="Y43" s="139"/>
      <c r="Z43" s="139"/>
    </row>
    <row r="44" spans="1:26" ht="12.75">
      <c r="A44" s="89" t="s">
        <v>307</v>
      </c>
      <c r="B44" s="341">
        <v>5</v>
      </c>
      <c r="C44" s="342">
        <v>0</v>
      </c>
      <c r="D44" s="332">
        <f t="shared" si="7"/>
        <v>5</v>
      </c>
      <c r="E44" s="89" t="s">
        <v>262</v>
      </c>
      <c r="F44" s="221">
        <v>7.5</v>
      </c>
      <c r="G44" s="321">
        <v>2</v>
      </c>
      <c r="H44" s="332">
        <f t="shared" si="4"/>
        <v>9.5</v>
      </c>
      <c r="I44" s="126"/>
      <c r="J44" s="89" t="s">
        <v>215</v>
      </c>
      <c r="K44" s="221">
        <v>6.5</v>
      </c>
      <c r="L44" s="425">
        <v>0</v>
      </c>
      <c r="M44" s="224">
        <f t="shared" si="5"/>
        <v>6.5</v>
      </c>
      <c r="N44" s="89" t="s">
        <v>167</v>
      </c>
      <c r="O44" s="221">
        <v>6</v>
      </c>
      <c r="P44" s="321">
        <v>0</v>
      </c>
      <c r="Q44" s="222">
        <f t="shared" si="6"/>
        <v>6</v>
      </c>
      <c r="R44" s="3"/>
      <c r="S44" s="3"/>
      <c r="T44" s="3"/>
      <c r="U44" s="3"/>
      <c r="V44" s="3"/>
      <c r="W44" s="139"/>
      <c r="X44" s="139"/>
      <c r="Y44" s="139"/>
      <c r="Z44" s="139"/>
    </row>
    <row r="45" spans="1:26" ht="12.75">
      <c r="A45" s="89" t="s">
        <v>364</v>
      </c>
      <c r="B45" s="341">
        <v>5.5</v>
      </c>
      <c r="C45" s="342">
        <v>0</v>
      </c>
      <c r="D45" s="332">
        <f t="shared" si="7"/>
        <v>5.5</v>
      </c>
      <c r="E45" s="89" t="s">
        <v>260</v>
      </c>
      <c r="F45" s="221" t="s">
        <v>305</v>
      </c>
      <c r="G45" s="321" t="s">
        <v>305</v>
      </c>
      <c r="H45" s="332" t="s">
        <v>305</v>
      </c>
      <c r="I45" s="126"/>
      <c r="J45" s="89" t="s">
        <v>224</v>
      </c>
      <c r="K45" s="221">
        <v>6.5</v>
      </c>
      <c r="L45" s="425">
        <v>0</v>
      </c>
      <c r="M45" s="224">
        <f t="shared" si="5"/>
        <v>6.5</v>
      </c>
      <c r="N45" s="89" t="s">
        <v>177</v>
      </c>
      <c r="O45" s="221">
        <v>6.5</v>
      </c>
      <c r="P45" s="321">
        <v>0</v>
      </c>
      <c r="Q45" s="222">
        <f t="shared" si="6"/>
        <v>6.5</v>
      </c>
      <c r="R45" s="3"/>
      <c r="S45" s="3"/>
      <c r="T45" s="3"/>
      <c r="U45" s="3"/>
      <c r="V45" s="3"/>
      <c r="W45" s="139"/>
      <c r="X45" s="139"/>
      <c r="Y45" s="139"/>
      <c r="Z45" s="139"/>
    </row>
    <row r="46" spans="1:26" ht="12.75">
      <c r="A46" s="89" t="s">
        <v>308</v>
      </c>
      <c r="B46" s="341">
        <v>5.5</v>
      </c>
      <c r="C46" s="342">
        <v>0</v>
      </c>
      <c r="D46" s="332">
        <f t="shared" si="7"/>
        <v>5.5</v>
      </c>
      <c r="E46" s="89" t="s">
        <v>409</v>
      </c>
      <c r="F46" s="221" t="s">
        <v>305</v>
      </c>
      <c r="G46" s="321" t="s">
        <v>305</v>
      </c>
      <c r="H46" s="332" t="s">
        <v>305</v>
      </c>
      <c r="I46" s="126"/>
      <c r="J46" s="89" t="s">
        <v>212</v>
      </c>
      <c r="K46" s="221">
        <v>5.5</v>
      </c>
      <c r="L46" s="425">
        <v>0</v>
      </c>
      <c r="M46" s="224">
        <f t="shared" si="5"/>
        <v>5.5</v>
      </c>
      <c r="N46" s="89" t="s">
        <v>360</v>
      </c>
      <c r="O46" s="221">
        <v>5.5</v>
      </c>
      <c r="P46" s="321">
        <v>0</v>
      </c>
      <c r="Q46" s="222">
        <f t="shared" si="6"/>
        <v>5.5</v>
      </c>
      <c r="R46" s="3"/>
      <c r="S46" s="3"/>
      <c r="T46" s="3"/>
      <c r="U46" s="3"/>
      <c r="V46" s="3"/>
      <c r="W46" s="139"/>
      <c r="X46" s="139"/>
      <c r="Y46" s="139"/>
      <c r="Z46" s="139"/>
    </row>
    <row r="47" spans="1:26" ht="12.75">
      <c r="A47" s="89" t="s">
        <v>312</v>
      </c>
      <c r="B47" s="341">
        <v>5.5</v>
      </c>
      <c r="C47" s="342">
        <v>0</v>
      </c>
      <c r="D47" s="332">
        <f t="shared" si="7"/>
        <v>5.5</v>
      </c>
      <c r="E47" s="89" t="s">
        <v>268</v>
      </c>
      <c r="F47" s="221">
        <v>5.5</v>
      </c>
      <c r="G47" s="321">
        <v>0</v>
      </c>
      <c r="H47" s="332">
        <f t="shared" si="4"/>
        <v>5.5</v>
      </c>
      <c r="I47" s="126"/>
      <c r="J47" s="89" t="s">
        <v>217</v>
      </c>
      <c r="K47" s="221">
        <v>5.5</v>
      </c>
      <c r="L47" s="425">
        <v>0</v>
      </c>
      <c r="M47" s="224">
        <f t="shared" si="5"/>
        <v>5.5</v>
      </c>
      <c r="N47" s="89" t="s">
        <v>171</v>
      </c>
      <c r="O47" s="221">
        <v>7</v>
      </c>
      <c r="P47" s="321">
        <v>3</v>
      </c>
      <c r="Q47" s="222">
        <f t="shared" si="6"/>
        <v>10</v>
      </c>
      <c r="R47" s="3"/>
      <c r="S47" s="3"/>
      <c r="T47" s="3"/>
      <c r="U47" s="3"/>
      <c r="V47" s="3"/>
      <c r="W47" s="139"/>
      <c r="X47" s="139"/>
      <c r="Y47" s="139"/>
      <c r="Z47" s="139"/>
    </row>
    <row r="48" spans="1:26" ht="12.75">
      <c r="A48" s="89" t="s">
        <v>311</v>
      </c>
      <c r="B48" s="341" t="s">
        <v>305</v>
      </c>
      <c r="C48" s="342" t="s">
        <v>305</v>
      </c>
      <c r="D48" s="332" t="s">
        <v>305</v>
      </c>
      <c r="E48" s="89" t="s">
        <v>266</v>
      </c>
      <c r="F48" s="221">
        <v>6</v>
      </c>
      <c r="G48" s="321">
        <v>1</v>
      </c>
      <c r="H48" s="332">
        <f t="shared" si="4"/>
        <v>7</v>
      </c>
      <c r="I48" s="126"/>
      <c r="J48" s="89" t="s">
        <v>216</v>
      </c>
      <c r="K48" s="221">
        <v>6.5</v>
      </c>
      <c r="L48" s="425">
        <v>-0.5</v>
      </c>
      <c r="M48" s="224">
        <f t="shared" si="5"/>
        <v>6</v>
      </c>
      <c r="N48" s="89" t="s">
        <v>170</v>
      </c>
      <c r="O48" s="221">
        <v>7</v>
      </c>
      <c r="P48" s="321">
        <v>3</v>
      </c>
      <c r="Q48" s="222">
        <f t="shared" si="6"/>
        <v>10</v>
      </c>
      <c r="R48" s="3"/>
      <c r="S48" s="3"/>
      <c r="T48" s="3"/>
      <c r="U48" s="3"/>
      <c r="V48" s="3"/>
      <c r="W48" s="139"/>
      <c r="X48" s="139"/>
      <c r="Y48" s="139"/>
      <c r="Z48" s="139"/>
    </row>
    <row r="49" spans="1:26" ht="12.75" customHeight="1" thickBot="1">
      <c r="A49" s="91" t="s">
        <v>314</v>
      </c>
      <c r="B49" s="337">
        <v>6</v>
      </c>
      <c r="C49" s="343">
        <v>0</v>
      </c>
      <c r="D49" s="333">
        <f t="shared" si="7"/>
        <v>6</v>
      </c>
      <c r="E49" s="91" t="s">
        <v>264</v>
      </c>
      <c r="F49" s="229">
        <v>7</v>
      </c>
      <c r="G49" s="322">
        <v>3</v>
      </c>
      <c r="H49" s="333">
        <f t="shared" si="4"/>
        <v>10</v>
      </c>
      <c r="I49" s="126"/>
      <c r="J49" s="91" t="s">
        <v>220</v>
      </c>
      <c r="K49" s="229">
        <v>6</v>
      </c>
      <c r="L49" s="327">
        <v>0</v>
      </c>
      <c r="M49" s="231">
        <f t="shared" si="5"/>
        <v>6</v>
      </c>
      <c r="N49" s="91" t="s">
        <v>172</v>
      </c>
      <c r="O49" s="229">
        <v>6</v>
      </c>
      <c r="P49" s="322">
        <v>0</v>
      </c>
      <c r="Q49" s="230">
        <f t="shared" si="6"/>
        <v>6</v>
      </c>
      <c r="R49" s="3"/>
      <c r="S49" s="3"/>
      <c r="T49" s="3"/>
      <c r="U49" s="3"/>
      <c r="V49" s="3"/>
      <c r="W49" s="139"/>
      <c r="X49" s="139"/>
      <c r="Y49" s="139"/>
      <c r="Z49" s="139"/>
    </row>
    <row r="50" spans="1:26" ht="13.5" thickBot="1">
      <c r="A50" s="92"/>
      <c r="B50" s="323"/>
      <c r="C50" s="324"/>
      <c r="D50" s="235"/>
      <c r="E50" s="92"/>
      <c r="F50" s="323"/>
      <c r="G50" s="324"/>
      <c r="H50" s="235"/>
      <c r="I50" s="126"/>
      <c r="J50" s="92"/>
      <c r="K50" s="323"/>
      <c r="L50" s="324"/>
      <c r="M50" s="235"/>
      <c r="N50" s="92"/>
      <c r="O50" s="323"/>
      <c r="P50" s="324"/>
      <c r="Q50" s="235"/>
      <c r="R50" s="3"/>
      <c r="S50" s="3"/>
      <c r="T50" s="3"/>
      <c r="U50" s="3"/>
      <c r="V50" s="3"/>
      <c r="W50" s="139"/>
      <c r="X50" s="139"/>
      <c r="Y50" s="139"/>
      <c r="Z50" s="139"/>
    </row>
    <row r="51" spans="1:26" ht="12.75">
      <c r="A51" s="94" t="s">
        <v>313</v>
      </c>
      <c r="B51" s="345">
        <v>6</v>
      </c>
      <c r="C51" s="346">
        <v>-2</v>
      </c>
      <c r="D51" s="334">
        <f t="shared" si="7"/>
        <v>4</v>
      </c>
      <c r="E51" s="88" t="s">
        <v>267</v>
      </c>
      <c r="F51" s="218">
        <v>6</v>
      </c>
      <c r="G51" s="320">
        <v>1</v>
      </c>
      <c r="H51" s="331">
        <f>F51+G51</f>
        <v>7</v>
      </c>
      <c r="I51" s="126"/>
      <c r="J51" s="94" t="s">
        <v>219</v>
      </c>
      <c r="K51" s="241">
        <v>6</v>
      </c>
      <c r="L51" s="325">
        <v>-1</v>
      </c>
      <c r="M51" s="240">
        <f t="shared" si="5"/>
        <v>5</v>
      </c>
      <c r="N51" s="94" t="s">
        <v>421</v>
      </c>
      <c r="O51" s="241" t="s">
        <v>130</v>
      </c>
      <c r="P51" s="325" t="s">
        <v>130</v>
      </c>
      <c r="Q51" s="240" t="s">
        <v>130</v>
      </c>
      <c r="R51" s="3"/>
      <c r="S51" s="3"/>
      <c r="T51" s="3"/>
      <c r="U51" s="3"/>
      <c r="V51" s="3"/>
      <c r="W51" s="139"/>
      <c r="X51" s="139"/>
      <c r="Y51" s="139"/>
      <c r="Z51" s="139"/>
    </row>
    <row r="52" spans="1:26" ht="12.75">
      <c r="A52" s="89" t="s">
        <v>402</v>
      </c>
      <c r="B52" s="341">
        <v>6</v>
      </c>
      <c r="C52" s="342">
        <v>0</v>
      </c>
      <c r="D52" s="332">
        <f t="shared" si="7"/>
        <v>6</v>
      </c>
      <c r="E52" s="95" t="s">
        <v>392</v>
      </c>
      <c r="F52" s="246">
        <v>6.5</v>
      </c>
      <c r="G52" s="236">
        <v>0</v>
      </c>
      <c r="H52" s="235">
        <f t="shared" si="4"/>
        <v>6.5</v>
      </c>
      <c r="I52" s="126"/>
      <c r="J52" s="95" t="s">
        <v>221</v>
      </c>
      <c r="K52" s="246">
        <v>6</v>
      </c>
      <c r="L52" s="236">
        <v>0</v>
      </c>
      <c r="M52" s="245">
        <f t="shared" si="5"/>
        <v>6</v>
      </c>
      <c r="N52" s="95" t="s">
        <v>175</v>
      </c>
      <c r="O52" s="246">
        <v>5.5</v>
      </c>
      <c r="P52" s="236">
        <v>0</v>
      </c>
      <c r="Q52" s="245">
        <f>O52+P52</f>
        <v>5.5</v>
      </c>
      <c r="R52" s="3"/>
      <c r="S52" s="3"/>
      <c r="T52" s="3"/>
      <c r="U52" s="3"/>
      <c r="V52" s="3"/>
      <c r="W52" s="139"/>
      <c r="X52" s="139"/>
      <c r="Y52" s="139"/>
      <c r="Z52" s="139"/>
    </row>
    <row r="53" spans="1:26" ht="12.75">
      <c r="A53" s="95" t="s">
        <v>317</v>
      </c>
      <c r="B53" s="347">
        <v>7</v>
      </c>
      <c r="C53" s="348">
        <v>3</v>
      </c>
      <c r="D53" s="235">
        <f t="shared" si="7"/>
        <v>10</v>
      </c>
      <c r="E53" s="89" t="s">
        <v>270</v>
      </c>
      <c r="F53" s="221">
        <v>7.5</v>
      </c>
      <c r="G53" s="321">
        <v>4</v>
      </c>
      <c r="H53" s="332">
        <f t="shared" si="4"/>
        <v>11.5</v>
      </c>
      <c r="I53" s="126"/>
      <c r="J53" s="95" t="s">
        <v>418</v>
      </c>
      <c r="K53" s="246" t="s">
        <v>227</v>
      </c>
      <c r="L53" s="236" t="s">
        <v>227</v>
      </c>
      <c r="M53" s="245" t="s">
        <v>227</v>
      </c>
      <c r="N53" s="95" t="s">
        <v>176</v>
      </c>
      <c r="O53" s="246">
        <v>6.5</v>
      </c>
      <c r="P53" s="236">
        <v>0</v>
      </c>
      <c r="Q53" s="245">
        <f aca="true" t="shared" si="8" ref="Q53:Q61">O53+P53</f>
        <v>6.5</v>
      </c>
      <c r="R53" s="3"/>
      <c r="S53" s="3"/>
      <c r="T53" s="3"/>
      <c r="U53" s="3"/>
      <c r="V53" s="3"/>
      <c r="W53" s="139"/>
      <c r="X53" s="139"/>
      <c r="Y53" s="139"/>
      <c r="Z53" s="139"/>
    </row>
    <row r="54" spans="1:26" ht="12.75">
      <c r="A54" s="95" t="s">
        <v>310</v>
      </c>
      <c r="B54" s="347">
        <v>6</v>
      </c>
      <c r="C54" s="348">
        <v>0</v>
      </c>
      <c r="D54" s="235">
        <f t="shared" si="7"/>
        <v>6</v>
      </c>
      <c r="E54" s="89" t="s">
        <v>271</v>
      </c>
      <c r="F54" s="221">
        <v>6</v>
      </c>
      <c r="G54" s="321">
        <v>0</v>
      </c>
      <c r="H54" s="332">
        <f t="shared" si="4"/>
        <v>6</v>
      </c>
      <c r="I54" s="126"/>
      <c r="J54" s="95" t="s">
        <v>218</v>
      </c>
      <c r="K54" s="246">
        <v>7</v>
      </c>
      <c r="L54" s="236">
        <v>3</v>
      </c>
      <c r="M54" s="245">
        <f t="shared" si="5"/>
        <v>10</v>
      </c>
      <c r="N54" s="95" t="s">
        <v>174</v>
      </c>
      <c r="O54" s="246">
        <v>6.5</v>
      </c>
      <c r="P54" s="236">
        <v>0</v>
      </c>
      <c r="Q54" s="245">
        <f t="shared" si="8"/>
        <v>6.5</v>
      </c>
      <c r="R54" s="3"/>
      <c r="S54" s="3"/>
      <c r="T54" s="3"/>
      <c r="U54" s="3"/>
      <c r="V54" s="3"/>
      <c r="W54" s="139"/>
      <c r="X54" s="139"/>
      <c r="Y54" s="139"/>
      <c r="Z54" s="139"/>
    </row>
    <row r="55" spans="1:26" ht="12.75">
      <c r="A55" s="95" t="s">
        <v>319</v>
      </c>
      <c r="B55" s="347">
        <v>6</v>
      </c>
      <c r="C55" s="348">
        <v>0</v>
      </c>
      <c r="D55" s="235">
        <f t="shared" si="7"/>
        <v>6</v>
      </c>
      <c r="E55" s="95" t="s">
        <v>272</v>
      </c>
      <c r="F55" s="246" t="s">
        <v>227</v>
      </c>
      <c r="G55" s="236" t="s">
        <v>227</v>
      </c>
      <c r="H55" s="235" t="s">
        <v>227</v>
      </c>
      <c r="I55" s="126"/>
      <c r="J55" s="95" t="s">
        <v>223</v>
      </c>
      <c r="K55" s="246">
        <v>5.5</v>
      </c>
      <c r="L55" s="236">
        <v>-0.5</v>
      </c>
      <c r="M55" s="245">
        <f t="shared" si="5"/>
        <v>5</v>
      </c>
      <c r="N55" s="95" t="s">
        <v>169</v>
      </c>
      <c r="O55" s="246">
        <v>5.5</v>
      </c>
      <c r="P55" s="236">
        <v>0</v>
      </c>
      <c r="Q55" s="245">
        <f t="shared" si="8"/>
        <v>5.5</v>
      </c>
      <c r="R55" s="3"/>
      <c r="S55" s="3"/>
      <c r="T55" s="3"/>
      <c r="U55" s="3"/>
      <c r="V55" s="3"/>
      <c r="W55" s="139"/>
      <c r="X55" s="139"/>
      <c r="Y55" s="139"/>
      <c r="Z55" s="139"/>
    </row>
    <row r="56" spans="1:26" ht="12.75">
      <c r="A56" s="95" t="s">
        <v>320</v>
      </c>
      <c r="B56" s="347">
        <v>6</v>
      </c>
      <c r="C56" s="348">
        <v>0</v>
      </c>
      <c r="D56" s="235">
        <f t="shared" si="7"/>
        <v>6</v>
      </c>
      <c r="E56" s="95" t="s">
        <v>257</v>
      </c>
      <c r="F56" s="246">
        <v>7</v>
      </c>
      <c r="G56" s="236">
        <v>3</v>
      </c>
      <c r="H56" s="235">
        <f t="shared" si="4"/>
        <v>10</v>
      </c>
      <c r="I56" s="126"/>
      <c r="J56" s="95" t="s">
        <v>225</v>
      </c>
      <c r="K56" s="246">
        <v>6.5</v>
      </c>
      <c r="L56" s="236">
        <v>0</v>
      </c>
      <c r="M56" s="245">
        <f t="shared" si="5"/>
        <v>6.5</v>
      </c>
      <c r="N56" s="95" t="s">
        <v>422</v>
      </c>
      <c r="O56" s="246">
        <v>5.5</v>
      </c>
      <c r="P56" s="236">
        <v>0</v>
      </c>
      <c r="Q56" s="245">
        <f t="shared" si="8"/>
        <v>5.5</v>
      </c>
      <c r="R56" s="3"/>
      <c r="S56" s="3"/>
      <c r="T56" s="3"/>
      <c r="U56" s="3"/>
      <c r="V56" s="3"/>
      <c r="W56" s="139"/>
      <c r="X56" s="139"/>
      <c r="Y56" s="139"/>
      <c r="Z56" s="139"/>
    </row>
    <row r="57" spans="1:26" ht="12.75">
      <c r="A57" s="95" t="s">
        <v>403</v>
      </c>
      <c r="B57" s="347" t="s">
        <v>130</v>
      </c>
      <c r="C57" s="348" t="s">
        <v>130</v>
      </c>
      <c r="D57" s="235" t="s">
        <v>130</v>
      </c>
      <c r="E57" s="95" t="s">
        <v>258</v>
      </c>
      <c r="F57" s="246">
        <v>6</v>
      </c>
      <c r="G57" s="236">
        <v>0</v>
      </c>
      <c r="H57" s="235">
        <f t="shared" si="4"/>
        <v>6</v>
      </c>
      <c r="I57" s="126"/>
      <c r="J57" s="95" t="s">
        <v>213</v>
      </c>
      <c r="K57" s="246">
        <v>5.5</v>
      </c>
      <c r="L57" s="236">
        <v>0</v>
      </c>
      <c r="M57" s="245">
        <f t="shared" si="5"/>
        <v>5.5</v>
      </c>
      <c r="N57" s="95" t="s">
        <v>179</v>
      </c>
      <c r="O57" s="246">
        <v>5.5</v>
      </c>
      <c r="P57" s="236">
        <v>0</v>
      </c>
      <c r="Q57" s="245">
        <f t="shared" si="8"/>
        <v>5.5</v>
      </c>
      <c r="R57" s="3"/>
      <c r="S57" s="3"/>
      <c r="T57" s="3"/>
      <c r="U57" s="3"/>
      <c r="V57" s="3"/>
      <c r="W57" s="139"/>
      <c r="X57" s="139"/>
      <c r="Y57" s="139"/>
      <c r="Z57" s="139"/>
    </row>
    <row r="58" spans="1:26" ht="12.75">
      <c r="A58" s="95" t="s">
        <v>318</v>
      </c>
      <c r="B58" s="347">
        <v>6</v>
      </c>
      <c r="C58" s="348">
        <v>0</v>
      </c>
      <c r="D58" s="235">
        <f t="shared" si="7"/>
        <v>6</v>
      </c>
      <c r="E58" s="95" t="s">
        <v>274</v>
      </c>
      <c r="F58" s="246">
        <v>6</v>
      </c>
      <c r="G58" s="236">
        <v>0</v>
      </c>
      <c r="H58" s="235">
        <f t="shared" si="4"/>
        <v>6</v>
      </c>
      <c r="I58" s="126"/>
      <c r="J58" s="95" t="s">
        <v>211</v>
      </c>
      <c r="K58" s="246">
        <v>6.5</v>
      </c>
      <c r="L58" s="236">
        <v>0</v>
      </c>
      <c r="M58" s="245">
        <f t="shared" si="5"/>
        <v>6.5</v>
      </c>
      <c r="N58" s="95" t="s">
        <v>180</v>
      </c>
      <c r="O58" s="246" t="s">
        <v>130</v>
      </c>
      <c r="P58" s="236" t="s">
        <v>130</v>
      </c>
      <c r="Q58" s="245" t="s">
        <v>130</v>
      </c>
      <c r="R58" s="3"/>
      <c r="S58" s="3"/>
      <c r="T58" s="3"/>
      <c r="U58" s="3"/>
      <c r="V58" s="3"/>
      <c r="W58" s="139"/>
      <c r="X58" s="139"/>
      <c r="Y58" s="139"/>
      <c r="Z58" s="139"/>
    </row>
    <row r="59" spans="1:26" ht="12.75">
      <c r="A59" s="95" t="s">
        <v>404</v>
      </c>
      <c r="B59" s="347" t="s">
        <v>227</v>
      </c>
      <c r="C59" s="348" t="s">
        <v>227</v>
      </c>
      <c r="D59" s="235" t="s">
        <v>227</v>
      </c>
      <c r="E59" s="95" t="s">
        <v>410</v>
      </c>
      <c r="F59" s="246" t="s">
        <v>227</v>
      </c>
      <c r="G59" s="236" t="s">
        <v>227</v>
      </c>
      <c r="H59" s="235" t="s">
        <v>227</v>
      </c>
      <c r="I59" s="126"/>
      <c r="J59" s="95" t="s">
        <v>376</v>
      </c>
      <c r="K59" s="246">
        <v>5.5</v>
      </c>
      <c r="L59" s="236">
        <v>0</v>
      </c>
      <c r="M59" s="245">
        <f t="shared" si="5"/>
        <v>5.5</v>
      </c>
      <c r="N59" s="95" t="s">
        <v>166</v>
      </c>
      <c r="O59" s="246" t="s">
        <v>227</v>
      </c>
      <c r="P59" s="236" t="s">
        <v>227</v>
      </c>
      <c r="Q59" s="245" t="s">
        <v>227</v>
      </c>
      <c r="R59" s="3"/>
      <c r="S59" s="3"/>
      <c r="T59" s="3"/>
      <c r="U59" s="3"/>
      <c r="V59" s="3"/>
      <c r="W59" s="139"/>
      <c r="X59" s="139"/>
      <c r="Y59" s="139"/>
      <c r="Z59" s="139"/>
    </row>
    <row r="60" spans="1:26" ht="12.75">
      <c r="A60" s="89" t="s">
        <v>324</v>
      </c>
      <c r="B60" s="341">
        <v>6.5</v>
      </c>
      <c r="C60" s="342">
        <v>1</v>
      </c>
      <c r="D60" s="332">
        <f t="shared" si="7"/>
        <v>7.5</v>
      </c>
      <c r="E60" s="95" t="s">
        <v>140</v>
      </c>
      <c r="F60" s="246" t="s">
        <v>130</v>
      </c>
      <c r="G60" s="236" t="s">
        <v>130</v>
      </c>
      <c r="H60" s="235" t="s">
        <v>130</v>
      </c>
      <c r="I60" s="126"/>
      <c r="J60" s="95" t="s">
        <v>419</v>
      </c>
      <c r="K60" s="246">
        <v>7.5</v>
      </c>
      <c r="L60" s="236">
        <v>3</v>
      </c>
      <c r="M60" s="245">
        <f t="shared" si="5"/>
        <v>10.5</v>
      </c>
      <c r="N60" s="95" t="s">
        <v>353</v>
      </c>
      <c r="O60" s="246">
        <v>5</v>
      </c>
      <c r="P60" s="236">
        <v>-1</v>
      </c>
      <c r="Q60" s="245">
        <f t="shared" si="8"/>
        <v>4</v>
      </c>
      <c r="R60" s="3"/>
      <c r="S60" s="3"/>
      <c r="T60" s="3"/>
      <c r="U60" s="3"/>
      <c r="V60" s="3"/>
      <c r="W60" s="139"/>
      <c r="X60" s="139"/>
      <c r="Y60" s="139"/>
      <c r="Z60" s="139"/>
    </row>
    <row r="61" spans="1:26" ht="12.75">
      <c r="A61" s="95" t="s">
        <v>323</v>
      </c>
      <c r="B61" s="347">
        <v>6.5</v>
      </c>
      <c r="C61" s="348">
        <v>0</v>
      </c>
      <c r="D61" s="235">
        <f t="shared" si="7"/>
        <v>6.5</v>
      </c>
      <c r="E61" s="95" t="s">
        <v>140</v>
      </c>
      <c r="F61" s="246" t="s">
        <v>130</v>
      </c>
      <c r="G61" s="236" t="s">
        <v>130</v>
      </c>
      <c r="H61" s="235" t="s">
        <v>130</v>
      </c>
      <c r="I61" s="126"/>
      <c r="J61" s="95" t="s">
        <v>230</v>
      </c>
      <c r="K61" s="246">
        <v>5</v>
      </c>
      <c r="L61" s="236">
        <v>0</v>
      </c>
      <c r="M61" s="245">
        <f t="shared" si="5"/>
        <v>5</v>
      </c>
      <c r="N61" s="95" t="s">
        <v>182</v>
      </c>
      <c r="O61" s="246">
        <v>5.5</v>
      </c>
      <c r="P61" s="236">
        <v>-0.5</v>
      </c>
      <c r="Q61" s="245">
        <f t="shared" si="8"/>
        <v>5</v>
      </c>
      <c r="R61" s="3"/>
      <c r="S61" s="3"/>
      <c r="T61" s="3"/>
      <c r="U61" s="3"/>
      <c r="V61" s="3"/>
      <c r="W61" s="139"/>
      <c r="X61" s="139"/>
      <c r="Y61" s="139"/>
      <c r="Z61" s="139"/>
    </row>
    <row r="62" spans="1:26" ht="12.75" customHeight="1" thickBot="1">
      <c r="A62" s="92" t="s">
        <v>405</v>
      </c>
      <c r="B62" s="349">
        <v>6.5</v>
      </c>
      <c r="C62" s="350">
        <v>0</v>
      </c>
      <c r="D62" s="235">
        <f t="shared" si="7"/>
        <v>6.5</v>
      </c>
      <c r="E62" s="92" t="s">
        <v>140</v>
      </c>
      <c r="F62" s="336" t="s">
        <v>130</v>
      </c>
      <c r="G62" s="326" t="s">
        <v>130</v>
      </c>
      <c r="H62" s="235" t="s">
        <v>130</v>
      </c>
      <c r="I62" s="126"/>
      <c r="J62" s="92" t="s">
        <v>420</v>
      </c>
      <c r="K62" s="251">
        <v>5.5</v>
      </c>
      <c r="L62" s="326">
        <v>-0.5</v>
      </c>
      <c r="M62" s="245">
        <f t="shared" si="5"/>
        <v>5</v>
      </c>
      <c r="N62" s="92" t="s">
        <v>352</v>
      </c>
      <c r="O62" s="251">
        <v>5.5</v>
      </c>
      <c r="P62" s="326">
        <v>-0.5</v>
      </c>
      <c r="Q62" s="245">
        <f t="shared" si="6"/>
        <v>5</v>
      </c>
      <c r="R62" s="3"/>
      <c r="S62" s="3"/>
      <c r="T62" s="3"/>
      <c r="U62" s="3"/>
      <c r="V62" s="3"/>
      <c r="W62" s="139"/>
      <c r="X62" s="139"/>
      <c r="Y62" s="139"/>
      <c r="Z62" s="139"/>
    </row>
    <row r="63" spans="1:26" ht="12.75" customHeight="1" thickBot="1">
      <c r="A63" s="91" t="s">
        <v>325</v>
      </c>
      <c r="B63" s="337">
        <v>0.5</v>
      </c>
      <c r="C63" s="420">
        <v>0</v>
      </c>
      <c r="D63" s="252">
        <f t="shared" si="7"/>
        <v>0.5</v>
      </c>
      <c r="E63" s="91" t="s">
        <v>276</v>
      </c>
      <c r="F63" s="229">
        <v>0.5</v>
      </c>
      <c r="G63" s="327">
        <v>0</v>
      </c>
      <c r="H63" s="252">
        <f t="shared" si="4"/>
        <v>0.5</v>
      </c>
      <c r="I63" s="126"/>
      <c r="J63" s="91" t="s">
        <v>232</v>
      </c>
      <c r="K63" s="229">
        <v>0</v>
      </c>
      <c r="L63" s="327">
        <v>0</v>
      </c>
      <c r="M63" s="352">
        <f t="shared" si="5"/>
        <v>0</v>
      </c>
      <c r="N63" s="91" t="s">
        <v>400</v>
      </c>
      <c r="O63" s="229">
        <v>-0.5</v>
      </c>
      <c r="P63" s="327">
        <v>0</v>
      </c>
      <c r="Q63" s="252">
        <f>O63+P63</f>
        <v>-0.5</v>
      </c>
      <c r="R63" s="3"/>
      <c r="S63" s="3"/>
      <c r="T63" s="3"/>
      <c r="U63" s="3"/>
      <c r="V63" s="3"/>
      <c r="W63" s="139"/>
      <c r="X63" s="139"/>
      <c r="Y63" s="139"/>
      <c r="Z63" s="139"/>
    </row>
    <row r="64" spans="1:26" ht="12.75" customHeight="1" thickBot="1">
      <c r="A64" s="328" t="s">
        <v>93</v>
      </c>
      <c r="B64" s="421">
        <f>19.5/3</f>
        <v>6.5</v>
      </c>
      <c r="C64" s="422">
        <v>1</v>
      </c>
      <c r="D64" s="252">
        <f>C64</f>
        <v>1</v>
      </c>
      <c r="E64" s="328" t="s">
        <v>93</v>
      </c>
      <c r="F64" s="329">
        <f>18/3</f>
        <v>6</v>
      </c>
      <c r="G64" s="330">
        <v>0</v>
      </c>
      <c r="H64" s="252">
        <f>G64</f>
        <v>0</v>
      </c>
      <c r="I64" s="126"/>
      <c r="J64" s="328" t="s">
        <v>93</v>
      </c>
      <c r="K64" s="329">
        <f>17.5/3</f>
        <v>5.833333333333333</v>
      </c>
      <c r="L64" s="330">
        <v>0</v>
      </c>
      <c r="M64" s="252">
        <f>L64</f>
        <v>0</v>
      </c>
      <c r="N64" s="328" t="s">
        <v>93</v>
      </c>
      <c r="O64" s="329">
        <f>17/3</f>
        <v>5.666666666666667</v>
      </c>
      <c r="P64" s="330">
        <v>0</v>
      </c>
      <c r="Q64" s="252">
        <f>P64</f>
        <v>0</v>
      </c>
      <c r="R64" s="3"/>
      <c r="S64" s="3"/>
      <c r="T64" s="3"/>
      <c r="U64" s="3"/>
      <c r="V64" s="3"/>
      <c r="W64" s="139"/>
      <c r="X64" s="139"/>
      <c r="Y64" s="139"/>
      <c r="Z64" s="139"/>
    </row>
    <row r="65" spans="1:26" ht="12.75">
      <c r="A65" s="99"/>
      <c r="B65" s="100"/>
      <c r="C65" s="100"/>
      <c r="D65" s="101"/>
      <c r="E65" s="99"/>
      <c r="F65" s="100"/>
      <c r="G65" s="100"/>
      <c r="H65" s="101"/>
      <c r="I65" s="126"/>
      <c r="J65" s="99"/>
      <c r="K65" s="100"/>
      <c r="L65" s="100"/>
      <c r="M65" s="101"/>
      <c r="N65" s="99"/>
      <c r="O65" s="100"/>
      <c r="P65" s="100"/>
      <c r="Q65" s="101"/>
      <c r="R65" s="3"/>
      <c r="S65" s="3"/>
      <c r="T65" s="3"/>
      <c r="U65" s="3"/>
      <c r="V65" s="3"/>
      <c r="W65" s="139"/>
      <c r="X65" s="139"/>
      <c r="Y65" s="139"/>
      <c r="Z65" s="144"/>
    </row>
    <row r="66" spans="1:26" ht="13.5" customHeight="1">
      <c r="A66" s="103"/>
      <c r="B66" s="104">
        <f>B39+B60+B41+B42+B43+B44+B45+B46+B47+B52+B49+B63</f>
        <v>64.5</v>
      </c>
      <c r="C66" s="104">
        <f>C38+C39+C60+C41+C42+C43+C44+C45+C46+C47+C52+C49+C63+C64</f>
        <v>0.5</v>
      </c>
      <c r="D66" s="105">
        <f>B66+C66</f>
        <v>65</v>
      </c>
      <c r="E66" s="103"/>
      <c r="F66" s="147">
        <f>F51+F40+F41+F42+F43+F44+F53+F54+F47+F48+F49+F63</f>
        <v>70.5</v>
      </c>
      <c r="G66" s="147">
        <f>G38+G51+G40+G41+G42+G43+G44+G53+G54+G47+G48+G49+G63+G64</f>
        <v>15</v>
      </c>
      <c r="H66" s="148">
        <f>F66+G66</f>
        <v>85.5</v>
      </c>
      <c r="I66" s="126"/>
      <c r="J66" s="103"/>
      <c r="K66" s="188">
        <f>K39+K40+K41+K42+K43+K44+K45+K46+K47+K48+K49+K63</f>
        <v>67.5</v>
      </c>
      <c r="L66" s="188">
        <f>L38+L39+L40+L41+L42+L43+L44+L45+L46+L47+L48+L49+L63+L64</f>
        <v>0.5</v>
      </c>
      <c r="M66" s="189">
        <f>K66+L66</f>
        <v>68</v>
      </c>
      <c r="N66" s="103"/>
      <c r="O66" s="149">
        <f>O39+O40+O41+O42+O43+O44+O45+O46+O47+O48+O49+O63</f>
        <v>67</v>
      </c>
      <c r="P66" s="149">
        <f>P38+P39+P40+P41+P42+P43+P44+P45+P46+P47+P48+P49+P63+P64</f>
        <v>4</v>
      </c>
      <c r="Q66" s="150">
        <f>O66+P66</f>
        <v>71</v>
      </c>
      <c r="R66" s="3"/>
      <c r="S66" s="3"/>
      <c r="T66" s="3"/>
      <c r="U66" s="3"/>
      <c r="V66" s="3"/>
      <c r="W66" s="144"/>
      <c r="X66" s="153"/>
      <c r="Y66" s="153"/>
      <c r="Z66" s="153"/>
    </row>
    <row r="67" spans="1:26" ht="12.75" customHeight="1" thickBot="1">
      <c r="A67" s="111"/>
      <c r="B67" s="112"/>
      <c r="C67" s="112"/>
      <c r="D67" s="113"/>
      <c r="E67" s="111"/>
      <c r="F67" s="112"/>
      <c r="G67" s="112"/>
      <c r="H67" s="113"/>
      <c r="I67" s="126"/>
      <c r="J67" s="111"/>
      <c r="K67" s="112"/>
      <c r="L67" s="112"/>
      <c r="M67" s="113"/>
      <c r="N67" s="111"/>
      <c r="O67" s="112"/>
      <c r="P67" s="112"/>
      <c r="Q67" s="113"/>
      <c r="R67" s="3"/>
      <c r="S67" s="3"/>
      <c r="T67" s="3"/>
      <c r="U67" s="3"/>
      <c r="V67" s="3"/>
      <c r="W67" s="144"/>
      <c r="X67" s="144"/>
      <c r="Y67" s="144"/>
      <c r="Z67" s="144"/>
    </row>
    <row r="68" spans="1:26" ht="18.75" thickBot="1">
      <c r="A68" s="115"/>
      <c r="B68" s="116"/>
      <c r="C68" s="116"/>
      <c r="D68" s="117">
        <v>0</v>
      </c>
      <c r="E68" s="157"/>
      <c r="F68" s="158"/>
      <c r="G68" s="158"/>
      <c r="H68" s="159">
        <v>4</v>
      </c>
      <c r="I68" s="160"/>
      <c r="J68" s="195"/>
      <c r="K68" s="196"/>
      <c r="L68" s="196"/>
      <c r="M68" s="197">
        <v>1</v>
      </c>
      <c r="N68" s="161"/>
      <c r="O68" s="162"/>
      <c r="P68" s="162"/>
      <c r="Q68" s="163">
        <v>2</v>
      </c>
      <c r="R68" s="3"/>
      <c r="S68" s="3"/>
      <c r="T68" s="3"/>
      <c r="U68" s="3"/>
      <c r="V68" s="3"/>
      <c r="W68" s="167"/>
      <c r="X68" s="167"/>
      <c r="Y68" s="167"/>
      <c r="Z68" s="168"/>
    </row>
    <row r="69" spans="1:26" ht="6" customHeight="1" thickBot="1">
      <c r="A69" s="3"/>
      <c r="B69" s="3"/>
      <c r="C69" s="3"/>
      <c r="D69" s="3"/>
      <c r="E69" s="169"/>
      <c r="F69" s="170"/>
      <c r="G69" s="170"/>
      <c r="H69" s="170"/>
      <c r="I69" s="126"/>
      <c r="J69" s="170"/>
      <c r="K69" s="170"/>
      <c r="L69" s="170"/>
      <c r="M69" s="171"/>
      <c r="N69" s="3"/>
      <c r="O69" s="3"/>
      <c r="P69" s="3"/>
      <c r="Q69" s="3"/>
      <c r="R69" s="3"/>
      <c r="S69" s="3"/>
      <c r="T69" s="3"/>
      <c r="U69" s="3"/>
      <c r="V69" s="71"/>
      <c r="W69" s="71"/>
      <c r="X69" s="71"/>
      <c r="Y69" s="71"/>
      <c r="Z69" s="71"/>
    </row>
    <row r="70" spans="1:26" ht="15" thickBot="1">
      <c r="A70" s="3"/>
      <c r="B70" s="3"/>
      <c r="C70" s="3"/>
      <c r="D70" s="3"/>
      <c r="E70" s="674" t="s">
        <v>61</v>
      </c>
      <c r="F70" s="675"/>
      <c r="G70" s="675"/>
      <c r="H70" s="675"/>
      <c r="I70" s="675"/>
      <c r="J70" s="675"/>
      <c r="K70" s="675"/>
      <c r="L70" s="675"/>
      <c r="M70" s="676"/>
      <c r="N70" s="3"/>
      <c r="O70" s="3"/>
      <c r="P70" s="3"/>
      <c r="Q70" s="3"/>
      <c r="R70" s="3"/>
      <c r="S70" s="3"/>
      <c r="T70" s="3"/>
      <c r="U70" s="3"/>
      <c r="V70" s="71"/>
      <c r="W70" s="71"/>
      <c r="X70" s="71"/>
      <c r="Y70" s="71"/>
      <c r="Z70" s="71"/>
    </row>
    <row r="71" spans="1:26" ht="15" customHeight="1" thickBot="1">
      <c r="A71" s="3"/>
      <c r="B71" s="3"/>
      <c r="C71" s="3"/>
      <c r="D71" s="3"/>
      <c r="E71" s="709" t="s">
        <v>72</v>
      </c>
      <c r="F71" s="710"/>
      <c r="G71" s="710"/>
      <c r="H71" s="711"/>
      <c r="I71" s="172"/>
      <c r="J71" s="712" t="s">
        <v>351</v>
      </c>
      <c r="K71" s="713"/>
      <c r="L71" s="714"/>
      <c r="M71" s="715"/>
      <c r="N71" s="3"/>
      <c r="O71" s="3"/>
      <c r="P71" s="3"/>
      <c r="Q71" s="3"/>
      <c r="R71" s="3"/>
      <c r="S71" s="3"/>
      <c r="T71" s="3"/>
      <c r="U71" s="3"/>
      <c r="V71" s="71"/>
      <c r="W71" s="3"/>
      <c r="X71" s="3"/>
      <c r="Y71" s="3"/>
      <c r="Z71" s="3"/>
    </row>
    <row r="72" spans="1:26" ht="13.5" thickBot="1">
      <c r="A72" s="3"/>
      <c r="B72" s="3"/>
      <c r="C72" s="3"/>
      <c r="D72" s="3"/>
      <c r="E72" s="176" t="s">
        <v>3</v>
      </c>
      <c r="F72" s="177" t="s">
        <v>68</v>
      </c>
      <c r="G72" s="178">
        <v>1.5</v>
      </c>
      <c r="H72" s="177" t="s">
        <v>11</v>
      </c>
      <c r="I72" s="30"/>
      <c r="J72" s="416" t="s">
        <v>3</v>
      </c>
      <c r="K72" s="417" t="s">
        <v>68</v>
      </c>
      <c r="L72" s="418">
        <v>0</v>
      </c>
      <c r="M72" s="419" t="s">
        <v>11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88" t="s">
        <v>233</v>
      </c>
      <c r="F73" s="218">
        <v>6.5</v>
      </c>
      <c r="G73" s="320">
        <v>-1</v>
      </c>
      <c r="H73" s="222">
        <f aca="true" t="shared" si="9" ref="H73:H97">F73+G73</f>
        <v>5.5</v>
      </c>
      <c r="I73" s="30"/>
      <c r="J73" s="88" t="s">
        <v>118</v>
      </c>
      <c r="K73" s="216">
        <v>4.5</v>
      </c>
      <c r="L73" s="320">
        <v>-2</v>
      </c>
      <c r="M73" s="217">
        <f>K73+L73</f>
        <v>2.5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89" t="s">
        <v>406</v>
      </c>
      <c r="F74" s="221" t="s">
        <v>305</v>
      </c>
      <c r="G74" s="321" t="s">
        <v>305</v>
      </c>
      <c r="H74" s="222" t="s">
        <v>305</v>
      </c>
      <c r="I74" s="30"/>
      <c r="J74" s="89" t="s">
        <v>133</v>
      </c>
      <c r="K74" s="221" t="s">
        <v>305</v>
      </c>
      <c r="L74" s="321" t="s">
        <v>305</v>
      </c>
      <c r="M74" s="222" t="s">
        <v>305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89" t="s">
        <v>236</v>
      </c>
      <c r="F75" s="221">
        <v>6</v>
      </c>
      <c r="G75" s="321">
        <v>1</v>
      </c>
      <c r="H75" s="222">
        <f t="shared" si="9"/>
        <v>7</v>
      </c>
      <c r="I75" s="30"/>
      <c r="J75" s="89" t="s">
        <v>121</v>
      </c>
      <c r="K75" s="221">
        <v>6.5</v>
      </c>
      <c r="L75" s="321">
        <v>0</v>
      </c>
      <c r="M75" s="222">
        <f aca="true" t="shared" si="10" ref="M75:M97">K75+L75</f>
        <v>6.5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180" t="s">
        <v>253</v>
      </c>
      <c r="F76" s="353">
        <v>6</v>
      </c>
      <c r="G76" s="321">
        <v>-0.5</v>
      </c>
      <c r="H76" s="354">
        <f t="shared" si="9"/>
        <v>5.5</v>
      </c>
      <c r="I76" s="30"/>
      <c r="J76" s="89" t="s">
        <v>134</v>
      </c>
      <c r="K76" s="221">
        <v>5.5</v>
      </c>
      <c r="L76" s="321">
        <v>0</v>
      </c>
      <c r="M76" s="222">
        <f t="shared" si="10"/>
        <v>5.5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89" t="s">
        <v>249</v>
      </c>
      <c r="F77" s="221" t="s">
        <v>333</v>
      </c>
      <c r="G77" s="321" t="s">
        <v>333</v>
      </c>
      <c r="H77" s="222" t="s">
        <v>333</v>
      </c>
      <c r="I77" s="30"/>
      <c r="J77" s="89" t="s">
        <v>119</v>
      </c>
      <c r="K77" s="221">
        <v>6</v>
      </c>
      <c r="L77" s="321">
        <v>0</v>
      </c>
      <c r="M77" s="222">
        <f t="shared" si="10"/>
        <v>6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89" t="s">
        <v>237</v>
      </c>
      <c r="F78" s="221">
        <v>6</v>
      </c>
      <c r="G78" s="321">
        <v>0</v>
      </c>
      <c r="H78" s="222">
        <f t="shared" si="9"/>
        <v>6</v>
      </c>
      <c r="I78" s="30"/>
      <c r="J78" s="89" t="s">
        <v>123</v>
      </c>
      <c r="K78" s="221">
        <v>6.5</v>
      </c>
      <c r="L78" s="321">
        <v>0</v>
      </c>
      <c r="M78" s="222">
        <f t="shared" si="10"/>
        <v>6.5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89" t="s">
        <v>238</v>
      </c>
      <c r="F79" s="221">
        <v>7</v>
      </c>
      <c r="G79" s="321">
        <v>0</v>
      </c>
      <c r="H79" s="222">
        <f t="shared" si="9"/>
        <v>7</v>
      </c>
      <c r="I79" s="30"/>
      <c r="J79" s="89" t="s">
        <v>124</v>
      </c>
      <c r="K79" s="221">
        <v>7</v>
      </c>
      <c r="L79" s="321">
        <v>0</v>
      </c>
      <c r="M79" s="222">
        <f t="shared" si="10"/>
        <v>7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89" t="s">
        <v>239</v>
      </c>
      <c r="F80" s="221" t="s">
        <v>305</v>
      </c>
      <c r="G80" s="321" t="s">
        <v>305</v>
      </c>
      <c r="H80" s="222" t="s">
        <v>305</v>
      </c>
      <c r="I80" s="30"/>
      <c r="J80" s="89" t="s">
        <v>125</v>
      </c>
      <c r="K80" s="221">
        <v>7</v>
      </c>
      <c r="L80" s="321">
        <v>3</v>
      </c>
      <c r="M80" s="222">
        <f t="shared" si="10"/>
        <v>10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89" t="s">
        <v>241</v>
      </c>
      <c r="F81" s="221">
        <v>5</v>
      </c>
      <c r="G81" s="321">
        <v>-1.5</v>
      </c>
      <c r="H81" s="222">
        <f t="shared" si="9"/>
        <v>3.5</v>
      </c>
      <c r="I81" s="30"/>
      <c r="J81" s="89" t="s">
        <v>126</v>
      </c>
      <c r="K81" s="221">
        <v>5.5</v>
      </c>
      <c r="L81" s="321">
        <v>0</v>
      </c>
      <c r="M81" s="222">
        <f t="shared" si="10"/>
        <v>5.5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89" t="s">
        <v>246</v>
      </c>
      <c r="F82" s="221">
        <v>7</v>
      </c>
      <c r="G82" s="321">
        <v>3</v>
      </c>
      <c r="H82" s="222">
        <f t="shared" si="9"/>
        <v>10</v>
      </c>
      <c r="I82" s="30"/>
      <c r="J82" s="89" t="s">
        <v>127</v>
      </c>
      <c r="K82" s="221">
        <v>7</v>
      </c>
      <c r="L82" s="321">
        <v>3</v>
      </c>
      <c r="M82" s="222">
        <f t="shared" si="10"/>
        <v>10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thickBot="1">
      <c r="A83" s="3"/>
      <c r="B83" s="3"/>
      <c r="C83" s="3"/>
      <c r="D83" s="3"/>
      <c r="E83" s="91" t="s">
        <v>243</v>
      </c>
      <c r="F83" s="229">
        <v>5</v>
      </c>
      <c r="G83" s="322">
        <v>0</v>
      </c>
      <c r="H83" s="230">
        <f t="shared" si="9"/>
        <v>5</v>
      </c>
      <c r="I83" s="30"/>
      <c r="J83" s="91" t="s">
        <v>138</v>
      </c>
      <c r="K83" s="229">
        <v>6</v>
      </c>
      <c r="L83" s="322">
        <v>0</v>
      </c>
      <c r="M83" s="230">
        <f t="shared" si="10"/>
        <v>6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thickBot="1">
      <c r="A84" s="3"/>
      <c r="B84" s="3"/>
      <c r="C84" s="3"/>
      <c r="D84" s="3"/>
      <c r="E84" s="92"/>
      <c r="F84" s="323"/>
      <c r="G84" s="324"/>
      <c r="H84" s="235"/>
      <c r="I84" s="30"/>
      <c r="J84" s="92"/>
      <c r="K84" s="323"/>
      <c r="L84" s="324"/>
      <c r="M84" s="23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94" t="s">
        <v>244</v>
      </c>
      <c r="F85" s="241">
        <v>6</v>
      </c>
      <c r="G85" s="325">
        <v>-1</v>
      </c>
      <c r="H85" s="240">
        <f t="shared" si="9"/>
        <v>5</v>
      </c>
      <c r="I85" s="30"/>
      <c r="J85" s="94" t="s">
        <v>129</v>
      </c>
      <c r="K85" s="241" t="s">
        <v>130</v>
      </c>
      <c r="L85" s="325" t="s">
        <v>130</v>
      </c>
      <c r="M85" s="240" t="s">
        <v>130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95" t="s">
        <v>245</v>
      </c>
      <c r="F86" s="246" t="s">
        <v>130</v>
      </c>
      <c r="G86" s="236" t="s">
        <v>130</v>
      </c>
      <c r="H86" s="245" t="s">
        <v>130</v>
      </c>
      <c r="I86" s="30"/>
      <c r="J86" s="95" t="s">
        <v>128</v>
      </c>
      <c r="K86" s="246">
        <v>5.5</v>
      </c>
      <c r="L86" s="236">
        <v>0</v>
      </c>
      <c r="M86" s="245">
        <f t="shared" si="10"/>
        <v>5.5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95" t="s">
        <v>247</v>
      </c>
      <c r="F87" s="246">
        <v>5</v>
      </c>
      <c r="G87" s="236">
        <v>0</v>
      </c>
      <c r="H87" s="245">
        <f t="shared" si="9"/>
        <v>5</v>
      </c>
      <c r="I87" s="30"/>
      <c r="J87" s="95" t="s">
        <v>122</v>
      </c>
      <c r="K87" s="246" t="s">
        <v>227</v>
      </c>
      <c r="L87" s="236" t="s">
        <v>227</v>
      </c>
      <c r="M87" s="245" t="s">
        <v>227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95" t="s">
        <v>242</v>
      </c>
      <c r="F88" s="246" t="s">
        <v>130</v>
      </c>
      <c r="G88" s="236" t="s">
        <v>130</v>
      </c>
      <c r="H88" s="245" t="s">
        <v>130</v>
      </c>
      <c r="I88" s="30"/>
      <c r="J88" s="95" t="s">
        <v>137</v>
      </c>
      <c r="K88" s="246" t="s">
        <v>130</v>
      </c>
      <c r="L88" s="236" t="s">
        <v>130</v>
      </c>
      <c r="M88" s="245" t="s">
        <v>130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89" t="s">
        <v>407</v>
      </c>
      <c r="F89" s="221">
        <v>6.5</v>
      </c>
      <c r="G89" s="321">
        <v>2</v>
      </c>
      <c r="H89" s="222">
        <f t="shared" si="9"/>
        <v>8.5</v>
      </c>
      <c r="I89" s="30"/>
      <c r="J89" s="89" t="s">
        <v>401</v>
      </c>
      <c r="K89" s="221">
        <v>5.5</v>
      </c>
      <c r="L89" s="321">
        <v>0</v>
      </c>
      <c r="M89" s="222">
        <f t="shared" si="10"/>
        <v>5.5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89" t="s">
        <v>240</v>
      </c>
      <c r="F90" s="221">
        <v>5.5</v>
      </c>
      <c r="G90" s="321">
        <v>0</v>
      </c>
      <c r="H90" s="222">
        <f t="shared" si="9"/>
        <v>5.5</v>
      </c>
      <c r="I90" s="30"/>
      <c r="J90" s="95" t="s">
        <v>140</v>
      </c>
      <c r="K90" s="246" t="s">
        <v>130</v>
      </c>
      <c r="L90" s="236" t="s">
        <v>130</v>
      </c>
      <c r="M90" s="245" t="s">
        <v>130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95" t="s">
        <v>250</v>
      </c>
      <c r="F91" s="246" t="s">
        <v>130</v>
      </c>
      <c r="G91" s="236" t="s">
        <v>130</v>
      </c>
      <c r="H91" s="245" t="s">
        <v>130</v>
      </c>
      <c r="I91" s="30"/>
      <c r="J91" s="95" t="s">
        <v>140</v>
      </c>
      <c r="K91" s="246" t="s">
        <v>130</v>
      </c>
      <c r="L91" s="236" t="s">
        <v>130</v>
      </c>
      <c r="M91" s="245" t="s">
        <v>130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95" t="s">
        <v>248</v>
      </c>
      <c r="F92" s="246" t="s">
        <v>130</v>
      </c>
      <c r="G92" s="236" t="s">
        <v>130</v>
      </c>
      <c r="H92" s="245" t="s">
        <v>130</v>
      </c>
      <c r="I92" s="30"/>
      <c r="J92" s="95" t="s">
        <v>140</v>
      </c>
      <c r="K92" s="246" t="s">
        <v>130</v>
      </c>
      <c r="L92" s="236" t="s">
        <v>130</v>
      </c>
      <c r="M92" s="245" t="s">
        <v>130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89" t="s">
        <v>252</v>
      </c>
      <c r="F93" s="221">
        <v>5.5</v>
      </c>
      <c r="G93" s="321">
        <v>0</v>
      </c>
      <c r="H93" s="222">
        <f t="shared" si="9"/>
        <v>5.5</v>
      </c>
      <c r="I93" s="30"/>
      <c r="J93" s="95" t="s">
        <v>140</v>
      </c>
      <c r="K93" s="246" t="s">
        <v>130</v>
      </c>
      <c r="L93" s="236" t="s">
        <v>130</v>
      </c>
      <c r="M93" s="245" t="s">
        <v>130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0"/>
      <c r="B94" s="30"/>
      <c r="C94" s="30"/>
      <c r="D94" s="30"/>
      <c r="E94" s="95" t="s">
        <v>254</v>
      </c>
      <c r="F94" s="246">
        <v>6</v>
      </c>
      <c r="G94" s="236">
        <v>0</v>
      </c>
      <c r="H94" s="245">
        <f t="shared" si="9"/>
        <v>6</v>
      </c>
      <c r="I94" s="30"/>
      <c r="J94" s="95" t="s">
        <v>140</v>
      </c>
      <c r="K94" s="246" t="s">
        <v>130</v>
      </c>
      <c r="L94" s="236" t="s">
        <v>130</v>
      </c>
      <c r="M94" s="245" t="s">
        <v>130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0"/>
      <c r="B95" s="30"/>
      <c r="C95" s="30"/>
      <c r="D95" s="30"/>
      <c r="E95" s="95" t="s">
        <v>371</v>
      </c>
      <c r="F95" s="246" t="s">
        <v>130</v>
      </c>
      <c r="G95" s="236" t="s">
        <v>130</v>
      </c>
      <c r="H95" s="245" t="s">
        <v>130</v>
      </c>
      <c r="I95" s="30"/>
      <c r="J95" s="95" t="s">
        <v>140</v>
      </c>
      <c r="K95" s="246" t="s">
        <v>130</v>
      </c>
      <c r="L95" s="236" t="s">
        <v>130</v>
      </c>
      <c r="M95" s="245" t="s">
        <v>130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thickBot="1">
      <c r="A96" s="181"/>
      <c r="B96" s="181"/>
      <c r="C96" s="181"/>
      <c r="D96" s="181"/>
      <c r="E96" s="92" t="s">
        <v>235</v>
      </c>
      <c r="F96" s="251">
        <v>6.5</v>
      </c>
      <c r="G96" s="326">
        <v>0</v>
      </c>
      <c r="H96" s="245">
        <f t="shared" si="9"/>
        <v>6.5</v>
      </c>
      <c r="I96" s="181"/>
      <c r="J96" s="92" t="s">
        <v>140</v>
      </c>
      <c r="K96" s="251" t="s">
        <v>130</v>
      </c>
      <c r="L96" s="326" t="s">
        <v>130</v>
      </c>
      <c r="M96" s="245" t="s">
        <v>130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thickBot="1">
      <c r="A97" s="182"/>
      <c r="B97" s="182"/>
      <c r="C97" s="182"/>
      <c r="D97" s="182"/>
      <c r="E97" s="91" t="s">
        <v>375</v>
      </c>
      <c r="F97" s="229">
        <v>0.5</v>
      </c>
      <c r="G97" s="327">
        <v>0</v>
      </c>
      <c r="H97" s="352">
        <f t="shared" si="9"/>
        <v>0.5</v>
      </c>
      <c r="I97" s="183"/>
      <c r="J97" s="91" t="s">
        <v>141</v>
      </c>
      <c r="K97" s="229">
        <v>1</v>
      </c>
      <c r="L97" s="327">
        <v>0</v>
      </c>
      <c r="M97" s="252">
        <f t="shared" si="10"/>
        <v>1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thickBot="1">
      <c r="A98" s="182"/>
      <c r="B98" s="182"/>
      <c r="C98" s="182"/>
      <c r="D98" s="182"/>
      <c r="E98" s="328" t="s">
        <v>93</v>
      </c>
      <c r="F98" s="329">
        <f>17.5/3</f>
        <v>5.833333333333333</v>
      </c>
      <c r="G98" s="330">
        <v>0</v>
      </c>
      <c r="H98" s="252">
        <f>G98</f>
        <v>0</v>
      </c>
      <c r="I98" s="183"/>
      <c r="J98" s="328" t="s">
        <v>93</v>
      </c>
      <c r="K98" s="329">
        <f>18/3</f>
        <v>6</v>
      </c>
      <c r="L98" s="330">
        <v>0</v>
      </c>
      <c r="M98" s="252">
        <f>L98</f>
        <v>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184"/>
      <c r="B99" s="184"/>
      <c r="C99" s="184"/>
      <c r="D99" s="185"/>
      <c r="E99" s="99"/>
      <c r="F99" s="100"/>
      <c r="G99" s="100"/>
      <c r="H99" s="186"/>
      <c r="I99" s="183"/>
      <c r="J99" s="99"/>
      <c r="K99" s="100"/>
      <c r="L99" s="100"/>
      <c r="M99" s="10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187"/>
      <c r="B100" s="187"/>
      <c r="C100" s="187"/>
      <c r="D100" s="2"/>
      <c r="E100" s="103"/>
      <c r="F100" s="191">
        <f>F73+F93+F75+F76+F89+F78+F79+F90+F81+F82+F83+F97</f>
        <v>66.5</v>
      </c>
      <c r="G100" s="191">
        <f>G72+G73+G93+G75+G76+G89+G78+G79+G90+G81+G82+G83+G97+G98</f>
        <v>4.5</v>
      </c>
      <c r="H100" s="192">
        <f>F100+G100</f>
        <v>71</v>
      </c>
      <c r="I100" s="190"/>
      <c r="J100" s="103"/>
      <c r="K100" s="109">
        <f>K73+K89+K75+K76+K77+K78+K79+K80+K81+K82+K83+K97</f>
        <v>68</v>
      </c>
      <c r="L100" s="109">
        <f>L72+L73+L89+L75+L76+L77+L78+L79+L80+L81+L82+L83+L97+L98</f>
        <v>4</v>
      </c>
      <c r="M100" s="110">
        <f>K100+L100</f>
        <v>72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thickBot="1">
      <c r="A101" s="193"/>
      <c r="B101" s="193"/>
      <c r="C101" s="193"/>
      <c r="D101" s="194"/>
      <c r="E101" s="111"/>
      <c r="F101" s="112"/>
      <c r="G101" s="112"/>
      <c r="H101" s="113"/>
      <c r="I101" s="68"/>
      <c r="J101" s="111"/>
      <c r="K101" s="112"/>
      <c r="L101" s="112"/>
      <c r="M101" s="11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thickBot="1">
      <c r="A102" s="193"/>
      <c r="B102" s="193"/>
      <c r="C102" s="193"/>
      <c r="D102" s="194"/>
      <c r="E102" s="199"/>
      <c r="F102" s="200"/>
      <c r="G102" s="200"/>
      <c r="H102" s="201">
        <v>2</v>
      </c>
      <c r="I102" s="198"/>
      <c r="J102" s="122"/>
      <c r="K102" s="123"/>
      <c r="L102" s="123"/>
      <c r="M102" s="124">
        <v>2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193"/>
      <c r="B103" s="193"/>
      <c r="C103" s="193"/>
      <c r="D103" s="194"/>
      <c r="E103" s="193"/>
      <c r="F103" s="193"/>
      <c r="G103" s="193"/>
      <c r="H103" s="68"/>
      <c r="I103" s="68"/>
      <c r="J103" s="193"/>
      <c r="K103" s="193"/>
      <c r="L103" s="193"/>
      <c r="M103" s="19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>
      <c r="A104" s="193"/>
      <c r="B104" s="193"/>
      <c r="C104" s="193"/>
      <c r="D104" s="194"/>
      <c r="E104" s="193"/>
      <c r="F104" s="193"/>
      <c r="G104" s="193"/>
      <c r="H104" s="68"/>
      <c r="I104" s="68"/>
      <c r="J104" s="193"/>
      <c r="K104" s="193"/>
      <c r="L104" s="193"/>
      <c r="M104" s="194"/>
      <c r="N104" s="3"/>
      <c r="O104" s="3"/>
      <c r="P104" s="3"/>
      <c r="Q104" s="3"/>
      <c r="R104" s="3"/>
      <c r="S104" s="3"/>
      <c r="T104" s="3"/>
      <c r="U104" s="3"/>
      <c r="V104" s="181"/>
      <c r="W104" s="3"/>
      <c r="X104" s="3"/>
      <c r="Y104" s="3"/>
      <c r="Z104" s="3"/>
    </row>
    <row r="105" spans="1:26" ht="12.75">
      <c r="A105" s="193"/>
      <c r="B105" s="193"/>
      <c r="C105" s="193"/>
      <c r="D105" s="194"/>
      <c r="E105" s="193"/>
      <c r="F105" s="193"/>
      <c r="G105" s="193"/>
      <c r="H105" s="68"/>
      <c r="I105" s="68"/>
      <c r="J105" s="193"/>
      <c r="K105" s="193"/>
      <c r="L105" s="193"/>
      <c r="M105" s="194"/>
      <c r="N105" s="3"/>
      <c r="O105" s="3"/>
      <c r="P105" s="3"/>
      <c r="Q105" s="3"/>
      <c r="R105" s="3"/>
      <c r="S105" s="3"/>
      <c r="T105" s="3"/>
      <c r="U105" s="3"/>
      <c r="V105" s="182"/>
      <c r="W105" s="3"/>
      <c r="X105" s="3"/>
      <c r="Y105" s="3"/>
      <c r="Z105" s="3"/>
    </row>
    <row r="106" spans="1:26" ht="12.75">
      <c r="A106" s="193"/>
      <c r="B106" s="193"/>
      <c r="C106" s="193"/>
      <c r="D106" s="194"/>
      <c r="E106" s="193"/>
      <c r="F106" s="193"/>
      <c r="G106" s="193"/>
      <c r="H106" s="68"/>
      <c r="I106" s="68"/>
      <c r="J106" s="193"/>
      <c r="K106" s="193"/>
      <c r="L106" s="193"/>
      <c r="M106" s="194"/>
      <c r="N106" s="3"/>
      <c r="O106" s="3"/>
      <c r="P106" s="3"/>
      <c r="Q106" s="3"/>
      <c r="R106" s="3"/>
      <c r="S106" s="3"/>
      <c r="T106" s="3"/>
      <c r="U106" s="3"/>
      <c r="V106" s="185"/>
      <c r="W106" s="3"/>
      <c r="X106" s="3"/>
      <c r="Y106" s="3"/>
      <c r="Z106" s="3"/>
    </row>
    <row r="107" spans="1:26" ht="12.75">
      <c r="A107" s="193"/>
      <c r="B107" s="193"/>
      <c r="C107" s="193"/>
      <c r="D107" s="194"/>
      <c r="E107" s="193"/>
      <c r="F107" s="193"/>
      <c r="G107" s="193"/>
      <c r="H107" s="68"/>
      <c r="I107" s="68"/>
      <c r="J107" s="193"/>
      <c r="K107" s="193"/>
      <c r="L107" s="193"/>
      <c r="M107" s="194"/>
      <c r="N107" s="3"/>
      <c r="O107" s="3"/>
      <c r="P107" s="3"/>
      <c r="Q107" s="3"/>
      <c r="R107" s="3"/>
      <c r="S107" s="3"/>
      <c r="T107" s="3"/>
      <c r="U107" s="3"/>
      <c r="V107" s="2"/>
      <c r="W107" s="3"/>
      <c r="X107" s="3"/>
      <c r="Y107" s="3"/>
      <c r="Z107" s="3"/>
    </row>
    <row r="108" spans="1:26" ht="12.75">
      <c r="A108" s="193"/>
      <c r="B108" s="193"/>
      <c r="C108" s="193"/>
      <c r="D108" s="194"/>
      <c r="E108" s="193"/>
      <c r="F108" s="193"/>
      <c r="G108" s="193"/>
      <c r="H108" s="68"/>
      <c r="I108" s="68"/>
      <c r="J108" s="193"/>
      <c r="K108" s="193"/>
      <c r="L108" s="193"/>
      <c r="M108" s="194"/>
      <c r="N108" s="3"/>
      <c r="O108" s="3"/>
      <c r="P108" s="3"/>
      <c r="Q108" s="3"/>
      <c r="R108" s="3"/>
      <c r="S108" s="3"/>
      <c r="T108" s="3"/>
      <c r="U108" s="3"/>
      <c r="V108" s="194"/>
      <c r="W108" s="3"/>
      <c r="X108" s="3"/>
      <c r="Y108" s="3"/>
      <c r="Z108" s="3"/>
    </row>
    <row r="109" spans="1:26" ht="12.75">
      <c r="A109" s="193"/>
      <c r="B109" s="193"/>
      <c r="C109" s="193"/>
      <c r="D109" s="194"/>
      <c r="E109" s="193"/>
      <c r="F109" s="193"/>
      <c r="G109" s="193"/>
      <c r="H109" s="68"/>
      <c r="I109" s="68"/>
      <c r="J109" s="193"/>
      <c r="K109" s="193"/>
      <c r="L109" s="193"/>
      <c r="M109" s="194"/>
      <c r="N109" s="3"/>
      <c r="O109" s="3"/>
      <c r="P109" s="3"/>
      <c r="Q109" s="3"/>
      <c r="R109" s="3"/>
      <c r="S109" s="3"/>
      <c r="T109" s="3"/>
      <c r="U109" s="3"/>
      <c r="V109" s="194"/>
      <c r="W109" s="3"/>
      <c r="X109" s="3"/>
      <c r="Y109" s="3"/>
      <c r="Z109" s="3"/>
    </row>
    <row r="110" spans="1:26" ht="12.75">
      <c r="A110" s="193"/>
      <c r="B110" s="193"/>
      <c r="C110" s="193"/>
      <c r="D110" s="194"/>
      <c r="E110" s="193"/>
      <c r="F110" s="193"/>
      <c r="G110" s="193"/>
      <c r="H110" s="68"/>
      <c r="I110" s="68"/>
      <c r="J110" s="193"/>
      <c r="K110" s="193"/>
      <c r="L110" s="193"/>
      <c r="M110" s="194"/>
      <c r="N110" s="3"/>
      <c r="O110" s="3"/>
      <c r="P110" s="3"/>
      <c r="Q110" s="3"/>
      <c r="R110" s="3"/>
      <c r="S110" s="3"/>
      <c r="T110" s="3"/>
      <c r="U110" s="3"/>
      <c r="V110" s="194"/>
      <c r="W110" s="30"/>
      <c r="X110" s="193"/>
      <c r="Y110" s="68"/>
      <c r="Z110" s="3"/>
    </row>
    <row r="111" spans="1:26" ht="12.75">
      <c r="A111" s="193"/>
      <c r="B111" s="193"/>
      <c r="C111" s="193"/>
      <c r="D111" s="194"/>
      <c r="E111" s="193"/>
      <c r="F111" s="193"/>
      <c r="G111" s="193"/>
      <c r="H111" s="68"/>
      <c r="I111" s="68"/>
      <c r="J111" s="193"/>
      <c r="K111" s="193"/>
      <c r="L111" s="193"/>
      <c r="M111" s="194"/>
      <c r="N111" s="3"/>
      <c r="O111" s="3"/>
      <c r="P111" s="3"/>
      <c r="Q111" s="3"/>
      <c r="R111" s="3"/>
      <c r="S111" s="3"/>
      <c r="T111" s="3"/>
      <c r="U111" s="3"/>
      <c r="V111" s="194"/>
      <c r="W111" s="30"/>
      <c r="X111" s="193"/>
      <c r="Y111" s="68"/>
      <c r="Z111" s="3"/>
    </row>
    <row r="112" spans="1:26" ht="12.75">
      <c r="A112" s="202"/>
      <c r="B112" s="202"/>
      <c r="C112" s="202"/>
      <c r="D112" s="203"/>
      <c r="E112" s="100"/>
      <c r="F112" s="100"/>
      <c r="G112" s="100"/>
      <c r="H112" s="202"/>
      <c r="I112" s="202"/>
      <c r="J112" s="202"/>
      <c r="K112" s="202"/>
      <c r="L112" s="202"/>
      <c r="M112" s="203"/>
      <c r="N112" s="3"/>
      <c r="O112" s="3"/>
      <c r="P112" s="3"/>
      <c r="Q112" s="3"/>
      <c r="R112" s="3"/>
      <c r="S112" s="3"/>
      <c r="T112" s="3"/>
      <c r="U112" s="3"/>
      <c r="V112" s="194"/>
      <c r="W112" s="30"/>
      <c r="X112" s="193"/>
      <c r="Y112" s="68"/>
      <c r="Z112" s="3"/>
    </row>
    <row r="113" spans="1:26" s="4" customFormat="1" ht="12.75">
      <c r="A113" s="204"/>
      <c r="B113" s="204"/>
      <c r="C113" s="204"/>
      <c r="D113" s="203"/>
      <c r="E113" s="100"/>
      <c r="F113" s="100"/>
      <c r="G113" s="100"/>
      <c r="H113" s="202"/>
      <c r="I113" s="202"/>
      <c r="J113" s="100"/>
      <c r="K113" s="100"/>
      <c r="L113" s="100"/>
      <c r="M113" s="203"/>
      <c r="N113" s="3"/>
      <c r="O113" s="3"/>
      <c r="P113" s="3"/>
      <c r="Q113" s="3"/>
      <c r="R113" s="3"/>
      <c r="S113" s="3"/>
      <c r="T113" s="3"/>
      <c r="U113" s="3"/>
      <c r="V113" s="194"/>
      <c r="W113" s="30"/>
      <c r="X113" s="193"/>
      <c r="Y113" s="68"/>
      <c r="Z113" s="3"/>
    </row>
    <row r="114" spans="1:26" s="4" customFormat="1" ht="12.75">
      <c r="A114" s="100"/>
      <c r="B114" s="100"/>
      <c r="C114" s="100"/>
      <c r="D114" s="203"/>
      <c r="E114" s="100"/>
      <c r="F114" s="100"/>
      <c r="G114" s="100"/>
      <c r="H114" s="202"/>
      <c r="I114" s="202"/>
      <c r="J114" s="100"/>
      <c r="K114" s="100"/>
      <c r="L114" s="100"/>
      <c r="M114" s="203"/>
      <c r="N114" s="3"/>
      <c r="O114" s="3"/>
      <c r="P114" s="3"/>
      <c r="Q114" s="3"/>
      <c r="R114" s="3"/>
      <c r="S114" s="3"/>
      <c r="T114" s="3"/>
      <c r="U114" s="3"/>
      <c r="V114" s="194"/>
      <c r="W114" s="30"/>
      <c r="X114" s="193"/>
      <c r="Y114" s="68"/>
      <c r="Z114" s="3"/>
    </row>
    <row r="115" spans="1:26" s="4" customFormat="1" ht="12.75">
      <c r="A115" s="100"/>
      <c r="B115" s="100"/>
      <c r="C115" s="100"/>
      <c r="D115" s="202"/>
      <c r="E115" s="100"/>
      <c r="F115" s="100"/>
      <c r="G115" s="100"/>
      <c r="H115" s="202"/>
      <c r="I115" s="202"/>
      <c r="J115" s="100"/>
      <c r="K115" s="100"/>
      <c r="L115" s="100"/>
      <c r="M115" s="203"/>
      <c r="N115" s="3"/>
      <c r="O115" s="3"/>
      <c r="P115" s="3"/>
      <c r="Q115" s="3"/>
      <c r="R115" s="3"/>
      <c r="S115" s="3"/>
      <c r="T115" s="3"/>
      <c r="U115" s="3"/>
      <c r="V115" s="194"/>
      <c r="W115" s="30"/>
      <c r="X115" s="193"/>
      <c r="Y115" s="68"/>
      <c r="Z115" s="3"/>
    </row>
    <row r="116" spans="1:26" s="4" customFormat="1" ht="12.75">
      <c r="A116" s="193"/>
      <c r="B116" s="193"/>
      <c r="C116" s="193"/>
      <c r="D116" s="68"/>
      <c r="E116" s="100"/>
      <c r="F116" s="100"/>
      <c r="G116" s="100"/>
      <c r="H116" s="202"/>
      <c r="I116" s="202"/>
      <c r="J116" s="100"/>
      <c r="K116" s="100"/>
      <c r="L116" s="100"/>
      <c r="M116" s="203"/>
      <c r="N116" s="3"/>
      <c r="O116" s="3"/>
      <c r="P116" s="3"/>
      <c r="Q116" s="3"/>
      <c r="R116" s="3"/>
      <c r="S116" s="3"/>
      <c r="T116" s="3"/>
      <c r="U116" s="3"/>
      <c r="V116" s="194"/>
      <c r="W116" s="30"/>
      <c r="X116" s="193"/>
      <c r="Y116" s="68"/>
      <c r="Z116" s="3"/>
    </row>
    <row r="117" spans="1:26" s="4" customFormat="1" ht="12.75">
      <c r="A117" s="100"/>
      <c r="B117" s="100"/>
      <c r="C117" s="100"/>
      <c r="D117" s="202"/>
      <c r="E117" s="100"/>
      <c r="F117" s="100"/>
      <c r="G117" s="100"/>
      <c r="H117" s="202"/>
      <c r="I117" s="202"/>
      <c r="J117" s="100"/>
      <c r="K117" s="100"/>
      <c r="L117" s="100"/>
      <c r="M117" s="202"/>
      <c r="N117" s="3"/>
      <c r="O117" s="3"/>
      <c r="P117" s="3"/>
      <c r="Q117" s="3"/>
      <c r="R117" s="3"/>
      <c r="S117" s="3"/>
      <c r="T117" s="3"/>
      <c r="U117" s="3"/>
      <c r="V117" s="194"/>
      <c r="W117" s="30"/>
      <c r="X117" s="193"/>
      <c r="Y117" s="68"/>
      <c r="Z117" s="3"/>
    </row>
    <row r="118" spans="1:26" s="4" customFormat="1" ht="12.75">
      <c r="A118" s="100"/>
      <c r="B118" s="100"/>
      <c r="C118" s="100"/>
      <c r="D118" s="202"/>
      <c r="E118" s="100"/>
      <c r="F118" s="100"/>
      <c r="G118" s="100"/>
      <c r="H118" s="202"/>
      <c r="I118" s="202"/>
      <c r="J118" s="100"/>
      <c r="K118" s="100"/>
      <c r="L118" s="100"/>
      <c r="M118" s="202"/>
      <c r="N118" s="3"/>
      <c r="O118" s="3"/>
      <c r="P118" s="3"/>
      <c r="Q118" s="3"/>
      <c r="R118" s="3"/>
      <c r="S118" s="3"/>
      <c r="T118" s="3"/>
      <c r="U118" s="3"/>
      <c r="V118" s="194"/>
      <c r="W118" s="30"/>
      <c r="X118" s="193"/>
      <c r="Y118" s="68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</sheetData>
  <sheetProtection/>
  <mergeCells count="14">
    <mergeCell ref="E37:H37"/>
    <mergeCell ref="A1:Q1"/>
    <mergeCell ref="A2:Q2"/>
    <mergeCell ref="N37:Q37"/>
    <mergeCell ref="J71:M71"/>
    <mergeCell ref="J3:M3"/>
    <mergeCell ref="E3:H3"/>
    <mergeCell ref="A3:D3"/>
    <mergeCell ref="A36:Q36"/>
    <mergeCell ref="E71:H71"/>
    <mergeCell ref="N3:Q3"/>
    <mergeCell ref="J37:M37"/>
    <mergeCell ref="A37:D37"/>
    <mergeCell ref="E70:M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9.7109375" style="5" customWidth="1"/>
    <col min="2" max="3" width="5.7109375" style="5" customWidth="1"/>
    <col min="4" max="4" width="6.7109375" style="5" customWidth="1"/>
    <col min="5" max="5" width="19.7109375" style="5" customWidth="1"/>
    <col min="6" max="7" width="5.7109375" style="5" customWidth="1"/>
    <col min="8" max="8" width="6.7109375" style="5" customWidth="1"/>
    <col min="9" max="9" width="1.1484375" style="5" customWidth="1"/>
    <col min="10" max="10" width="19.7109375" style="5" customWidth="1"/>
    <col min="11" max="12" width="5.7109375" style="5" customWidth="1"/>
    <col min="13" max="13" width="6.7109375" style="5" customWidth="1"/>
    <col min="14" max="14" width="19.7109375" style="5" customWidth="1"/>
    <col min="15" max="16" width="5.7109375" style="5" customWidth="1"/>
    <col min="17" max="17" width="6.7109375" style="5" customWidth="1"/>
    <col min="18" max="22" width="9.140625" style="5" customWidth="1"/>
    <col min="23" max="26" width="9.140625" style="4" customWidth="1"/>
    <col min="27" max="16384" width="9.140625" style="5" customWidth="1"/>
  </cols>
  <sheetData>
    <row r="1" spans="1:26" ht="15" thickBot="1">
      <c r="A1" s="674" t="s">
        <v>113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6"/>
      <c r="R1" s="3"/>
      <c r="S1" s="3"/>
      <c r="T1" s="3"/>
      <c r="U1" s="3"/>
      <c r="V1" s="3"/>
      <c r="W1" s="3"/>
      <c r="X1" s="3"/>
      <c r="Y1" s="3"/>
      <c r="Z1" s="3"/>
    </row>
    <row r="2" spans="1:26" ht="15" thickBot="1">
      <c r="A2" s="674" t="s">
        <v>36</v>
      </c>
      <c r="B2" s="675"/>
      <c r="C2" s="675"/>
      <c r="D2" s="675"/>
      <c r="E2" s="675"/>
      <c r="F2" s="675"/>
      <c r="G2" s="675"/>
      <c r="H2" s="675"/>
      <c r="I2" s="689"/>
      <c r="J2" s="675"/>
      <c r="K2" s="675"/>
      <c r="L2" s="675"/>
      <c r="M2" s="675"/>
      <c r="N2" s="675"/>
      <c r="O2" s="675"/>
      <c r="P2" s="675"/>
      <c r="Q2" s="676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thickBot="1">
      <c r="A3" s="733" t="s">
        <v>447</v>
      </c>
      <c r="B3" s="734"/>
      <c r="C3" s="734"/>
      <c r="D3" s="735"/>
      <c r="E3" s="722" t="s">
        <v>357</v>
      </c>
      <c r="F3" s="723"/>
      <c r="G3" s="724"/>
      <c r="H3" s="725"/>
      <c r="I3" s="79"/>
      <c r="J3" s="736" t="s">
        <v>63</v>
      </c>
      <c r="K3" s="737"/>
      <c r="L3" s="738"/>
      <c r="M3" s="739"/>
      <c r="N3" s="730" t="s">
        <v>72</v>
      </c>
      <c r="O3" s="731"/>
      <c r="P3" s="731"/>
      <c r="Q3" s="732"/>
      <c r="R3" s="3"/>
      <c r="S3" s="3"/>
      <c r="T3" s="3"/>
      <c r="U3" s="3"/>
      <c r="V3" s="3"/>
      <c r="W3" s="3"/>
      <c r="X3" s="3"/>
      <c r="Y3" s="3"/>
      <c r="Z3" s="3"/>
    </row>
    <row r="4" spans="1:26" ht="13.5" thickBot="1">
      <c r="A4" s="476" t="s">
        <v>3</v>
      </c>
      <c r="B4" s="477" t="s">
        <v>68</v>
      </c>
      <c r="C4" s="477">
        <v>1.5</v>
      </c>
      <c r="D4" s="478" t="s">
        <v>11</v>
      </c>
      <c r="E4" s="470" t="s">
        <v>3</v>
      </c>
      <c r="F4" s="471" t="s">
        <v>68</v>
      </c>
      <c r="G4" s="472">
        <v>-0.5</v>
      </c>
      <c r="H4" s="473" t="s">
        <v>11</v>
      </c>
      <c r="I4" s="84"/>
      <c r="J4" s="457" t="s">
        <v>3</v>
      </c>
      <c r="K4" s="458" t="s">
        <v>68</v>
      </c>
      <c r="L4" s="459">
        <v>2</v>
      </c>
      <c r="M4" s="460" t="s">
        <v>11</v>
      </c>
      <c r="N4" s="440" t="s">
        <v>3</v>
      </c>
      <c r="O4" s="441" t="s">
        <v>68</v>
      </c>
      <c r="P4" s="442">
        <v>0</v>
      </c>
      <c r="Q4" s="443" t="s">
        <v>11</v>
      </c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88" t="s">
        <v>385</v>
      </c>
      <c r="B5" s="339">
        <v>5</v>
      </c>
      <c r="C5" s="340">
        <v>-2</v>
      </c>
      <c r="D5" s="331">
        <f>B5+C5</f>
        <v>3</v>
      </c>
      <c r="E5" s="88" t="s">
        <v>440</v>
      </c>
      <c r="F5" s="216">
        <v>5.5</v>
      </c>
      <c r="G5" s="320">
        <v>-3</v>
      </c>
      <c r="H5" s="217">
        <f>F5+G5</f>
        <v>2.5</v>
      </c>
      <c r="I5" s="84"/>
      <c r="J5" s="88" t="s">
        <v>142</v>
      </c>
      <c r="K5" s="218">
        <v>6.5</v>
      </c>
      <c r="L5" s="320">
        <v>-1</v>
      </c>
      <c r="M5" s="331">
        <f>K5+L5</f>
        <v>5.5</v>
      </c>
      <c r="N5" s="88" t="s">
        <v>233</v>
      </c>
      <c r="O5" s="218">
        <v>7</v>
      </c>
      <c r="P5" s="320">
        <v>1</v>
      </c>
      <c r="Q5" s="217">
        <f>O5+P5</f>
        <v>8</v>
      </c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89" t="s">
        <v>384</v>
      </c>
      <c r="B6" s="341">
        <v>6</v>
      </c>
      <c r="C6" s="342">
        <v>0</v>
      </c>
      <c r="D6" s="332">
        <f aca="true" t="shared" si="0" ref="D6:D29">B6+C6</f>
        <v>6</v>
      </c>
      <c r="E6" s="89" t="s">
        <v>346</v>
      </c>
      <c r="F6" s="221">
        <v>5</v>
      </c>
      <c r="G6" s="321">
        <v>1.5</v>
      </c>
      <c r="H6" s="222">
        <f aca="true" t="shared" si="1" ref="H6:H29">F6+G6</f>
        <v>6.5</v>
      </c>
      <c r="I6" s="84"/>
      <c r="J6" s="89" t="s">
        <v>160</v>
      </c>
      <c r="K6" s="221">
        <v>6.5</v>
      </c>
      <c r="L6" s="321">
        <v>0</v>
      </c>
      <c r="M6" s="332">
        <f aca="true" t="shared" si="2" ref="M6:M29">K6+L6</f>
        <v>6.5</v>
      </c>
      <c r="N6" s="89" t="s">
        <v>234</v>
      </c>
      <c r="O6" s="221">
        <v>7</v>
      </c>
      <c r="P6" s="321">
        <v>0</v>
      </c>
      <c r="Q6" s="222">
        <f aca="true" t="shared" si="3" ref="Q6:Q29">O6+P6</f>
        <v>7</v>
      </c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89" t="s">
        <v>186</v>
      </c>
      <c r="B7" s="341">
        <v>6.5</v>
      </c>
      <c r="C7" s="342">
        <v>0</v>
      </c>
      <c r="D7" s="332">
        <f t="shared" si="0"/>
        <v>6.5</v>
      </c>
      <c r="E7" s="89" t="s">
        <v>329</v>
      </c>
      <c r="F7" s="221">
        <v>6</v>
      </c>
      <c r="G7" s="321">
        <v>-0.5</v>
      </c>
      <c r="H7" s="222">
        <f t="shared" si="1"/>
        <v>5.5</v>
      </c>
      <c r="I7" s="84"/>
      <c r="J7" s="89" t="s">
        <v>144</v>
      </c>
      <c r="K7" s="221">
        <v>6</v>
      </c>
      <c r="L7" s="321">
        <v>0</v>
      </c>
      <c r="M7" s="332">
        <f t="shared" si="2"/>
        <v>6</v>
      </c>
      <c r="N7" s="89" t="s">
        <v>235</v>
      </c>
      <c r="O7" s="221">
        <v>5.5</v>
      </c>
      <c r="P7" s="321">
        <v>0</v>
      </c>
      <c r="Q7" s="222">
        <f t="shared" si="3"/>
        <v>5.5</v>
      </c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89" t="s">
        <v>202</v>
      </c>
      <c r="B8" s="341">
        <v>6</v>
      </c>
      <c r="C8" s="342">
        <v>-0.5</v>
      </c>
      <c r="D8" s="332">
        <f t="shared" si="0"/>
        <v>5.5</v>
      </c>
      <c r="E8" s="89" t="s">
        <v>330</v>
      </c>
      <c r="F8" s="221">
        <v>6.5</v>
      </c>
      <c r="G8" s="321">
        <v>0</v>
      </c>
      <c r="H8" s="222">
        <f t="shared" si="1"/>
        <v>6.5</v>
      </c>
      <c r="I8" s="84"/>
      <c r="J8" s="89" t="s">
        <v>145</v>
      </c>
      <c r="K8" s="221">
        <v>6</v>
      </c>
      <c r="L8" s="321">
        <v>0</v>
      </c>
      <c r="M8" s="332">
        <f t="shared" si="2"/>
        <v>6</v>
      </c>
      <c r="N8" s="180" t="s">
        <v>252</v>
      </c>
      <c r="O8" s="353">
        <v>6</v>
      </c>
      <c r="P8" s="321">
        <v>0</v>
      </c>
      <c r="Q8" s="354">
        <f t="shared" si="3"/>
        <v>6</v>
      </c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89" t="s">
        <v>191</v>
      </c>
      <c r="B9" s="341">
        <v>6</v>
      </c>
      <c r="C9" s="342">
        <v>0</v>
      </c>
      <c r="D9" s="332">
        <f t="shared" si="0"/>
        <v>6</v>
      </c>
      <c r="E9" s="89" t="s">
        <v>441</v>
      </c>
      <c r="F9" s="221">
        <v>5.5</v>
      </c>
      <c r="G9" s="321">
        <v>0</v>
      </c>
      <c r="H9" s="222">
        <f t="shared" si="1"/>
        <v>5.5</v>
      </c>
      <c r="I9" s="84"/>
      <c r="J9" s="89" t="s">
        <v>156</v>
      </c>
      <c r="K9" s="221">
        <v>6</v>
      </c>
      <c r="L9" s="321">
        <v>0</v>
      </c>
      <c r="M9" s="332">
        <f t="shared" si="2"/>
        <v>6</v>
      </c>
      <c r="N9" s="89" t="s">
        <v>237</v>
      </c>
      <c r="O9" s="221">
        <v>6</v>
      </c>
      <c r="P9" s="321">
        <v>0</v>
      </c>
      <c r="Q9" s="222">
        <f t="shared" si="3"/>
        <v>6</v>
      </c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89" t="s">
        <v>189</v>
      </c>
      <c r="B10" s="341">
        <v>5.5</v>
      </c>
      <c r="C10" s="342">
        <v>0</v>
      </c>
      <c r="D10" s="332">
        <f t="shared" si="0"/>
        <v>5.5</v>
      </c>
      <c r="E10" s="89" t="s">
        <v>331</v>
      </c>
      <c r="F10" s="221">
        <v>5</v>
      </c>
      <c r="G10" s="321">
        <v>0</v>
      </c>
      <c r="H10" s="222">
        <f t="shared" si="1"/>
        <v>5</v>
      </c>
      <c r="I10" s="84"/>
      <c r="J10" s="89" t="s">
        <v>390</v>
      </c>
      <c r="K10" s="221">
        <v>5.5</v>
      </c>
      <c r="L10" s="321">
        <v>0</v>
      </c>
      <c r="M10" s="332">
        <f t="shared" si="2"/>
        <v>5.5</v>
      </c>
      <c r="N10" s="89" t="s">
        <v>407</v>
      </c>
      <c r="O10" s="221">
        <v>7</v>
      </c>
      <c r="P10" s="321">
        <v>0</v>
      </c>
      <c r="Q10" s="222">
        <f t="shared" si="3"/>
        <v>7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89" t="s">
        <v>190</v>
      </c>
      <c r="B11" s="341">
        <v>5.5</v>
      </c>
      <c r="C11" s="342">
        <v>0</v>
      </c>
      <c r="D11" s="332">
        <f t="shared" si="0"/>
        <v>5.5</v>
      </c>
      <c r="E11" s="89" t="s">
        <v>442</v>
      </c>
      <c r="F11" s="221">
        <v>6.5</v>
      </c>
      <c r="G11" s="321">
        <v>0</v>
      </c>
      <c r="H11" s="222">
        <f t="shared" si="1"/>
        <v>6.5</v>
      </c>
      <c r="I11" s="84"/>
      <c r="J11" s="89" t="s">
        <v>148</v>
      </c>
      <c r="K11" s="221">
        <v>7.5</v>
      </c>
      <c r="L11" s="321">
        <v>3</v>
      </c>
      <c r="M11" s="332">
        <f t="shared" si="2"/>
        <v>10.5</v>
      </c>
      <c r="N11" s="89" t="s">
        <v>240</v>
      </c>
      <c r="O11" s="221">
        <v>5</v>
      </c>
      <c r="P11" s="321">
        <v>0</v>
      </c>
      <c r="Q11" s="222">
        <f t="shared" si="3"/>
        <v>5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89" t="s">
        <v>200</v>
      </c>
      <c r="B12" s="341">
        <v>6</v>
      </c>
      <c r="C12" s="342">
        <v>-0.5</v>
      </c>
      <c r="D12" s="332">
        <f t="shared" si="0"/>
        <v>5.5</v>
      </c>
      <c r="E12" s="89" t="s">
        <v>423</v>
      </c>
      <c r="F12" s="221">
        <v>5.5</v>
      </c>
      <c r="G12" s="321">
        <v>0</v>
      </c>
      <c r="H12" s="222">
        <f t="shared" si="1"/>
        <v>5.5</v>
      </c>
      <c r="I12" s="84"/>
      <c r="J12" s="89" t="s">
        <v>149</v>
      </c>
      <c r="K12" s="221">
        <v>6</v>
      </c>
      <c r="L12" s="321">
        <v>-0.5</v>
      </c>
      <c r="M12" s="332">
        <f t="shared" si="2"/>
        <v>5.5</v>
      </c>
      <c r="N12" s="89" t="s">
        <v>251</v>
      </c>
      <c r="O12" s="221">
        <v>6</v>
      </c>
      <c r="P12" s="321">
        <v>0</v>
      </c>
      <c r="Q12" s="222">
        <f t="shared" si="3"/>
        <v>6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89" t="s">
        <v>192</v>
      </c>
      <c r="B13" s="341">
        <v>5.5</v>
      </c>
      <c r="C13" s="342">
        <v>0</v>
      </c>
      <c r="D13" s="332">
        <f t="shared" si="0"/>
        <v>5.5</v>
      </c>
      <c r="E13" s="89" t="s">
        <v>335</v>
      </c>
      <c r="F13" s="221">
        <v>5</v>
      </c>
      <c r="G13" s="321">
        <v>0</v>
      </c>
      <c r="H13" s="222">
        <f t="shared" si="1"/>
        <v>5</v>
      </c>
      <c r="I13" s="84"/>
      <c r="J13" s="89" t="s">
        <v>387</v>
      </c>
      <c r="K13" s="221">
        <v>6</v>
      </c>
      <c r="L13" s="321">
        <v>0</v>
      </c>
      <c r="M13" s="332">
        <f t="shared" si="2"/>
        <v>6</v>
      </c>
      <c r="N13" s="89" t="s">
        <v>241</v>
      </c>
      <c r="O13" s="221">
        <v>7</v>
      </c>
      <c r="P13" s="321">
        <v>1.5</v>
      </c>
      <c r="Q13" s="222">
        <f t="shared" si="3"/>
        <v>8.5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89" t="s">
        <v>193</v>
      </c>
      <c r="B14" s="341" t="s">
        <v>305</v>
      </c>
      <c r="C14" s="342" t="s">
        <v>305</v>
      </c>
      <c r="D14" s="332" t="s">
        <v>305</v>
      </c>
      <c r="E14" s="89" t="s">
        <v>336</v>
      </c>
      <c r="F14" s="221">
        <v>6</v>
      </c>
      <c r="G14" s="321">
        <v>0</v>
      </c>
      <c r="H14" s="222">
        <f t="shared" si="1"/>
        <v>6</v>
      </c>
      <c r="I14" s="84"/>
      <c r="J14" s="89" t="s">
        <v>152</v>
      </c>
      <c r="K14" s="221">
        <v>7</v>
      </c>
      <c r="L14" s="321">
        <v>3</v>
      </c>
      <c r="M14" s="332">
        <f t="shared" si="2"/>
        <v>10</v>
      </c>
      <c r="N14" s="89" t="s">
        <v>242</v>
      </c>
      <c r="O14" s="221">
        <v>5.5</v>
      </c>
      <c r="P14" s="321">
        <v>-0.5</v>
      </c>
      <c r="Q14" s="222">
        <f t="shared" si="3"/>
        <v>5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>
      <c r="A15" s="91" t="s">
        <v>194</v>
      </c>
      <c r="B15" s="337">
        <v>7</v>
      </c>
      <c r="C15" s="343">
        <v>1</v>
      </c>
      <c r="D15" s="344">
        <f t="shared" si="0"/>
        <v>8</v>
      </c>
      <c r="E15" s="91" t="s">
        <v>339</v>
      </c>
      <c r="F15" s="229">
        <v>6.5</v>
      </c>
      <c r="G15" s="322">
        <v>1</v>
      </c>
      <c r="H15" s="230">
        <f t="shared" si="1"/>
        <v>7.5</v>
      </c>
      <c r="I15" s="84"/>
      <c r="J15" s="91" t="s">
        <v>151</v>
      </c>
      <c r="K15" s="229">
        <v>5.5</v>
      </c>
      <c r="L15" s="322">
        <v>0</v>
      </c>
      <c r="M15" s="333">
        <f t="shared" si="2"/>
        <v>5.5</v>
      </c>
      <c r="N15" s="91" t="s">
        <v>243</v>
      </c>
      <c r="O15" s="229">
        <v>6.5</v>
      </c>
      <c r="P15" s="322">
        <v>0.5</v>
      </c>
      <c r="Q15" s="230">
        <f t="shared" si="3"/>
        <v>7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13.5" thickBot="1">
      <c r="A16" s="92"/>
      <c r="B16" s="323"/>
      <c r="C16" s="324"/>
      <c r="D16" s="235"/>
      <c r="E16" s="92"/>
      <c r="F16" s="323"/>
      <c r="G16" s="324"/>
      <c r="H16" s="235"/>
      <c r="I16" s="93"/>
      <c r="J16" s="92"/>
      <c r="K16" s="323"/>
      <c r="L16" s="324"/>
      <c r="M16" s="235"/>
      <c r="N16" s="92"/>
      <c r="O16" s="323"/>
      <c r="P16" s="324"/>
      <c r="Q16" s="235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94" t="s">
        <v>184</v>
      </c>
      <c r="B17" s="345">
        <v>6.5</v>
      </c>
      <c r="C17" s="346">
        <v>-1</v>
      </c>
      <c r="D17" s="334">
        <f t="shared" si="0"/>
        <v>5.5</v>
      </c>
      <c r="E17" s="94" t="s">
        <v>326</v>
      </c>
      <c r="F17" s="241" t="s">
        <v>130</v>
      </c>
      <c r="G17" s="325" t="s">
        <v>130</v>
      </c>
      <c r="H17" s="240" t="s">
        <v>130</v>
      </c>
      <c r="I17" s="93"/>
      <c r="J17" s="94" t="s">
        <v>153</v>
      </c>
      <c r="K17" s="241" t="s">
        <v>130</v>
      </c>
      <c r="L17" s="325" t="s">
        <v>130</v>
      </c>
      <c r="M17" s="334" t="s">
        <v>130</v>
      </c>
      <c r="N17" s="94" t="s">
        <v>372</v>
      </c>
      <c r="O17" s="241">
        <v>6.5</v>
      </c>
      <c r="P17" s="325">
        <v>-3</v>
      </c>
      <c r="Q17" s="240">
        <f t="shared" si="3"/>
        <v>3.5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95" t="s">
        <v>448</v>
      </c>
      <c r="B18" s="347" t="s">
        <v>227</v>
      </c>
      <c r="C18" s="348" t="s">
        <v>227</v>
      </c>
      <c r="D18" s="235" t="s">
        <v>227</v>
      </c>
      <c r="E18" s="95" t="s">
        <v>340</v>
      </c>
      <c r="F18" s="246">
        <v>5.5</v>
      </c>
      <c r="G18" s="236">
        <v>0</v>
      </c>
      <c r="H18" s="245">
        <f t="shared" si="1"/>
        <v>5.5</v>
      </c>
      <c r="I18" s="93"/>
      <c r="J18" s="95" t="s">
        <v>154</v>
      </c>
      <c r="K18" s="246" t="s">
        <v>130</v>
      </c>
      <c r="L18" s="236" t="s">
        <v>130</v>
      </c>
      <c r="M18" s="235" t="s">
        <v>130</v>
      </c>
      <c r="N18" s="95" t="s">
        <v>246</v>
      </c>
      <c r="O18" s="246">
        <v>5.5</v>
      </c>
      <c r="P18" s="236">
        <v>0</v>
      </c>
      <c r="Q18" s="245">
        <f t="shared" si="3"/>
        <v>5.5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95" t="s">
        <v>196</v>
      </c>
      <c r="B19" s="347" t="s">
        <v>227</v>
      </c>
      <c r="C19" s="348" t="s">
        <v>227</v>
      </c>
      <c r="D19" s="235" t="s">
        <v>227</v>
      </c>
      <c r="E19" s="95" t="s">
        <v>337</v>
      </c>
      <c r="F19" s="246">
        <v>6</v>
      </c>
      <c r="G19" s="236">
        <v>0</v>
      </c>
      <c r="H19" s="245">
        <f t="shared" si="1"/>
        <v>6</v>
      </c>
      <c r="I19" s="93"/>
      <c r="J19" s="95" t="s">
        <v>389</v>
      </c>
      <c r="K19" s="246">
        <v>7</v>
      </c>
      <c r="L19" s="236">
        <v>3</v>
      </c>
      <c r="M19" s="235">
        <f t="shared" si="2"/>
        <v>10</v>
      </c>
      <c r="N19" s="95" t="s">
        <v>245</v>
      </c>
      <c r="O19" s="246" t="s">
        <v>130</v>
      </c>
      <c r="P19" s="236" t="s">
        <v>130</v>
      </c>
      <c r="Q19" s="245" t="s">
        <v>130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89" t="s">
        <v>449</v>
      </c>
      <c r="B20" s="341">
        <v>5.5</v>
      </c>
      <c r="C20" s="342">
        <v>-0.5</v>
      </c>
      <c r="D20" s="332">
        <f t="shared" si="0"/>
        <v>5</v>
      </c>
      <c r="E20" s="95" t="s">
        <v>381</v>
      </c>
      <c r="F20" s="246">
        <v>5.5</v>
      </c>
      <c r="G20" s="236">
        <v>0</v>
      </c>
      <c r="H20" s="245">
        <f t="shared" si="1"/>
        <v>5.5</v>
      </c>
      <c r="I20" s="93"/>
      <c r="J20" s="95" t="s">
        <v>155</v>
      </c>
      <c r="K20" s="246" t="s">
        <v>130</v>
      </c>
      <c r="L20" s="236" t="s">
        <v>130</v>
      </c>
      <c r="M20" s="235" t="s">
        <v>130</v>
      </c>
      <c r="N20" s="95" t="s">
        <v>436</v>
      </c>
      <c r="O20" s="246">
        <v>6</v>
      </c>
      <c r="P20" s="236">
        <v>0</v>
      </c>
      <c r="Q20" s="245">
        <f t="shared" si="3"/>
        <v>6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95" t="s">
        <v>203</v>
      </c>
      <c r="B21" s="347">
        <v>6</v>
      </c>
      <c r="C21" s="348">
        <v>0</v>
      </c>
      <c r="D21" s="235">
        <f t="shared" si="0"/>
        <v>6</v>
      </c>
      <c r="E21" s="95" t="s">
        <v>443</v>
      </c>
      <c r="F21" s="246">
        <v>5.5</v>
      </c>
      <c r="G21" s="236">
        <v>0</v>
      </c>
      <c r="H21" s="245">
        <f t="shared" si="1"/>
        <v>5.5</v>
      </c>
      <c r="I21" s="93"/>
      <c r="J21" s="95" t="s">
        <v>159</v>
      </c>
      <c r="K21" s="246">
        <v>6.5</v>
      </c>
      <c r="L21" s="236">
        <v>0</v>
      </c>
      <c r="M21" s="235">
        <f t="shared" si="2"/>
        <v>6.5</v>
      </c>
      <c r="N21" s="95" t="s">
        <v>249</v>
      </c>
      <c r="O21" s="246">
        <v>6.5</v>
      </c>
      <c r="P21" s="236">
        <v>0</v>
      </c>
      <c r="Q21" s="245">
        <f t="shared" si="3"/>
        <v>6.5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95" t="s">
        <v>204</v>
      </c>
      <c r="B22" s="347">
        <v>6.5</v>
      </c>
      <c r="C22" s="348">
        <v>0</v>
      </c>
      <c r="D22" s="235">
        <f t="shared" si="0"/>
        <v>6.5</v>
      </c>
      <c r="E22" s="95" t="s">
        <v>332</v>
      </c>
      <c r="F22" s="246">
        <v>5.5</v>
      </c>
      <c r="G22" s="236">
        <v>-0.5</v>
      </c>
      <c r="H22" s="245">
        <f t="shared" si="1"/>
        <v>5</v>
      </c>
      <c r="I22" s="93"/>
      <c r="J22" s="95" t="s">
        <v>158</v>
      </c>
      <c r="K22" s="246">
        <v>7</v>
      </c>
      <c r="L22" s="236">
        <v>3</v>
      </c>
      <c r="M22" s="235">
        <f t="shared" si="2"/>
        <v>10</v>
      </c>
      <c r="N22" s="95" t="s">
        <v>239</v>
      </c>
      <c r="O22" s="246">
        <v>7</v>
      </c>
      <c r="P22" s="236">
        <v>0</v>
      </c>
      <c r="Q22" s="245">
        <f t="shared" si="3"/>
        <v>7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5" t="s">
        <v>206</v>
      </c>
      <c r="B23" s="347">
        <v>6.5</v>
      </c>
      <c r="C23" s="348">
        <v>0</v>
      </c>
      <c r="D23" s="235">
        <f t="shared" si="0"/>
        <v>6.5</v>
      </c>
      <c r="E23" s="95" t="s">
        <v>342</v>
      </c>
      <c r="F23" s="246">
        <v>6</v>
      </c>
      <c r="G23" s="236">
        <v>0</v>
      </c>
      <c r="H23" s="245">
        <f t="shared" si="1"/>
        <v>6</v>
      </c>
      <c r="I23" s="93"/>
      <c r="J23" s="95" t="s">
        <v>157</v>
      </c>
      <c r="K23" s="246" t="s">
        <v>227</v>
      </c>
      <c r="L23" s="236" t="s">
        <v>227</v>
      </c>
      <c r="M23" s="235" t="s">
        <v>227</v>
      </c>
      <c r="N23" s="95" t="s">
        <v>373</v>
      </c>
      <c r="O23" s="246" t="s">
        <v>130</v>
      </c>
      <c r="P23" s="236" t="s">
        <v>130</v>
      </c>
      <c r="Q23" s="245" t="s">
        <v>130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5" t="s">
        <v>201</v>
      </c>
      <c r="B24" s="347" t="s">
        <v>130</v>
      </c>
      <c r="C24" s="348" t="s">
        <v>130</v>
      </c>
      <c r="D24" s="235" t="s">
        <v>130</v>
      </c>
      <c r="E24" s="95" t="s">
        <v>344</v>
      </c>
      <c r="F24" s="246">
        <v>6.5</v>
      </c>
      <c r="G24" s="236">
        <v>-0.5</v>
      </c>
      <c r="H24" s="245">
        <f t="shared" si="1"/>
        <v>6</v>
      </c>
      <c r="I24" s="93"/>
      <c r="J24" s="95" t="s">
        <v>162</v>
      </c>
      <c r="K24" s="246">
        <v>5.5</v>
      </c>
      <c r="L24" s="236">
        <v>0</v>
      </c>
      <c r="M24" s="235">
        <f t="shared" si="2"/>
        <v>5.5</v>
      </c>
      <c r="N24" s="95" t="s">
        <v>250</v>
      </c>
      <c r="O24" s="246" t="s">
        <v>130</v>
      </c>
      <c r="P24" s="236" t="s">
        <v>130</v>
      </c>
      <c r="Q24" s="245" t="s">
        <v>130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95" t="s">
        <v>205</v>
      </c>
      <c r="B25" s="347">
        <v>6</v>
      </c>
      <c r="C25" s="348">
        <v>0</v>
      </c>
      <c r="D25" s="235">
        <f t="shared" si="0"/>
        <v>6</v>
      </c>
      <c r="E25" s="95" t="s">
        <v>444</v>
      </c>
      <c r="F25" s="246">
        <v>5.5</v>
      </c>
      <c r="G25" s="236">
        <v>0</v>
      </c>
      <c r="H25" s="245">
        <f t="shared" si="1"/>
        <v>5.5</v>
      </c>
      <c r="I25" s="93"/>
      <c r="J25" s="95" t="s">
        <v>143</v>
      </c>
      <c r="K25" s="246">
        <v>6</v>
      </c>
      <c r="L25" s="236">
        <v>0</v>
      </c>
      <c r="M25" s="235">
        <f t="shared" si="2"/>
        <v>6</v>
      </c>
      <c r="N25" s="95" t="s">
        <v>406</v>
      </c>
      <c r="O25" s="246">
        <v>6.5</v>
      </c>
      <c r="P25" s="236">
        <v>0.5</v>
      </c>
      <c r="Q25" s="245">
        <f t="shared" si="3"/>
        <v>7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95" t="s">
        <v>450</v>
      </c>
      <c r="B26" s="347">
        <v>6.5</v>
      </c>
      <c r="C26" s="348">
        <v>0</v>
      </c>
      <c r="D26" s="235">
        <f t="shared" si="0"/>
        <v>6.5</v>
      </c>
      <c r="E26" s="95" t="s">
        <v>445</v>
      </c>
      <c r="F26" s="246">
        <v>5.5</v>
      </c>
      <c r="G26" s="236">
        <v>-0.5</v>
      </c>
      <c r="H26" s="245">
        <f t="shared" si="1"/>
        <v>5</v>
      </c>
      <c r="I26" s="93"/>
      <c r="J26" s="142" t="s">
        <v>417</v>
      </c>
      <c r="K26" s="335">
        <v>6.5</v>
      </c>
      <c r="L26" s="236">
        <v>0</v>
      </c>
      <c r="M26" s="235">
        <f t="shared" si="2"/>
        <v>6.5</v>
      </c>
      <c r="N26" s="95" t="s">
        <v>374</v>
      </c>
      <c r="O26" s="246">
        <v>6</v>
      </c>
      <c r="P26" s="236">
        <v>0</v>
      </c>
      <c r="Q26" s="245">
        <f t="shared" si="3"/>
        <v>6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95" t="s">
        <v>414</v>
      </c>
      <c r="B27" s="347">
        <v>5.5</v>
      </c>
      <c r="C27" s="348">
        <v>0</v>
      </c>
      <c r="D27" s="235">
        <f t="shared" si="0"/>
        <v>5.5</v>
      </c>
      <c r="E27" s="95" t="s">
        <v>347</v>
      </c>
      <c r="F27" s="246">
        <v>6.5</v>
      </c>
      <c r="G27" s="236">
        <v>0</v>
      </c>
      <c r="H27" s="245">
        <f t="shared" si="1"/>
        <v>6.5</v>
      </c>
      <c r="I27" s="93"/>
      <c r="J27" s="95" t="s">
        <v>140</v>
      </c>
      <c r="K27" s="246" t="s">
        <v>130</v>
      </c>
      <c r="L27" s="236" t="s">
        <v>130</v>
      </c>
      <c r="M27" s="235" t="s">
        <v>130</v>
      </c>
      <c r="N27" s="95" t="s">
        <v>236</v>
      </c>
      <c r="O27" s="246" t="s">
        <v>130</v>
      </c>
      <c r="P27" s="236" t="s">
        <v>130</v>
      </c>
      <c r="Q27" s="245" t="s">
        <v>130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thickBot="1">
      <c r="A28" s="92" t="s">
        <v>188</v>
      </c>
      <c r="B28" s="349">
        <v>5</v>
      </c>
      <c r="C28" s="350">
        <v>0</v>
      </c>
      <c r="D28" s="235">
        <f t="shared" si="0"/>
        <v>5</v>
      </c>
      <c r="E28" s="92" t="s">
        <v>446</v>
      </c>
      <c r="F28" s="251">
        <v>5.5</v>
      </c>
      <c r="G28" s="326">
        <v>0</v>
      </c>
      <c r="H28" s="245">
        <f t="shared" si="1"/>
        <v>5.5</v>
      </c>
      <c r="I28" s="93"/>
      <c r="J28" s="92" t="s">
        <v>140</v>
      </c>
      <c r="K28" s="336" t="s">
        <v>130</v>
      </c>
      <c r="L28" s="326" t="s">
        <v>130</v>
      </c>
      <c r="M28" s="235" t="s">
        <v>130</v>
      </c>
      <c r="N28" s="92" t="s">
        <v>254</v>
      </c>
      <c r="O28" s="251">
        <v>6</v>
      </c>
      <c r="P28" s="326">
        <v>0</v>
      </c>
      <c r="Q28" s="245">
        <f>O28+P28</f>
        <v>6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thickBot="1">
      <c r="A29" s="91" t="s">
        <v>207</v>
      </c>
      <c r="B29" s="337">
        <v>0</v>
      </c>
      <c r="C29" s="351">
        <v>0</v>
      </c>
      <c r="D29" s="252">
        <f t="shared" si="0"/>
        <v>0</v>
      </c>
      <c r="E29" s="91" t="s">
        <v>350</v>
      </c>
      <c r="F29" s="229">
        <v>-1</v>
      </c>
      <c r="G29" s="327">
        <v>0</v>
      </c>
      <c r="H29" s="352">
        <f t="shared" si="1"/>
        <v>-1</v>
      </c>
      <c r="I29" s="84"/>
      <c r="J29" s="91" t="s">
        <v>163</v>
      </c>
      <c r="K29" s="337">
        <v>0</v>
      </c>
      <c r="L29" s="338">
        <v>0</v>
      </c>
      <c r="M29" s="252">
        <f t="shared" si="2"/>
        <v>0</v>
      </c>
      <c r="N29" s="91" t="s">
        <v>375</v>
      </c>
      <c r="O29" s="229">
        <v>0.5</v>
      </c>
      <c r="P29" s="327">
        <v>0</v>
      </c>
      <c r="Q29" s="352">
        <f t="shared" si="3"/>
        <v>0.5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thickBot="1">
      <c r="A30" s="328" t="s">
        <v>93</v>
      </c>
      <c r="B30" s="329">
        <f>18.5/3</f>
        <v>6.166666666666667</v>
      </c>
      <c r="C30" s="330">
        <v>0</v>
      </c>
      <c r="D30" s="252">
        <f>C30</f>
        <v>0</v>
      </c>
      <c r="E30" s="328" t="s">
        <v>93</v>
      </c>
      <c r="F30" s="329">
        <f>18/3</f>
        <v>6</v>
      </c>
      <c r="G30" s="330">
        <v>0</v>
      </c>
      <c r="H30" s="252">
        <f>G30</f>
        <v>0</v>
      </c>
      <c r="I30" s="84"/>
      <c r="J30" s="328" t="s">
        <v>93</v>
      </c>
      <c r="K30" s="329">
        <f>18.5/3</f>
        <v>6.166666666666667</v>
      </c>
      <c r="L30" s="330">
        <v>0</v>
      </c>
      <c r="M30" s="252">
        <f>L30</f>
        <v>0</v>
      </c>
      <c r="N30" s="328" t="s">
        <v>93</v>
      </c>
      <c r="O30" s="329">
        <f>18.5/3</f>
        <v>6.166666666666667</v>
      </c>
      <c r="P30" s="330">
        <v>0</v>
      </c>
      <c r="Q30" s="252">
        <f>P30</f>
        <v>0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254"/>
      <c r="B31" s="255"/>
      <c r="C31" s="255"/>
      <c r="D31" s="256"/>
      <c r="E31" s="254"/>
      <c r="F31" s="255"/>
      <c r="G31" s="255"/>
      <c r="H31" s="256"/>
      <c r="I31" s="102"/>
      <c r="J31" s="254"/>
      <c r="K31" s="255"/>
      <c r="L31" s="255"/>
      <c r="M31" s="256"/>
      <c r="N31" s="254"/>
      <c r="O31" s="255"/>
      <c r="P31" s="255"/>
      <c r="Q31" s="256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297"/>
      <c r="B32" s="479">
        <f>B5+B6+B7+B8+B9+B10+B11+B12+B13+B20+B15+B29</f>
        <v>64.5</v>
      </c>
      <c r="C32" s="479">
        <f>C4+C5+C6+C7+C8+C9+C10+C11+C12+C13+C20+C15+C29+C30</f>
        <v>-1</v>
      </c>
      <c r="D32" s="480">
        <f>B32+C32</f>
        <v>63.5</v>
      </c>
      <c r="E32" s="297"/>
      <c r="F32" s="474">
        <f>F5+F6+F7+F8+F9+F10+F11+F12+F13+F14+F15+F29</f>
        <v>62</v>
      </c>
      <c r="G32" s="474">
        <f>G4+G5+G6+G7+G8+G9+G10+G11+G12+G13+G14+G15+G29+G30</f>
        <v>-1.5</v>
      </c>
      <c r="H32" s="475">
        <f>F32+G32</f>
        <v>60.5</v>
      </c>
      <c r="I32" s="108"/>
      <c r="J32" s="297"/>
      <c r="K32" s="461">
        <f>K5+K6+K7+K8+K9+K10+K11+K12+K13+K14+K15+K29</f>
        <v>68.5</v>
      </c>
      <c r="L32" s="462">
        <f>L4+L5+L6+L7+L8+L9+L10+L11+L12+L13+L14+L15+L29+L30</f>
        <v>6.5</v>
      </c>
      <c r="M32" s="463">
        <f>K32+L32</f>
        <v>75</v>
      </c>
      <c r="N32" s="297"/>
      <c r="O32" s="444">
        <f>O5+O6+O7+O8+O9+O10+O11+O12+O13+O14+O15+O29</f>
        <v>69</v>
      </c>
      <c r="P32" s="444">
        <f>P4+P5+P6+P7+P8+P9+P10+P11+P12+P13+P14+P15+P29+P30</f>
        <v>2.5</v>
      </c>
      <c r="Q32" s="445">
        <f>O32+P32</f>
        <v>71.5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thickBot="1">
      <c r="A33" s="111"/>
      <c r="B33" s="112"/>
      <c r="C33" s="112"/>
      <c r="D33" s="113"/>
      <c r="E33" s="111"/>
      <c r="F33" s="112"/>
      <c r="G33" s="112"/>
      <c r="H33" s="113"/>
      <c r="I33" s="114"/>
      <c r="J33" s="111"/>
      <c r="K33" s="112"/>
      <c r="L33" s="112"/>
      <c r="M33" s="113"/>
      <c r="N33" s="111"/>
      <c r="O33" s="112"/>
      <c r="P33" s="112"/>
      <c r="Q33" s="11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thickBot="1">
      <c r="A34" s="118"/>
      <c r="B34" s="119"/>
      <c r="C34" s="119"/>
      <c r="D34" s="120">
        <v>0</v>
      </c>
      <c r="E34" s="154"/>
      <c r="F34" s="155"/>
      <c r="G34" s="155"/>
      <c r="H34" s="156">
        <v>0</v>
      </c>
      <c r="I34" s="121"/>
      <c r="J34" s="164"/>
      <c r="K34" s="165"/>
      <c r="L34" s="165"/>
      <c r="M34" s="166">
        <v>2</v>
      </c>
      <c r="N34" s="199"/>
      <c r="O34" s="200"/>
      <c r="P34" s="200"/>
      <c r="Q34" s="201">
        <v>2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ht="6" customHeight="1" thickBot="1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7"/>
      <c r="R35" s="3"/>
      <c r="S35" s="3"/>
      <c r="T35" s="3"/>
      <c r="U35" s="3"/>
      <c r="V35" s="128"/>
      <c r="W35" s="3"/>
      <c r="X35" s="3"/>
      <c r="Y35" s="3"/>
      <c r="Z35" s="3"/>
    </row>
    <row r="36" spans="1:26" ht="15" thickBot="1">
      <c r="A36" s="674" t="s">
        <v>37</v>
      </c>
      <c r="B36" s="675"/>
      <c r="C36" s="675"/>
      <c r="D36" s="675"/>
      <c r="E36" s="675"/>
      <c r="F36" s="675"/>
      <c r="G36" s="675"/>
      <c r="H36" s="675"/>
      <c r="I36" s="689"/>
      <c r="J36" s="675"/>
      <c r="K36" s="675"/>
      <c r="L36" s="675"/>
      <c r="M36" s="675"/>
      <c r="N36" s="675"/>
      <c r="O36" s="675"/>
      <c r="P36" s="675"/>
      <c r="Q36" s="676"/>
      <c r="R36" s="3"/>
      <c r="S36" s="3"/>
      <c r="T36" s="3"/>
      <c r="U36" s="3"/>
      <c r="V36" s="30"/>
      <c r="W36" s="3"/>
      <c r="X36" s="3"/>
      <c r="Y36" s="3"/>
      <c r="Z36" s="3"/>
    </row>
    <row r="37" spans="1:26" ht="15" customHeight="1" thickBot="1">
      <c r="A37" s="743" t="s">
        <v>76</v>
      </c>
      <c r="B37" s="744"/>
      <c r="C37" s="744"/>
      <c r="D37" s="745"/>
      <c r="E37" s="712" t="s">
        <v>427</v>
      </c>
      <c r="F37" s="713"/>
      <c r="G37" s="714"/>
      <c r="H37" s="715"/>
      <c r="I37" s="126"/>
      <c r="J37" s="719" t="s">
        <v>95</v>
      </c>
      <c r="K37" s="720"/>
      <c r="L37" s="720"/>
      <c r="M37" s="721"/>
      <c r="N37" s="716" t="s">
        <v>75</v>
      </c>
      <c r="O37" s="717"/>
      <c r="P37" s="717"/>
      <c r="Q37" s="718"/>
      <c r="R37" s="3"/>
      <c r="S37" s="3"/>
      <c r="T37" s="3"/>
      <c r="U37" s="3"/>
      <c r="V37" s="3"/>
      <c r="W37" s="129"/>
      <c r="X37" s="129"/>
      <c r="Y37" s="129"/>
      <c r="Z37" s="129"/>
    </row>
    <row r="38" spans="1:26" ht="13.5" thickBot="1">
      <c r="A38" s="464" t="s">
        <v>3</v>
      </c>
      <c r="B38" s="465" t="s">
        <v>68</v>
      </c>
      <c r="C38" s="465">
        <v>1</v>
      </c>
      <c r="D38" s="466" t="s">
        <v>11</v>
      </c>
      <c r="E38" s="416" t="s">
        <v>3</v>
      </c>
      <c r="F38" s="417" t="s">
        <v>68</v>
      </c>
      <c r="G38" s="418">
        <v>0</v>
      </c>
      <c r="H38" s="419" t="s">
        <v>11</v>
      </c>
      <c r="I38" s="126"/>
      <c r="J38" s="452" t="s">
        <v>3</v>
      </c>
      <c r="K38" s="453" t="s">
        <v>68</v>
      </c>
      <c r="L38" s="453">
        <v>2</v>
      </c>
      <c r="M38" s="454" t="s">
        <v>11</v>
      </c>
      <c r="N38" s="446" t="s">
        <v>3</v>
      </c>
      <c r="O38" s="447" t="s">
        <v>68</v>
      </c>
      <c r="P38" s="448">
        <v>0</v>
      </c>
      <c r="Q38" s="449" t="s">
        <v>11</v>
      </c>
      <c r="R38" s="3"/>
      <c r="S38" s="3"/>
      <c r="T38" s="3"/>
      <c r="U38" s="3"/>
      <c r="V38" s="3"/>
      <c r="W38" s="138"/>
      <c r="X38" s="138"/>
      <c r="Y38" s="138"/>
      <c r="Z38" s="138"/>
    </row>
    <row r="39" spans="1:26" ht="12.75">
      <c r="A39" s="88" t="s">
        <v>256</v>
      </c>
      <c r="B39" s="218">
        <v>6</v>
      </c>
      <c r="C39" s="320">
        <v>-1</v>
      </c>
      <c r="D39" s="331">
        <f>B39+C39</f>
        <v>5</v>
      </c>
      <c r="E39" s="88" t="s">
        <v>118</v>
      </c>
      <c r="F39" s="216">
        <v>6</v>
      </c>
      <c r="G39" s="320">
        <v>1</v>
      </c>
      <c r="H39" s="217">
        <f>F39+G39</f>
        <v>7</v>
      </c>
      <c r="I39" s="126"/>
      <c r="J39" s="88" t="s">
        <v>301</v>
      </c>
      <c r="K39" s="339">
        <v>6.5</v>
      </c>
      <c r="L39" s="340">
        <v>-1</v>
      </c>
      <c r="M39" s="331">
        <f>K39+L39</f>
        <v>5.5</v>
      </c>
      <c r="N39" s="88" t="s">
        <v>208</v>
      </c>
      <c r="O39" s="218">
        <v>5.5</v>
      </c>
      <c r="P39" s="320">
        <v>-1</v>
      </c>
      <c r="Q39" s="217">
        <f>O39+P39</f>
        <v>4.5</v>
      </c>
      <c r="R39" s="3"/>
      <c r="S39" s="3"/>
      <c r="T39" s="3"/>
      <c r="U39" s="3"/>
      <c r="V39" s="3"/>
      <c r="W39" s="139"/>
      <c r="X39" s="139"/>
      <c r="Y39" s="139"/>
      <c r="Z39" s="139"/>
    </row>
    <row r="40" spans="1:26" ht="12.75">
      <c r="A40" s="89" t="s">
        <v>257</v>
      </c>
      <c r="B40" s="221">
        <v>6</v>
      </c>
      <c r="C40" s="321">
        <v>-0.5</v>
      </c>
      <c r="D40" s="332">
        <f aca="true" t="shared" si="4" ref="D40:D63">B40+C40</f>
        <v>5.5</v>
      </c>
      <c r="E40" s="89" t="s">
        <v>395</v>
      </c>
      <c r="F40" s="221">
        <v>6</v>
      </c>
      <c r="G40" s="321">
        <v>0.5</v>
      </c>
      <c r="H40" s="222">
        <f>F40+G40</f>
        <v>6.5</v>
      </c>
      <c r="I40" s="126"/>
      <c r="J40" s="89" t="s">
        <v>323</v>
      </c>
      <c r="K40" s="341">
        <v>5</v>
      </c>
      <c r="L40" s="342">
        <v>0</v>
      </c>
      <c r="M40" s="332">
        <f aca="true" t="shared" si="5" ref="M40:M63">K40+L40</f>
        <v>5</v>
      </c>
      <c r="N40" s="89" t="s">
        <v>229</v>
      </c>
      <c r="O40" s="221">
        <v>6</v>
      </c>
      <c r="P40" s="321">
        <v>-0.5</v>
      </c>
      <c r="Q40" s="222">
        <f aca="true" t="shared" si="6" ref="Q40:Q63">O40+P40</f>
        <v>5.5</v>
      </c>
      <c r="R40" s="3"/>
      <c r="S40" s="3"/>
      <c r="T40" s="3"/>
      <c r="U40" s="3"/>
      <c r="V40" s="3"/>
      <c r="W40" s="139"/>
      <c r="X40" s="139"/>
      <c r="Y40" s="139"/>
      <c r="Z40" s="139"/>
    </row>
    <row r="41" spans="1:26" ht="12.75">
      <c r="A41" s="89" t="s">
        <v>274</v>
      </c>
      <c r="B41" s="221">
        <v>5.5</v>
      </c>
      <c r="C41" s="321">
        <v>-0.5</v>
      </c>
      <c r="D41" s="332">
        <f t="shared" si="4"/>
        <v>5</v>
      </c>
      <c r="E41" s="89" t="s">
        <v>428</v>
      </c>
      <c r="F41" s="221">
        <v>6</v>
      </c>
      <c r="G41" s="321">
        <v>-0.5</v>
      </c>
      <c r="H41" s="222">
        <f>F41+G41</f>
        <v>5.5</v>
      </c>
      <c r="I41" s="126"/>
      <c r="J41" s="89" t="s">
        <v>303</v>
      </c>
      <c r="K41" s="341">
        <v>6.5</v>
      </c>
      <c r="L41" s="342">
        <v>0</v>
      </c>
      <c r="M41" s="332">
        <f t="shared" si="5"/>
        <v>6.5</v>
      </c>
      <c r="N41" s="89" t="s">
        <v>228</v>
      </c>
      <c r="O41" s="221">
        <v>6</v>
      </c>
      <c r="P41" s="321">
        <v>0</v>
      </c>
      <c r="Q41" s="222">
        <f t="shared" si="6"/>
        <v>6</v>
      </c>
      <c r="R41" s="3"/>
      <c r="S41" s="3"/>
      <c r="T41" s="3"/>
      <c r="U41" s="3"/>
      <c r="V41" s="3"/>
      <c r="W41" s="139"/>
      <c r="X41" s="139"/>
      <c r="Y41" s="139"/>
      <c r="Z41" s="139"/>
    </row>
    <row r="42" spans="1:26" ht="12.75">
      <c r="A42" s="89" t="s">
        <v>259</v>
      </c>
      <c r="B42" s="221">
        <v>6.5</v>
      </c>
      <c r="C42" s="321">
        <v>0.5</v>
      </c>
      <c r="D42" s="332">
        <f t="shared" si="4"/>
        <v>7</v>
      </c>
      <c r="E42" s="89" t="s">
        <v>121</v>
      </c>
      <c r="F42" s="221">
        <v>5</v>
      </c>
      <c r="G42" s="321">
        <v>-0.5</v>
      </c>
      <c r="H42" s="222">
        <f>F42+G42</f>
        <v>4.5</v>
      </c>
      <c r="I42" s="126"/>
      <c r="J42" s="89" t="s">
        <v>304</v>
      </c>
      <c r="K42" s="341">
        <v>5</v>
      </c>
      <c r="L42" s="342">
        <v>-1.5</v>
      </c>
      <c r="M42" s="332">
        <f t="shared" si="5"/>
        <v>3.5</v>
      </c>
      <c r="N42" s="89" t="s">
        <v>231</v>
      </c>
      <c r="O42" s="221">
        <v>6</v>
      </c>
      <c r="P42" s="321">
        <v>0</v>
      </c>
      <c r="Q42" s="222">
        <f t="shared" si="6"/>
        <v>6</v>
      </c>
      <c r="R42" s="3"/>
      <c r="S42" s="3"/>
      <c r="T42" s="3"/>
      <c r="U42" s="3"/>
      <c r="V42" s="3"/>
      <c r="W42" s="139"/>
      <c r="X42" s="139"/>
      <c r="Y42" s="139"/>
      <c r="Z42" s="139"/>
    </row>
    <row r="43" spans="1:26" ht="12.75">
      <c r="A43" s="89" t="s">
        <v>260</v>
      </c>
      <c r="B43" s="221">
        <v>7</v>
      </c>
      <c r="C43" s="321">
        <v>1</v>
      </c>
      <c r="D43" s="332">
        <f t="shared" si="4"/>
        <v>8</v>
      </c>
      <c r="E43" s="89" t="s">
        <v>133</v>
      </c>
      <c r="F43" s="221" t="s">
        <v>333</v>
      </c>
      <c r="G43" s="321" t="s">
        <v>333</v>
      </c>
      <c r="H43" s="222" t="s">
        <v>333</v>
      </c>
      <c r="I43" s="126"/>
      <c r="J43" s="89" t="s">
        <v>306</v>
      </c>
      <c r="K43" s="341">
        <v>5</v>
      </c>
      <c r="L43" s="342">
        <v>0</v>
      </c>
      <c r="M43" s="332">
        <f t="shared" si="5"/>
        <v>5</v>
      </c>
      <c r="N43" s="89" t="s">
        <v>224</v>
      </c>
      <c r="O43" s="221">
        <v>6.5</v>
      </c>
      <c r="P43" s="321">
        <v>0</v>
      </c>
      <c r="Q43" s="222">
        <f t="shared" si="6"/>
        <v>6.5</v>
      </c>
      <c r="R43" s="3"/>
      <c r="S43" s="3"/>
      <c r="T43" s="3"/>
      <c r="U43" s="3"/>
      <c r="V43" s="3"/>
      <c r="W43" s="139"/>
      <c r="X43" s="139"/>
      <c r="Y43" s="139"/>
      <c r="Z43" s="139"/>
    </row>
    <row r="44" spans="1:26" ht="12.75">
      <c r="A44" s="89" t="s">
        <v>261</v>
      </c>
      <c r="B44" s="221" t="s">
        <v>333</v>
      </c>
      <c r="C44" s="321" t="s">
        <v>333</v>
      </c>
      <c r="D44" s="332" t="s">
        <v>333</v>
      </c>
      <c r="E44" s="89" t="s">
        <v>123</v>
      </c>
      <c r="F44" s="221" t="s">
        <v>333</v>
      </c>
      <c r="G44" s="321" t="s">
        <v>333</v>
      </c>
      <c r="H44" s="222" t="s">
        <v>333</v>
      </c>
      <c r="I44" s="126"/>
      <c r="J44" s="89" t="s">
        <v>404</v>
      </c>
      <c r="K44" s="341">
        <v>5.5</v>
      </c>
      <c r="L44" s="342">
        <v>0</v>
      </c>
      <c r="M44" s="332">
        <f t="shared" si="5"/>
        <v>5.5</v>
      </c>
      <c r="N44" s="89" t="s">
        <v>213</v>
      </c>
      <c r="O44" s="221">
        <v>6.5</v>
      </c>
      <c r="P44" s="321">
        <v>1</v>
      </c>
      <c r="Q44" s="222">
        <f t="shared" si="6"/>
        <v>7.5</v>
      </c>
      <c r="R44" s="3"/>
      <c r="S44" s="3"/>
      <c r="T44" s="3"/>
      <c r="U44" s="3"/>
      <c r="V44" s="3"/>
      <c r="W44" s="139"/>
      <c r="X44" s="139"/>
      <c r="Y44" s="139"/>
      <c r="Z44" s="139"/>
    </row>
    <row r="45" spans="1:26" ht="12.75">
      <c r="A45" s="89" t="s">
        <v>262</v>
      </c>
      <c r="B45" s="221">
        <v>6</v>
      </c>
      <c r="C45" s="321">
        <v>-0.5</v>
      </c>
      <c r="D45" s="332">
        <f t="shared" si="4"/>
        <v>5.5</v>
      </c>
      <c r="E45" s="89" t="s">
        <v>124</v>
      </c>
      <c r="F45" s="221">
        <v>6.5</v>
      </c>
      <c r="G45" s="321">
        <v>0</v>
      </c>
      <c r="H45" s="222">
        <f>F45+G45</f>
        <v>6.5</v>
      </c>
      <c r="I45" s="126"/>
      <c r="J45" s="89" t="s">
        <v>319</v>
      </c>
      <c r="K45" s="341">
        <v>7</v>
      </c>
      <c r="L45" s="342">
        <v>0</v>
      </c>
      <c r="M45" s="332">
        <f t="shared" si="5"/>
        <v>7</v>
      </c>
      <c r="N45" s="89" t="s">
        <v>214</v>
      </c>
      <c r="O45" s="221">
        <v>7.5</v>
      </c>
      <c r="P45" s="321">
        <v>4</v>
      </c>
      <c r="Q45" s="222">
        <f t="shared" si="6"/>
        <v>11.5</v>
      </c>
      <c r="R45" s="3"/>
      <c r="S45" s="3"/>
      <c r="T45" s="3"/>
      <c r="U45" s="3"/>
      <c r="V45" s="3"/>
      <c r="W45" s="139"/>
      <c r="X45" s="139"/>
      <c r="Y45" s="139"/>
      <c r="Z45" s="139"/>
    </row>
    <row r="46" spans="1:26" ht="12.75">
      <c r="A46" s="89" t="s">
        <v>270</v>
      </c>
      <c r="B46" s="221">
        <v>6.5</v>
      </c>
      <c r="C46" s="321">
        <v>0</v>
      </c>
      <c r="D46" s="332">
        <f t="shared" si="4"/>
        <v>6.5</v>
      </c>
      <c r="E46" s="89" t="s">
        <v>125</v>
      </c>
      <c r="F46" s="221">
        <v>6</v>
      </c>
      <c r="G46" s="321">
        <v>0</v>
      </c>
      <c r="H46" s="222">
        <f>F46+G46</f>
        <v>6</v>
      </c>
      <c r="I46" s="126"/>
      <c r="J46" s="89" t="s">
        <v>318</v>
      </c>
      <c r="K46" s="341">
        <v>6.5</v>
      </c>
      <c r="L46" s="342">
        <v>0</v>
      </c>
      <c r="M46" s="332">
        <f t="shared" si="5"/>
        <v>6.5</v>
      </c>
      <c r="N46" s="89" t="s">
        <v>215</v>
      </c>
      <c r="O46" s="221">
        <v>5.5</v>
      </c>
      <c r="P46" s="321">
        <v>0</v>
      </c>
      <c r="Q46" s="222">
        <f t="shared" si="6"/>
        <v>5.5</v>
      </c>
      <c r="R46" s="3"/>
      <c r="S46" s="3"/>
      <c r="T46" s="3"/>
      <c r="U46" s="3"/>
      <c r="V46" s="3"/>
      <c r="W46" s="139"/>
      <c r="X46" s="139"/>
      <c r="Y46" s="139"/>
      <c r="Z46" s="139"/>
    </row>
    <row r="47" spans="1:26" ht="12.75">
      <c r="A47" s="89" t="s">
        <v>264</v>
      </c>
      <c r="B47" s="221">
        <v>7</v>
      </c>
      <c r="C47" s="321">
        <v>3</v>
      </c>
      <c r="D47" s="332">
        <f t="shared" si="4"/>
        <v>10</v>
      </c>
      <c r="E47" s="89" t="s">
        <v>135</v>
      </c>
      <c r="F47" s="221" t="s">
        <v>305</v>
      </c>
      <c r="G47" s="321" t="s">
        <v>305</v>
      </c>
      <c r="H47" s="222" t="s">
        <v>305</v>
      </c>
      <c r="I47" s="126"/>
      <c r="J47" s="89" t="s">
        <v>311</v>
      </c>
      <c r="K47" s="341" t="s">
        <v>305</v>
      </c>
      <c r="L47" s="342" t="s">
        <v>305</v>
      </c>
      <c r="M47" s="332" t="s">
        <v>305</v>
      </c>
      <c r="N47" s="89" t="s">
        <v>221</v>
      </c>
      <c r="O47" s="221">
        <v>8</v>
      </c>
      <c r="P47" s="321">
        <v>6</v>
      </c>
      <c r="Q47" s="222">
        <f t="shared" si="6"/>
        <v>14</v>
      </c>
      <c r="R47" s="3"/>
      <c r="S47" s="3"/>
      <c r="T47" s="3"/>
      <c r="U47" s="3"/>
      <c r="V47" s="3"/>
      <c r="W47" s="139"/>
      <c r="X47" s="139"/>
      <c r="Y47" s="139"/>
      <c r="Z47" s="139"/>
    </row>
    <row r="48" spans="1:26" ht="12.75">
      <c r="A48" s="89" t="s">
        <v>268</v>
      </c>
      <c r="B48" s="221">
        <v>5</v>
      </c>
      <c r="C48" s="321">
        <v>0</v>
      </c>
      <c r="D48" s="332">
        <f t="shared" si="4"/>
        <v>5</v>
      </c>
      <c r="E48" s="89" t="s">
        <v>126</v>
      </c>
      <c r="F48" s="221">
        <v>7</v>
      </c>
      <c r="G48" s="321">
        <v>3</v>
      </c>
      <c r="H48" s="222">
        <f>F48+G48</f>
        <v>10</v>
      </c>
      <c r="I48" s="126"/>
      <c r="J48" s="89" t="s">
        <v>402</v>
      </c>
      <c r="K48" s="341">
        <v>5.5</v>
      </c>
      <c r="L48" s="342">
        <v>0</v>
      </c>
      <c r="M48" s="332">
        <f t="shared" si="5"/>
        <v>5.5</v>
      </c>
      <c r="N48" s="89" t="s">
        <v>217</v>
      </c>
      <c r="O48" s="221">
        <v>6</v>
      </c>
      <c r="P48" s="321">
        <v>0</v>
      </c>
      <c r="Q48" s="222">
        <f t="shared" si="6"/>
        <v>6</v>
      </c>
      <c r="R48" s="3"/>
      <c r="S48" s="3"/>
      <c r="T48" s="3"/>
      <c r="U48" s="3"/>
      <c r="V48" s="3"/>
      <c r="W48" s="139"/>
      <c r="X48" s="139"/>
      <c r="Y48" s="139"/>
      <c r="Z48" s="139"/>
    </row>
    <row r="49" spans="1:26" ht="12.75" customHeight="1" thickBot="1">
      <c r="A49" s="91" t="s">
        <v>392</v>
      </c>
      <c r="B49" s="229">
        <v>5</v>
      </c>
      <c r="C49" s="322">
        <v>-0.5</v>
      </c>
      <c r="D49" s="333">
        <f t="shared" si="4"/>
        <v>4.5</v>
      </c>
      <c r="E49" s="91" t="s">
        <v>127</v>
      </c>
      <c r="F49" s="229">
        <v>5.5</v>
      </c>
      <c r="G49" s="322">
        <v>0</v>
      </c>
      <c r="H49" s="230">
        <f>F49+G49</f>
        <v>5.5</v>
      </c>
      <c r="I49" s="126"/>
      <c r="J49" s="91" t="s">
        <v>312</v>
      </c>
      <c r="K49" s="337">
        <v>5.5</v>
      </c>
      <c r="L49" s="343">
        <v>0</v>
      </c>
      <c r="M49" s="333">
        <f t="shared" si="5"/>
        <v>5.5</v>
      </c>
      <c r="N49" s="91" t="s">
        <v>218</v>
      </c>
      <c r="O49" s="229">
        <v>6</v>
      </c>
      <c r="P49" s="322">
        <v>0</v>
      </c>
      <c r="Q49" s="230">
        <f t="shared" si="6"/>
        <v>6</v>
      </c>
      <c r="R49" s="3"/>
      <c r="S49" s="3"/>
      <c r="T49" s="3"/>
      <c r="U49" s="3"/>
      <c r="V49" s="3"/>
      <c r="W49" s="139"/>
      <c r="X49" s="139"/>
      <c r="Y49" s="139"/>
      <c r="Z49" s="139"/>
    </row>
    <row r="50" spans="1:26" ht="13.5" thickBot="1">
      <c r="A50" s="92"/>
      <c r="B50" s="323"/>
      <c r="C50" s="324"/>
      <c r="D50" s="235"/>
      <c r="E50" s="92"/>
      <c r="F50" s="323"/>
      <c r="G50" s="324"/>
      <c r="H50" s="235"/>
      <c r="I50" s="126"/>
      <c r="J50" s="92"/>
      <c r="K50" s="323"/>
      <c r="L50" s="324"/>
      <c r="M50" s="235"/>
      <c r="N50" s="92"/>
      <c r="O50" s="323"/>
      <c r="P50" s="324"/>
      <c r="Q50" s="235"/>
      <c r="R50" s="3"/>
      <c r="S50" s="3"/>
      <c r="T50" s="3"/>
      <c r="U50" s="3"/>
      <c r="V50" s="3"/>
      <c r="W50" s="139"/>
      <c r="X50" s="139"/>
      <c r="Y50" s="139"/>
      <c r="Z50" s="139"/>
    </row>
    <row r="51" spans="1:26" ht="12.75">
      <c r="A51" s="94" t="s">
        <v>267</v>
      </c>
      <c r="B51" s="241" t="s">
        <v>130</v>
      </c>
      <c r="C51" s="325" t="s">
        <v>130</v>
      </c>
      <c r="D51" s="334" t="s">
        <v>130</v>
      </c>
      <c r="E51" s="94" t="s">
        <v>129</v>
      </c>
      <c r="F51" s="241" t="s">
        <v>130</v>
      </c>
      <c r="G51" s="325" t="s">
        <v>130</v>
      </c>
      <c r="H51" s="240" t="s">
        <v>130</v>
      </c>
      <c r="I51" s="126"/>
      <c r="J51" s="94" t="s">
        <v>313</v>
      </c>
      <c r="K51" s="345">
        <v>6</v>
      </c>
      <c r="L51" s="346">
        <v>1</v>
      </c>
      <c r="M51" s="334">
        <f t="shared" si="5"/>
        <v>7</v>
      </c>
      <c r="N51" s="94" t="s">
        <v>219</v>
      </c>
      <c r="O51" s="241">
        <v>6</v>
      </c>
      <c r="P51" s="325">
        <v>1</v>
      </c>
      <c r="Q51" s="240">
        <f t="shared" si="6"/>
        <v>7</v>
      </c>
      <c r="R51" s="3"/>
      <c r="S51" s="3"/>
      <c r="T51" s="3"/>
      <c r="U51" s="3"/>
      <c r="V51" s="3"/>
      <c r="W51" s="139"/>
      <c r="X51" s="139"/>
      <c r="Y51" s="139"/>
      <c r="Z51" s="139"/>
    </row>
    <row r="52" spans="1:26" ht="12.75">
      <c r="A52" s="95" t="s">
        <v>265</v>
      </c>
      <c r="B52" s="246">
        <v>5.5</v>
      </c>
      <c r="C52" s="236">
        <v>0</v>
      </c>
      <c r="D52" s="235">
        <f t="shared" si="4"/>
        <v>5.5</v>
      </c>
      <c r="E52" s="89" t="s">
        <v>429</v>
      </c>
      <c r="F52" s="221">
        <v>5.5</v>
      </c>
      <c r="G52" s="321">
        <v>0</v>
      </c>
      <c r="H52" s="222">
        <f>F52+G52</f>
        <v>5.5</v>
      </c>
      <c r="I52" s="126"/>
      <c r="J52" s="89" t="s">
        <v>314</v>
      </c>
      <c r="K52" s="341">
        <v>7</v>
      </c>
      <c r="L52" s="342">
        <v>3</v>
      </c>
      <c r="M52" s="332">
        <f t="shared" si="5"/>
        <v>10</v>
      </c>
      <c r="N52" s="95" t="s">
        <v>376</v>
      </c>
      <c r="O52" s="246">
        <v>5.5</v>
      </c>
      <c r="P52" s="236">
        <v>0</v>
      </c>
      <c r="Q52" s="245">
        <f t="shared" si="6"/>
        <v>5.5</v>
      </c>
      <c r="R52" s="3"/>
      <c r="S52" s="3"/>
      <c r="T52" s="3"/>
      <c r="U52" s="3"/>
      <c r="V52" s="3"/>
      <c r="W52" s="139"/>
      <c r="X52" s="139"/>
      <c r="Y52" s="139"/>
      <c r="Z52" s="139"/>
    </row>
    <row r="53" spans="1:26" ht="12.75">
      <c r="A53" s="89" t="s">
        <v>263</v>
      </c>
      <c r="B53" s="221">
        <v>6.5</v>
      </c>
      <c r="C53" s="321">
        <v>-0.5</v>
      </c>
      <c r="D53" s="332">
        <f t="shared" si="4"/>
        <v>6</v>
      </c>
      <c r="E53" s="95" t="s">
        <v>430</v>
      </c>
      <c r="F53" s="246" t="s">
        <v>130</v>
      </c>
      <c r="G53" s="236" t="s">
        <v>130</v>
      </c>
      <c r="H53" s="245" t="s">
        <v>130</v>
      </c>
      <c r="I53" s="126"/>
      <c r="J53" s="95" t="s">
        <v>310</v>
      </c>
      <c r="K53" s="347">
        <v>6.5</v>
      </c>
      <c r="L53" s="348">
        <v>1</v>
      </c>
      <c r="M53" s="235">
        <f t="shared" si="5"/>
        <v>7.5</v>
      </c>
      <c r="N53" s="95" t="s">
        <v>419</v>
      </c>
      <c r="O53" s="246">
        <v>6.5</v>
      </c>
      <c r="P53" s="236">
        <v>0</v>
      </c>
      <c r="Q53" s="245">
        <f t="shared" si="6"/>
        <v>6.5</v>
      </c>
      <c r="R53" s="3"/>
      <c r="S53" s="3"/>
      <c r="T53" s="3"/>
      <c r="U53" s="3"/>
      <c r="V53" s="3"/>
      <c r="W53" s="139"/>
      <c r="X53" s="139"/>
      <c r="Y53" s="139"/>
      <c r="Z53" s="139"/>
    </row>
    <row r="54" spans="1:26" ht="12.75">
      <c r="A54" s="95" t="s">
        <v>271</v>
      </c>
      <c r="B54" s="246">
        <v>5.5</v>
      </c>
      <c r="C54" s="236">
        <v>-0.5</v>
      </c>
      <c r="D54" s="235">
        <f t="shared" si="4"/>
        <v>5</v>
      </c>
      <c r="E54" s="95" t="s">
        <v>122</v>
      </c>
      <c r="F54" s="246" t="s">
        <v>130</v>
      </c>
      <c r="G54" s="236" t="s">
        <v>130</v>
      </c>
      <c r="H54" s="245" t="s">
        <v>130</v>
      </c>
      <c r="I54" s="126"/>
      <c r="J54" s="95" t="s">
        <v>316</v>
      </c>
      <c r="K54" s="347">
        <v>6</v>
      </c>
      <c r="L54" s="348">
        <v>0</v>
      </c>
      <c r="M54" s="235">
        <f t="shared" si="5"/>
        <v>6</v>
      </c>
      <c r="N54" s="95" t="s">
        <v>437</v>
      </c>
      <c r="O54" s="246">
        <v>6.5</v>
      </c>
      <c r="P54" s="236">
        <v>0</v>
      </c>
      <c r="Q54" s="245">
        <f t="shared" si="6"/>
        <v>6.5</v>
      </c>
      <c r="R54" s="3"/>
      <c r="S54" s="3"/>
      <c r="T54" s="3"/>
      <c r="U54" s="3"/>
      <c r="V54" s="3"/>
      <c r="W54" s="139"/>
      <c r="X54" s="139"/>
      <c r="Y54" s="139"/>
      <c r="Z54" s="139"/>
    </row>
    <row r="55" spans="1:26" ht="12.75">
      <c r="A55" s="95" t="s">
        <v>273</v>
      </c>
      <c r="B55" s="246">
        <v>6.5</v>
      </c>
      <c r="C55" s="236">
        <v>0</v>
      </c>
      <c r="D55" s="235">
        <f t="shared" si="4"/>
        <v>6.5</v>
      </c>
      <c r="E55" s="95" t="s">
        <v>137</v>
      </c>
      <c r="F55" s="246" t="s">
        <v>130</v>
      </c>
      <c r="G55" s="236" t="s">
        <v>130</v>
      </c>
      <c r="H55" s="245" t="s">
        <v>130</v>
      </c>
      <c r="I55" s="126"/>
      <c r="J55" s="95" t="s">
        <v>317</v>
      </c>
      <c r="K55" s="347">
        <v>6</v>
      </c>
      <c r="L55" s="348">
        <v>0</v>
      </c>
      <c r="M55" s="235">
        <f t="shared" si="5"/>
        <v>6</v>
      </c>
      <c r="N55" s="95" t="s">
        <v>225</v>
      </c>
      <c r="O55" s="246">
        <v>6</v>
      </c>
      <c r="P55" s="236">
        <v>0</v>
      </c>
      <c r="Q55" s="245">
        <f t="shared" si="6"/>
        <v>6</v>
      </c>
      <c r="R55" s="3"/>
      <c r="S55" s="3"/>
      <c r="T55" s="3"/>
      <c r="U55" s="3"/>
      <c r="V55" s="3"/>
      <c r="W55" s="139"/>
      <c r="X55" s="139"/>
      <c r="Y55" s="139"/>
      <c r="Z55" s="139"/>
    </row>
    <row r="56" spans="1:26" ht="12.75">
      <c r="A56" s="95" t="s">
        <v>275</v>
      </c>
      <c r="B56" s="246">
        <v>6.5</v>
      </c>
      <c r="C56" s="236">
        <v>0</v>
      </c>
      <c r="D56" s="235">
        <f t="shared" si="4"/>
        <v>6.5</v>
      </c>
      <c r="E56" s="95" t="s">
        <v>431</v>
      </c>
      <c r="F56" s="246" t="s">
        <v>130</v>
      </c>
      <c r="G56" s="236" t="s">
        <v>130</v>
      </c>
      <c r="H56" s="245" t="s">
        <v>130</v>
      </c>
      <c r="I56" s="126"/>
      <c r="J56" s="95" t="s">
        <v>365</v>
      </c>
      <c r="K56" s="347">
        <v>5.5</v>
      </c>
      <c r="L56" s="348">
        <v>-0.5</v>
      </c>
      <c r="M56" s="235">
        <f t="shared" si="5"/>
        <v>5</v>
      </c>
      <c r="N56" s="95" t="s">
        <v>223</v>
      </c>
      <c r="O56" s="246">
        <v>6</v>
      </c>
      <c r="P56" s="236">
        <v>0</v>
      </c>
      <c r="Q56" s="245">
        <f t="shared" si="6"/>
        <v>6</v>
      </c>
      <c r="R56" s="3"/>
      <c r="S56" s="3"/>
      <c r="T56" s="3"/>
      <c r="U56" s="3"/>
      <c r="V56" s="3"/>
      <c r="W56" s="139"/>
      <c r="X56" s="139"/>
      <c r="Y56" s="139"/>
      <c r="Z56" s="139"/>
    </row>
    <row r="57" spans="1:26" ht="12.75">
      <c r="A57" s="95" t="s">
        <v>410</v>
      </c>
      <c r="B57" s="246" t="s">
        <v>130</v>
      </c>
      <c r="C57" s="236" t="s">
        <v>130</v>
      </c>
      <c r="D57" s="235" t="s">
        <v>130</v>
      </c>
      <c r="E57" s="89" t="s">
        <v>119</v>
      </c>
      <c r="F57" s="221">
        <v>5.5</v>
      </c>
      <c r="G57" s="321">
        <v>-0.5</v>
      </c>
      <c r="H57" s="222">
        <f>F57+G57</f>
        <v>5</v>
      </c>
      <c r="I57" s="126"/>
      <c r="J57" s="95" t="s">
        <v>364</v>
      </c>
      <c r="K57" s="347" t="s">
        <v>227</v>
      </c>
      <c r="L57" s="348" t="s">
        <v>227</v>
      </c>
      <c r="M57" s="235" t="s">
        <v>227</v>
      </c>
      <c r="N57" s="95" t="s">
        <v>212</v>
      </c>
      <c r="O57" s="246" t="s">
        <v>130</v>
      </c>
      <c r="P57" s="236" t="s">
        <v>130</v>
      </c>
      <c r="Q57" s="245" t="s">
        <v>130</v>
      </c>
      <c r="R57" s="3"/>
      <c r="S57" s="3"/>
      <c r="T57" s="3"/>
      <c r="U57" s="3"/>
      <c r="V57" s="3"/>
      <c r="W57" s="139"/>
      <c r="X57" s="139"/>
      <c r="Y57" s="139"/>
      <c r="Z57" s="139"/>
    </row>
    <row r="58" spans="1:26" ht="12.75">
      <c r="A58" s="95" t="s">
        <v>394</v>
      </c>
      <c r="B58" s="246">
        <v>5.5</v>
      </c>
      <c r="C58" s="236">
        <v>0</v>
      </c>
      <c r="D58" s="235">
        <f t="shared" si="4"/>
        <v>5.5</v>
      </c>
      <c r="E58" s="89" t="s">
        <v>132</v>
      </c>
      <c r="F58" s="221">
        <v>5.5</v>
      </c>
      <c r="G58" s="321">
        <v>-0.5</v>
      </c>
      <c r="H58" s="222">
        <f>F58+G58</f>
        <v>5</v>
      </c>
      <c r="I58" s="126"/>
      <c r="J58" s="95" t="s">
        <v>320</v>
      </c>
      <c r="K58" s="347" t="s">
        <v>227</v>
      </c>
      <c r="L58" s="348" t="s">
        <v>227</v>
      </c>
      <c r="M58" s="235" t="s">
        <v>227</v>
      </c>
      <c r="N58" s="95" t="s">
        <v>379</v>
      </c>
      <c r="O58" s="246">
        <v>5.5</v>
      </c>
      <c r="P58" s="236">
        <v>0</v>
      </c>
      <c r="Q58" s="245">
        <f t="shared" si="6"/>
        <v>5.5</v>
      </c>
      <c r="R58" s="3"/>
      <c r="S58" s="3"/>
      <c r="T58" s="3"/>
      <c r="U58" s="3"/>
      <c r="V58" s="3"/>
      <c r="W58" s="139"/>
      <c r="X58" s="139"/>
      <c r="Y58" s="139"/>
      <c r="Z58" s="139"/>
    </row>
    <row r="59" spans="1:26" ht="12.75">
      <c r="A59" s="95" t="s">
        <v>140</v>
      </c>
      <c r="B59" s="246" t="s">
        <v>130</v>
      </c>
      <c r="C59" s="236" t="s">
        <v>130</v>
      </c>
      <c r="D59" s="235" t="s">
        <v>130</v>
      </c>
      <c r="E59" s="95" t="s">
        <v>140</v>
      </c>
      <c r="F59" s="246" t="s">
        <v>130</v>
      </c>
      <c r="G59" s="236" t="s">
        <v>130</v>
      </c>
      <c r="H59" s="245" t="s">
        <v>130</v>
      </c>
      <c r="I59" s="126"/>
      <c r="J59" s="95" t="s">
        <v>324</v>
      </c>
      <c r="K59" s="347">
        <v>5</v>
      </c>
      <c r="L59" s="348">
        <v>0</v>
      </c>
      <c r="M59" s="235">
        <f t="shared" si="5"/>
        <v>5</v>
      </c>
      <c r="N59" s="95" t="s">
        <v>418</v>
      </c>
      <c r="O59" s="246">
        <v>6</v>
      </c>
      <c r="P59" s="236">
        <v>0</v>
      </c>
      <c r="Q59" s="245">
        <f t="shared" si="6"/>
        <v>6</v>
      </c>
      <c r="R59" s="3"/>
      <c r="S59" s="3"/>
      <c r="T59" s="3"/>
      <c r="U59" s="3"/>
      <c r="V59" s="3"/>
      <c r="W59" s="139"/>
      <c r="X59" s="139"/>
      <c r="Y59" s="139"/>
      <c r="Z59" s="139"/>
    </row>
    <row r="60" spans="1:26" ht="12.75">
      <c r="A60" s="95" t="s">
        <v>140</v>
      </c>
      <c r="B60" s="246" t="s">
        <v>130</v>
      </c>
      <c r="C60" s="236" t="s">
        <v>130</v>
      </c>
      <c r="D60" s="235" t="s">
        <v>130</v>
      </c>
      <c r="E60" s="95" t="s">
        <v>140</v>
      </c>
      <c r="F60" s="246" t="s">
        <v>130</v>
      </c>
      <c r="G60" s="236" t="s">
        <v>130</v>
      </c>
      <c r="H60" s="245" t="s">
        <v>130</v>
      </c>
      <c r="I60" s="126"/>
      <c r="J60" s="95" t="s">
        <v>302</v>
      </c>
      <c r="K60" s="347" t="s">
        <v>130</v>
      </c>
      <c r="L60" s="348" t="s">
        <v>130</v>
      </c>
      <c r="M60" s="235" t="s">
        <v>130</v>
      </c>
      <c r="N60" s="95" t="s">
        <v>220</v>
      </c>
      <c r="O60" s="246">
        <v>7</v>
      </c>
      <c r="P60" s="236">
        <v>2.5</v>
      </c>
      <c r="Q60" s="245">
        <f t="shared" si="6"/>
        <v>9.5</v>
      </c>
      <c r="R60" s="3"/>
      <c r="S60" s="3"/>
      <c r="T60" s="3"/>
      <c r="U60" s="3"/>
      <c r="V60" s="3"/>
      <c r="W60" s="139"/>
      <c r="X60" s="139"/>
      <c r="Y60" s="139"/>
      <c r="Z60" s="139"/>
    </row>
    <row r="61" spans="1:26" ht="12.75">
      <c r="A61" s="95" t="s">
        <v>140</v>
      </c>
      <c r="B61" s="246" t="s">
        <v>130</v>
      </c>
      <c r="C61" s="236" t="s">
        <v>130</v>
      </c>
      <c r="D61" s="235" t="s">
        <v>130</v>
      </c>
      <c r="E61" s="95" t="s">
        <v>140</v>
      </c>
      <c r="F61" s="246" t="s">
        <v>130</v>
      </c>
      <c r="G61" s="236" t="s">
        <v>130</v>
      </c>
      <c r="H61" s="245" t="s">
        <v>130</v>
      </c>
      <c r="I61" s="126"/>
      <c r="J61" s="95" t="s">
        <v>405</v>
      </c>
      <c r="K61" s="347">
        <v>5.5</v>
      </c>
      <c r="L61" s="348">
        <v>0</v>
      </c>
      <c r="M61" s="235">
        <f t="shared" si="5"/>
        <v>5.5</v>
      </c>
      <c r="N61" s="95" t="s">
        <v>377</v>
      </c>
      <c r="O61" s="246">
        <v>5.5</v>
      </c>
      <c r="P61" s="236">
        <v>0</v>
      </c>
      <c r="Q61" s="245">
        <f t="shared" si="6"/>
        <v>5.5</v>
      </c>
      <c r="R61" s="3"/>
      <c r="S61" s="3"/>
      <c r="T61" s="3"/>
      <c r="U61" s="3"/>
      <c r="V61" s="3"/>
      <c r="W61" s="139"/>
      <c r="X61" s="139"/>
      <c r="Y61" s="139"/>
      <c r="Z61" s="139"/>
    </row>
    <row r="62" spans="1:26" ht="12.75" customHeight="1" thickBot="1">
      <c r="A62" s="92" t="s">
        <v>140</v>
      </c>
      <c r="B62" s="336" t="s">
        <v>130</v>
      </c>
      <c r="C62" s="326" t="s">
        <v>130</v>
      </c>
      <c r="D62" s="235" t="s">
        <v>130</v>
      </c>
      <c r="E62" s="92" t="s">
        <v>140</v>
      </c>
      <c r="F62" s="251" t="s">
        <v>130</v>
      </c>
      <c r="G62" s="326" t="s">
        <v>130</v>
      </c>
      <c r="H62" s="245" t="s">
        <v>130</v>
      </c>
      <c r="I62" s="126"/>
      <c r="J62" s="92" t="s">
        <v>439</v>
      </c>
      <c r="K62" s="349">
        <v>6</v>
      </c>
      <c r="L62" s="350">
        <v>0</v>
      </c>
      <c r="M62" s="235">
        <f t="shared" si="5"/>
        <v>6</v>
      </c>
      <c r="N62" s="92" t="s">
        <v>438</v>
      </c>
      <c r="O62" s="251" t="s">
        <v>130</v>
      </c>
      <c r="P62" s="326" t="s">
        <v>130</v>
      </c>
      <c r="Q62" s="245" t="s">
        <v>130</v>
      </c>
      <c r="R62" s="3"/>
      <c r="S62" s="3"/>
      <c r="T62" s="3"/>
      <c r="U62" s="3"/>
      <c r="V62" s="3"/>
      <c r="W62" s="139"/>
      <c r="X62" s="139"/>
      <c r="Y62" s="139"/>
      <c r="Z62" s="139"/>
    </row>
    <row r="63" spans="1:26" ht="12.75" customHeight="1" thickBot="1">
      <c r="A63" s="91" t="s">
        <v>276</v>
      </c>
      <c r="B63" s="229">
        <v>-0.5</v>
      </c>
      <c r="C63" s="327">
        <v>0</v>
      </c>
      <c r="D63" s="252">
        <f t="shared" si="4"/>
        <v>-0.5</v>
      </c>
      <c r="E63" s="91" t="s">
        <v>141</v>
      </c>
      <c r="F63" s="229">
        <v>-1</v>
      </c>
      <c r="G63" s="327">
        <v>0</v>
      </c>
      <c r="H63" s="252">
        <f>F63+G63</f>
        <v>-1</v>
      </c>
      <c r="I63" s="126"/>
      <c r="J63" s="91" t="s">
        <v>325</v>
      </c>
      <c r="K63" s="337">
        <v>0.5</v>
      </c>
      <c r="L63" s="351">
        <v>0</v>
      </c>
      <c r="M63" s="252">
        <f t="shared" si="5"/>
        <v>0.5</v>
      </c>
      <c r="N63" s="91" t="s">
        <v>232</v>
      </c>
      <c r="O63" s="229">
        <v>1.5</v>
      </c>
      <c r="P63" s="327">
        <v>0</v>
      </c>
      <c r="Q63" s="352">
        <f t="shared" si="6"/>
        <v>1.5</v>
      </c>
      <c r="R63" s="3"/>
      <c r="S63" s="3"/>
      <c r="T63" s="3"/>
      <c r="U63" s="3"/>
      <c r="V63" s="3"/>
      <c r="W63" s="139"/>
      <c r="X63" s="139"/>
      <c r="Y63" s="139"/>
      <c r="Z63" s="139"/>
    </row>
    <row r="64" spans="1:26" ht="12.75" customHeight="1" thickBot="1">
      <c r="A64" s="328" t="s">
        <v>93</v>
      </c>
      <c r="B64" s="329">
        <f>18/3</f>
        <v>6</v>
      </c>
      <c r="C64" s="330">
        <v>0</v>
      </c>
      <c r="D64" s="252">
        <f>C64</f>
        <v>0</v>
      </c>
      <c r="E64" s="328" t="s">
        <v>93</v>
      </c>
      <c r="F64" s="329">
        <f>17/3</f>
        <v>5.666666666666667</v>
      </c>
      <c r="G64" s="330">
        <v>0</v>
      </c>
      <c r="H64" s="252">
        <f>G64</f>
        <v>0</v>
      </c>
      <c r="I64" s="126"/>
      <c r="J64" s="328" t="s">
        <v>93</v>
      </c>
      <c r="K64" s="329">
        <f>16.5/3</f>
        <v>5.5</v>
      </c>
      <c r="L64" s="330">
        <v>0</v>
      </c>
      <c r="M64" s="252">
        <f>L64</f>
        <v>0</v>
      </c>
      <c r="N64" s="328" t="s">
        <v>93</v>
      </c>
      <c r="O64" s="329">
        <f>18/3</f>
        <v>6</v>
      </c>
      <c r="P64" s="330">
        <v>0</v>
      </c>
      <c r="Q64" s="252">
        <f>P64</f>
        <v>0</v>
      </c>
      <c r="R64" s="3"/>
      <c r="S64" s="3"/>
      <c r="T64" s="3"/>
      <c r="U64" s="3"/>
      <c r="V64" s="3"/>
      <c r="W64" s="139"/>
      <c r="X64" s="139"/>
      <c r="Y64" s="139"/>
      <c r="Z64" s="139"/>
    </row>
    <row r="65" spans="1:26" ht="12.75">
      <c r="A65" s="254"/>
      <c r="B65" s="255"/>
      <c r="C65" s="255"/>
      <c r="D65" s="256"/>
      <c r="E65" s="254"/>
      <c r="F65" s="255"/>
      <c r="G65" s="255"/>
      <c r="H65" s="256"/>
      <c r="I65" s="126"/>
      <c r="J65" s="254"/>
      <c r="K65" s="255"/>
      <c r="L65" s="255"/>
      <c r="M65" s="256"/>
      <c r="N65" s="254"/>
      <c r="O65" s="255"/>
      <c r="P65" s="255"/>
      <c r="Q65" s="256"/>
      <c r="R65" s="3"/>
      <c r="S65" s="3"/>
      <c r="T65" s="3"/>
      <c r="U65" s="3"/>
      <c r="V65" s="3"/>
      <c r="W65" s="139"/>
      <c r="X65" s="139"/>
      <c r="Y65" s="139"/>
      <c r="Z65" s="144"/>
    </row>
    <row r="66" spans="1:26" ht="13.5" customHeight="1">
      <c r="A66" s="297"/>
      <c r="B66" s="467">
        <f>B39+B40+B41+B42+B43+B53+B45+B46+B47+B48+B49+B63</f>
        <v>66.5</v>
      </c>
      <c r="C66" s="468">
        <f>C38+C39+C40+C41+C42+C43+C53+C45+C46+C47+C48+C49+C63+C64</f>
        <v>2</v>
      </c>
      <c r="D66" s="469">
        <f>B66+C66</f>
        <v>68.5</v>
      </c>
      <c r="E66" s="297"/>
      <c r="F66" s="426">
        <f>F39+F40+F41+F42+F52+F57+F45+F46+F58+F48+F49+F63</f>
        <v>63.5</v>
      </c>
      <c r="G66" s="426">
        <f>G38+G39+G40+G41+G42+G52+G57+G45+G46+G58+G48+G49+G63+G64</f>
        <v>2.5</v>
      </c>
      <c r="H66" s="427">
        <f>F66+G66</f>
        <v>66</v>
      </c>
      <c r="I66" s="126"/>
      <c r="J66" s="297"/>
      <c r="K66" s="455">
        <f>K39+K40+K41+K42+K43+K44+K45+K46+K52+K48+K49+K63</f>
        <v>65.5</v>
      </c>
      <c r="L66" s="455">
        <f>L38+L39+L40+L41+L42+L43+L44+L45+L46+L52+L48+L49+L63+L64</f>
        <v>2.5</v>
      </c>
      <c r="M66" s="456">
        <f>K66+L66</f>
        <v>68</v>
      </c>
      <c r="N66" s="297"/>
      <c r="O66" s="450">
        <f>O39+O40+O41+O42+O43+O44+O45+O46+O47+O48+O49+O63</f>
        <v>71</v>
      </c>
      <c r="P66" s="450">
        <f>P38+P39+P40+P41+P42+P43+P44+P45+P46+P47+P48+P49+P63+P64</f>
        <v>9.5</v>
      </c>
      <c r="Q66" s="451">
        <f>O66+P66</f>
        <v>80.5</v>
      </c>
      <c r="R66" s="3"/>
      <c r="S66" s="3"/>
      <c r="T66" s="3"/>
      <c r="U66" s="3"/>
      <c r="V66" s="3"/>
      <c r="W66" s="144"/>
      <c r="X66" s="153"/>
      <c r="Y66" s="153"/>
      <c r="Z66" s="153"/>
    </row>
    <row r="67" spans="1:26" ht="12.75" customHeight="1" thickBot="1">
      <c r="A67" s="111"/>
      <c r="B67" s="112"/>
      <c r="C67" s="112"/>
      <c r="D67" s="113"/>
      <c r="E67" s="111"/>
      <c r="F67" s="112"/>
      <c r="G67" s="112"/>
      <c r="H67" s="113"/>
      <c r="I67" s="126"/>
      <c r="J67" s="111"/>
      <c r="K67" s="112"/>
      <c r="L67" s="112"/>
      <c r="M67" s="113"/>
      <c r="N67" s="111"/>
      <c r="O67" s="112"/>
      <c r="P67" s="112"/>
      <c r="Q67" s="113"/>
      <c r="R67" s="3"/>
      <c r="S67" s="3"/>
      <c r="T67" s="3"/>
      <c r="U67" s="3"/>
      <c r="V67" s="3"/>
      <c r="W67" s="144"/>
      <c r="X67" s="144"/>
      <c r="Y67" s="144"/>
      <c r="Z67" s="144"/>
    </row>
    <row r="68" spans="1:26" ht="18.75" thickBot="1">
      <c r="A68" s="157"/>
      <c r="B68" s="158"/>
      <c r="C68" s="158"/>
      <c r="D68" s="159">
        <v>1</v>
      </c>
      <c r="E68" s="122"/>
      <c r="F68" s="123"/>
      <c r="G68" s="123"/>
      <c r="H68" s="124">
        <v>1</v>
      </c>
      <c r="I68" s="160"/>
      <c r="J68" s="115"/>
      <c r="K68" s="116"/>
      <c r="L68" s="116"/>
      <c r="M68" s="117">
        <v>1</v>
      </c>
      <c r="N68" s="195"/>
      <c r="O68" s="196"/>
      <c r="P68" s="196"/>
      <c r="Q68" s="197">
        <v>3</v>
      </c>
      <c r="R68" s="3"/>
      <c r="S68" s="3"/>
      <c r="T68" s="3"/>
      <c r="U68" s="3"/>
      <c r="V68" s="3"/>
      <c r="W68" s="167"/>
      <c r="X68" s="167"/>
      <c r="Y68" s="167"/>
      <c r="Z68" s="168"/>
    </row>
    <row r="69" spans="1:26" ht="6" customHeight="1" thickBot="1">
      <c r="A69" s="3"/>
      <c r="B69" s="3"/>
      <c r="C69" s="3"/>
      <c r="D69" s="3"/>
      <c r="E69" s="169"/>
      <c r="F69" s="170"/>
      <c r="G69" s="170"/>
      <c r="H69" s="170"/>
      <c r="I69" s="126"/>
      <c r="J69" s="170"/>
      <c r="K69" s="170"/>
      <c r="L69" s="170"/>
      <c r="M69" s="171"/>
      <c r="N69" s="3"/>
      <c r="O69" s="3"/>
      <c r="P69" s="3"/>
      <c r="Q69" s="3"/>
      <c r="R69" s="3"/>
      <c r="S69" s="3"/>
      <c r="T69" s="3"/>
      <c r="U69" s="3"/>
      <c r="V69" s="71"/>
      <c r="W69" s="71"/>
      <c r="X69" s="71"/>
      <c r="Y69" s="71"/>
      <c r="Z69" s="71"/>
    </row>
    <row r="70" spans="1:26" ht="15" thickBot="1">
      <c r="A70" s="3"/>
      <c r="B70" s="3"/>
      <c r="C70" s="3"/>
      <c r="D70" s="3"/>
      <c r="E70" s="674" t="s">
        <v>61</v>
      </c>
      <c r="F70" s="675"/>
      <c r="G70" s="675"/>
      <c r="H70" s="675"/>
      <c r="I70" s="675"/>
      <c r="J70" s="675"/>
      <c r="K70" s="675"/>
      <c r="L70" s="675"/>
      <c r="M70" s="676"/>
      <c r="N70" s="3"/>
      <c r="O70" s="3"/>
      <c r="P70" s="3"/>
      <c r="Q70" s="3"/>
      <c r="R70" s="3"/>
      <c r="S70" s="3"/>
      <c r="T70" s="3"/>
      <c r="U70" s="3"/>
      <c r="V70" s="71"/>
      <c r="W70" s="71"/>
      <c r="X70" s="71"/>
      <c r="Y70" s="71"/>
      <c r="Z70" s="71"/>
    </row>
    <row r="71" spans="1:26" ht="15" customHeight="1" thickBot="1">
      <c r="A71" s="3"/>
      <c r="B71" s="3"/>
      <c r="C71" s="3"/>
      <c r="D71" s="3"/>
      <c r="E71" s="726" t="s">
        <v>99</v>
      </c>
      <c r="F71" s="727"/>
      <c r="G71" s="728"/>
      <c r="H71" s="729"/>
      <c r="I71" s="172"/>
      <c r="J71" s="740" t="s">
        <v>67</v>
      </c>
      <c r="K71" s="741"/>
      <c r="L71" s="741"/>
      <c r="M71" s="742"/>
      <c r="N71" s="3"/>
      <c r="O71" s="3"/>
      <c r="P71" s="3"/>
      <c r="Q71" s="3"/>
      <c r="R71" s="3"/>
      <c r="S71" s="3"/>
      <c r="T71" s="3"/>
      <c r="U71" s="3"/>
      <c r="V71" s="71"/>
      <c r="W71" s="3"/>
      <c r="X71" s="3"/>
      <c r="Y71" s="3"/>
      <c r="Z71" s="3"/>
    </row>
    <row r="72" spans="1:26" ht="13.5" thickBot="1">
      <c r="A72" s="3"/>
      <c r="B72" s="3"/>
      <c r="C72" s="3"/>
      <c r="D72" s="3"/>
      <c r="E72" s="428" t="s">
        <v>3</v>
      </c>
      <c r="F72" s="429" t="s">
        <v>68</v>
      </c>
      <c r="G72" s="430">
        <v>2</v>
      </c>
      <c r="H72" s="431" t="s">
        <v>11</v>
      </c>
      <c r="I72" s="30"/>
      <c r="J72" s="434" t="s">
        <v>3</v>
      </c>
      <c r="K72" s="435" t="s">
        <v>68</v>
      </c>
      <c r="L72" s="436">
        <v>0</v>
      </c>
      <c r="M72" s="437" t="s">
        <v>11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88" t="s">
        <v>277</v>
      </c>
      <c r="F73" s="216">
        <v>6.5</v>
      </c>
      <c r="G73" s="320">
        <v>1</v>
      </c>
      <c r="H73" s="217">
        <f>F73+G73</f>
        <v>7.5</v>
      </c>
      <c r="I73" s="30"/>
      <c r="J73" s="88" t="s">
        <v>164</v>
      </c>
      <c r="K73" s="218">
        <v>6</v>
      </c>
      <c r="L73" s="320">
        <v>-1</v>
      </c>
      <c r="M73" s="217">
        <f>K73+L73</f>
        <v>5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89" t="s">
        <v>298</v>
      </c>
      <c r="F74" s="221" t="s">
        <v>305</v>
      </c>
      <c r="G74" s="321" t="s">
        <v>305</v>
      </c>
      <c r="H74" s="222" t="s">
        <v>305</v>
      </c>
      <c r="I74" s="30"/>
      <c r="J74" s="89" t="s">
        <v>359</v>
      </c>
      <c r="K74" s="221">
        <v>5</v>
      </c>
      <c r="L74" s="321">
        <v>0</v>
      </c>
      <c r="M74" s="222">
        <f aca="true" t="shared" si="7" ref="M74:M96">K74+L74</f>
        <v>5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89" t="s">
        <v>279</v>
      </c>
      <c r="F75" s="221">
        <v>6.5</v>
      </c>
      <c r="G75" s="321">
        <v>0</v>
      </c>
      <c r="H75" s="222">
        <f aca="true" t="shared" si="8" ref="H75:H97">F75+G75</f>
        <v>6.5</v>
      </c>
      <c r="I75" s="30"/>
      <c r="J75" s="89" t="s">
        <v>166</v>
      </c>
      <c r="K75" s="221">
        <v>6</v>
      </c>
      <c r="L75" s="321">
        <v>0</v>
      </c>
      <c r="M75" s="222">
        <f t="shared" si="7"/>
        <v>6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89" t="s">
        <v>295</v>
      </c>
      <c r="F76" s="221" t="s">
        <v>333</v>
      </c>
      <c r="G76" s="321" t="s">
        <v>333</v>
      </c>
      <c r="H76" s="222" t="s">
        <v>333</v>
      </c>
      <c r="I76" s="30"/>
      <c r="J76" s="89" t="s">
        <v>353</v>
      </c>
      <c r="K76" s="221">
        <v>5</v>
      </c>
      <c r="L76" s="321">
        <v>0</v>
      </c>
      <c r="M76" s="222">
        <f t="shared" si="7"/>
        <v>5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89" t="s">
        <v>293</v>
      </c>
      <c r="F77" s="221">
        <v>7</v>
      </c>
      <c r="G77" s="321">
        <v>3</v>
      </c>
      <c r="H77" s="222">
        <f t="shared" si="8"/>
        <v>10</v>
      </c>
      <c r="I77" s="30"/>
      <c r="J77" s="89" t="s">
        <v>167</v>
      </c>
      <c r="K77" s="221">
        <v>6.5</v>
      </c>
      <c r="L77" s="321">
        <v>-0.5</v>
      </c>
      <c r="M77" s="222">
        <f t="shared" si="7"/>
        <v>6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89" t="s">
        <v>281</v>
      </c>
      <c r="F78" s="221" t="s">
        <v>333</v>
      </c>
      <c r="G78" s="321" t="s">
        <v>333</v>
      </c>
      <c r="H78" s="222" t="s">
        <v>333</v>
      </c>
      <c r="I78" s="30"/>
      <c r="J78" s="89" t="s">
        <v>164</v>
      </c>
      <c r="K78" s="221">
        <v>5.5</v>
      </c>
      <c r="L78" s="321">
        <v>0</v>
      </c>
      <c r="M78" s="222">
        <f t="shared" si="7"/>
        <v>5.5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89" t="s">
        <v>285</v>
      </c>
      <c r="F79" s="221">
        <v>6</v>
      </c>
      <c r="G79" s="321">
        <v>0</v>
      </c>
      <c r="H79" s="222">
        <f t="shared" si="8"/>
        <v>6</v>
      </c>
      <c r="I79" s="30"/>
      <c r="J79" s="89" t="s">
        <v>177</v>
      </c>
      <c r="K79" s="221">
        <v>6</v>
      </c>
      <c r="L79" s="321">
        <v>0</v>
      </c>
      <c r="M79" s="222">
        <f t="shared" si="7"/>
        <v>6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89" t="s">
        <v>283</v>
      </c>
      <c r="F80" s="221">
        <v>7</v>
      </c>
      <c r="G80" s="321">
        <v>3</v>
      </c>
      <c r="H80" s="222">
        <f t="shared" si="8"/>
        <v>10</v>
      </c>
      <c r="I80" s="30"/>
      <c r="J80" s="89" t="s">
        <v>178</v>
      </c>
      <c r="K80" s="221">
        <v>5.5</v>
      </c>
      <c r="L80" s="321">
        <v>0</v>
      </c>
      <c r="M80" s="222">
        <f t="shared" si="7"/>
        <v>5.5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89" t="s">
        <v>289</v>
      </c>
      <c r="F81" s="221">
        <v>5.5</v>
      </c>
      <c r="G81" s="321">
        <v>0</v>
      </c>
      <c r="H81" s="222">
        <f t="shared" si="8"/>
        <v>5.5</v>
      </c>
      <c r="I81" s="30"/>
      <c r="J81" s="89" t="s">
        <v>175</v>
      </c>
      <c r="K81" s="221">
        <v>7</v>
      </c>
      <c r="L81" s="321">
        <v>3</v>
      </c>
      <c r="M81" s="222">
        <f t="shared" si="7"/>
        <v>10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89" t="s">
        <v>286</v>
      </c>
      <c r="F82" s="221">
        <v>6.5</v>
      </c>
      <c r="G82" s="321">
        <v>1</v>
      </c>
      <c r="H82" s="222">
        <f t="shared" si="8"/>
        <v>7.5</v>
      </c>
      <c r="I82" s="30"/>
      <c r="J82" s="89" t="s">
        <v>171</v>
      </c>
      <c r="K82" s="221">
        <v>7</v>
      </c>
      <c r="L82" s="321">
        <v>1</v>
      </c>
      <c r="M82" s="222">
        <f t="shared" si="7"/>
        <v>8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thickBot="1">
      <c r="A83" s="3"/>
      <c r="B83" s="3"/>
      <c r="C83" s="3"/>
      <c r="D83" s="3"/>
      <c r="E83" s="91" t="s">
        <v>287</v>
      </c>
      <c r="F83" s="229">
        <v>7.5</v>
      </c>
      <c r="G83" s="322">
        <v>3</v>
      </c>
      <c r="H83" s="230">
        <f t="shared" si="8"/>
        <v>10.5</v>
      </c>
      <c r="I83" s="30"/>
      <c r="J83" s="91" t="s">
        <v>172</v>
      </c>
      <c r="K83" s="229">
        <v>5.5</v>
      </c>
      <c r="L83" s="322">
        <v>0</v>
      </c>
      <c r="M83" s="230">
        <f t="shared" si="7"/>
        <v>5.5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thickBot="1">
      <c r="A84" s="3"/>
      <c r="B84" s="3"/>
      <c r="C84" s="3"/>
      <c r="D84" s="3"/>
      <c r="E84" s="92"/>
      <c r="F84" s="323"/>
      <c r="G84" s="324"/>
      <c r="H84" s="235"/>
      <c r="I84" s="30"/>
      <c r="J84" s="92"/>
      <c r="K84" s="323"/>
      <c r="L84" s="324"/>
      <c r="M84" s="23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94" t="s">
        <v>288</v>
      </c>
      <c r="F85" s="241">
        <v>6.5</v>
      </c>
      <c r="G85" s="325">
        <v>1</v>
      </c>
      <c r="H85" s="240">
        <f t="shared" si="8"/>
        <v>7.5</v>
      </c>
      <c r="I85" s="30"/>
      <c r="J85" s="94" t="s">
        <v>421</v>
      </c>
      <c r="K85" s="241" t="s">
        <v>130</v>
      </c>
      <c r="L85" s="325" t="s">
        <v>130</v>
      </c>
      <c r="M85" s="240" t="s">
        <v>130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95" t="s">
        <v>290</v>
      </c>
      <c r="F86" s="246">
        <v>6</v>
      </c>
      <c r="G86" s="236">
        <v>0</v>
      </c>
      <c r="H86" s="245">
        <f t="shared" si="8"/>
        <v>6</v>
      </c>
      <c r="I86" s="30"/>
      <c r="J86" s="95" t="s">
        <v>170</v>
      </c>
      <c r="K86" s="246">
        <v>6</v>
      </c>
      <c r="L86" s="236">
        <v>0</v>
      </c>
      <c r="M86" s="245">
        <f t="shared" si="7"/>
        <v>6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89" t="s">
        <v>284</v>
      </c>
      <c r="F87" s="221">
        <v>6.5</v>
      </c>
      <c r="G87" s="321">
        <v>-0.5</v>
      </c>
      <c r="H87" s="222">
        <f t="shared" si="8"/>
        <v>6</v>
      </c>
      <c r="I87" s="30"/>
      <c r="J87" s="95" t="s">
        <v>176</v>
      </c>
      <c r="K87" s="246" t="s">
        <v>130</v>
      </c>
      <c r="L87" s="236" t="s">
        <v>130</v>
      </c>
      <c r="M87" s="245" t="s">
        <v>130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95" t="s">
        <v>282</v>
      </c>
      <c r="F88" s="246">
        <v>6.5</v>
      </c>
      <c r="G88" s="236">
        <v>0</v>
      </c>
      <c r="H88" s="245">
        <f t="shared" si="8"/>
        <v>6.5</v>
      </c>
      <c r="I88" s="30"/>
      <c r="J88" s="95" t="s">
        <v>434</v>
      </c>
      <c r="K88" s="246">
        <v>6</v>
      </c>
      <c r="L88" s="236">
        <v>0</v>
      </c>
      <c r="M88" s="245">
        <f t="shared" si="7"/>
        <v>6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95" t="s">
        <v>292</v>
      </c>
      <c r="F89" s="246">
        <v>6.5</v>
      </c>
      <c r="G89" s="236">
        <v>0</v>
      </c>
      <c r="H89" s="245">
        <f t="shared" si="8"/>
        <v>6.5</v>
      </c>
      <c r="I89" s="30"/>
      <c r="J89" s="95" t="s">
        <v>169</v>
      </c>
      <c r="K89" s="246" t="s">
        <v>130</v>
      </c>
      <c r="L89" s="236" t="s">
        <v>130</v>
      </c>
      <c r="M89" s="245" t="s">
        <v>130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95" t="s">
        <v>432</v>
      </c>
      <c r="F90" s="246">
        <v>7</v>
      </c>
      <c r="G90" s="236">
        <v>2.5</v>
      </c>
      <c r="H90" s="245">
        <f t="shared" si="8"/>
        <v>9.5</v>
      </c>
      <c r="I90" s="30"/>
      <c r="J90" s="95" t="s">
        <v>360</v>
      </c>
      <c r="K90" s="246" t="s">
        <v>130</v>
      </c>
      <c r="L90" s="236" t="s">
        <v>130</v>
      </c>
      <c r="M90" s="245" t="s">
        <v>130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95" t="s">
        <v>294</v>
      </c>
      <c r="F91" s="246">
        <v>5.5</v>
      </c>
      <c r="G91" s="236">
        <v>0</v>
      </c>
      <c r="H91" s="245">
        <f t="shared" si="8"/>
        <v>5.5</v>
      </c>
      <c r="I91" s="30"/>
      <c r="J91" s="95" t="s">
        <v>180</v>
      </c>
      <c r="K91" s="246">
        <v>6.5</v>
      </c>
      <c r="L91" s="236">
        <v>0</v>
      </c>
      <c r="M91" s="245">
        <f t="shared" si="7"/>
        <v>6.5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89" t="s">
        <v>280</v>
      </c>
      <c r="F92" s="221">
        <v>7</v>
      </c>
      <c r="G92" s="321">
        <v>0</v>
      </c>
      <c r="H92" s="222">
        <f t="shared" si="8"/>
        <v>7</v>
      </c>
      <c r="I92" s="30"/>
      <c r="J92" s="95" t="s">
        <v>179</v>
      </c>
      <c r="K92" s="246">
        <v>6.5</v>
      </c>
      <c r="L92" s="236">
        <v>0</v>
      </c>
      <c r="M92" s="245">
        <f t="shared" si="7"/>
        <v>6.5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89" t="s">
        <v>433</v>
      </c>
      <c r="F93" s="221">
        <v>6.5</v>
      </c>
      <c r="G93" s="321">
        <v>0</v>
      </c>
      <c r="H93" s="222">
        <f t="shared" si="8"/>
        <v>6.5</v>
      </c>
      <c r="I93" s="30"/>
      <c r="J93" s="95" t="s">
        <v>182</v>
      </c>
      <c r="K93" s="246">
        <v>5.5</v>
      </c>
      <c r="L93" s="236">
        <v>0</v>
      </c>
      <c r="M93" s="245">
        <f t="shared" si="7"/>
        <v>5.5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0"/>
      <c r="B94" s="30"/>
      <c r="C94" s="30"/>
      <c r="D94" s="30"/>
      <c r="E94" s="95" t="s">
        <v>369</v>
      </c>
      <c r="F94" s="246">
        <v>5</v>
      </c>
      <c r="G94" s="236">
        <v>-0.5</v>
      </c>
      <c r="H94" s="245">
        <f t="shared" si="8"/>
        <v>4.5</v>
      </c>
      <c r="I94" s="30"/>
      <c r="J94" s="95" t="s">
        <v>435</v>
      </c>
      <c r="K94" s="246">
        <v>6.5</v>
      </c>
      <c r="L94" s="236">
        <v>0</v>
      </c>
      <c r="M94" s="245">
        <f t="shared" si="7"/>
        <v>6.5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0"/>
      <c r="B95" s="30"/>
      <c r="C95" s="30"/>
      <c r="D95" s="30"/>
      <c r="E95" s="95" t="s">
        <v>296</v>
      </c>
      <c r="F95" s="246" t="s">
        <v>130</v>
      </c>
      <c r="G95" s="236" t="s">
        <v>130</v>
      </c>
      <c r="H95" s="245" t="s">
        <v>130</v>
      </c>
      <c r="I95" s="30"/>
      <c r="J95" s="95" t="s">
        <v>165</v>
      </c>
      <c r="K95" s="246">
        <v>6.5</v>
      </c>
      <c r="L95" s="236">
        <v>0</v>
      </c>
      <c r="M95" s="245">
        <f t="shared" si="7"/>
        <v>6.5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thickBot="1">
      <c r="A96" s="181"/>
      <c r="B96" s="181"/>
      <c r="C96" s="181"/>
      <c r="D96" s="181"/>
      <c r="E96" s="92" t="s">
        <v>140</v>
      </c>
      <c r="F96" s="251" t="s">
        <v>130</v>
      </c>
      <c r="G96" s="326" t="s">
        <v>130</v>
      </c>
      <c r="H96" s="245" t="s">
        <v>130</v>
      </c>
      <c r="I96" s="181"/>
      <c r="J96" s="92" t="s">
        <v>183</v>
      </c>
      <c r="K96" s="251">
        <v>4.5</v>
      </c>
      <c r="L96" s="326">
        <v>-0.5</v>
      </c>
      <c r="M96" s="245">
        <f t="shared" si="7"/>
        <v>4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thickBot="1">
      <c r="A97" s="182"/>
      <c r="B97" s="182"/>
      <c r="C97" s="182"/>
      <c r="D97" s="182"/>
      <c r="E97" s="91" t="s">
        <v>412</v>
      </c>
      <c r="F97" s="229">
        <v>0.5</v>
      </c>
      <c r="G97" s="327">
        <v>0</v>
      </c>
      <c r="H97" s="352">
        <f t="shared" si="8"/>
        <v>0.5</v>
      </c>
      <c r="I97" s="183"/>
      <c r="J97" s="91" t="s">
        <v>400</v>
      </c>
      <c r="K97" s="229">
        <v>-0.5</v>
      </c>
      <c r="L97" s="327">
        <v>0</v>
      </c>
      <c r="M97" s="252">
        <f>K97+L97</f>
        <v>-0.5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thickBot="1">
      <c r="A98" s="182"/>
      <c r="B98" s="182"/>
      <c r="C98" s="182"/>
      <c r="D98" s="182"/>
      <c r="E98" s="328" t="s">
        <v>93</v>
      </c>
      <c r="F98" s="329">
        <f>20/3</f>
        <v>6.666666666666667</v>
      </c>
      <c r="G98" s="330">
        <v>1</v>
      </c>
      <c r="H98" s="252">
        <f>G98</f>
        <v>1</v>
      </c>
      <c r="I98" s="183"/>
      <c r="J98" s="328" t="s">
        <v>93</v>
      </c>
      <c r="K98" s="329">
        <f>16/3</f>
        <v>5.333333333333333</v>
      </c>
      <c r="L98" s="330">
        <v>0</v>
      </c>
      <c r="M98" s="252">
        <f>L98</f>
        <v>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184"/>
      <c r="B99" s="184"/>
      <c r="C99" s="184"/>
      <c r="D99" s="185"/>
      <c r="E99" s="254"/>
      <c r="F99" s="255"/>
      <c r="G99" s="255"/>
      <c r="H99" s="256"/>
      <c r="I99" s="183"/>
      <c r="J99" s="254"/>
      <c r="K99" s="255"/>
      <c r="L99" s="255"/>
      <c r="M99" s="256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187"/>
      <c r="B100" s="187"/>
      <c r="C100" s="187"/>
      <c r="D100" s="2"/>
      <c r="E100" s="297"/>
      <c r="F100" s="432">
        <f>F73+F93+F75+F92+F77+F87+F79+F80+F81+F82+F83+F97</f>
        <v>73</v>
      </c>
      <c r="G100" s="432">
        <f>G72+G73+G93+G75+G92+G77+G87+G79+G80+G81+G82+G83+G97+G98</f>
        <v>13.5</v>
      </c>
      <c r="H100" s="433">
        <f>F100+G100</f>
        <v>86.5</v>
      </c>
      <c r="I100" s="190"/>
      <c r="J100" s="297"/>
      <c r="K100" s="438">
        <f>K73+K74+K75+K76+K77+K78+K79+K80+K81+K82+K83+K97</f>
        <v>64.5</v>
      </c>
      <c r="L100" s="438">
        <f>L72+L73+L74+L75+L76+L77+L78+L79+L80+L81+L82+L83+L97+L98</f>
        <v>2.5</v>
      </c>
      <c r="M100" s="439">
        <f>K100+L100</f>
        <v>67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thickBot="1">
      <c r="A101" s="193"/>
      <c r="B101" s="193"/>
      <c r="C101" s="193"/>
      <c r="D101" s="194"/>
      <c r="E101" s="111"/>
      <c r="F101" s="112"/>
      <c r="G101" s="112"/>
      <c r="H101" s="113"/>
      <c r="I101" s="68"/>
      <c r="J101" s="111"/>
      <c r="K101" s="112"/>
      <c r="L101" s="112"/>
      <c r="M101" s="11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thickBot="1">
      <c r="A102" s="193"/>
      <c r="B102" s="193"/>
      <c r="C102" s="193"/>
      <c r="D102" s="194"/>
      <c r="E102" s="319"/>
      <c r="F102" s="318"/>
      <c r="G102" s="318"/>
      <c r="H102" s="317">
        <v>5</v>
      </c>
      <c r="I102" s="198"/>
      <c r="J102" s="161"/>
      <c r="K102" s="162"/>
      <c r="L102" s="162"/>
      <c r="M102" s="163">
        <v>1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193"/>
      <c r="B103" s="193"/>
      <c r="C103" s="193"/>
      <c r="D103" s="194"/>
      <c r="E103" s="3"/>
      <c r="F103" s="3"/>
      <c r="G103" s="3"/>
      <c r="H103" s="3"/>
      <c r="I103" s="68"/>
      <c r="J103" s="193"/>
      <c r="K103" s="193"/>
      <c r="L103" s="193"/>
      <c r="M103" s="19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>
      <c r="A104" s="193"/>
      <c r="B104" s="193"/>
      <c r="C104" s="193"/>
      <c r="D104" s="194"/>
      <c r="E104" s="193"/>
      <c r="F104" s="193"/>
      <c r="G104" s="193"/>
      <c r="H104" s="68"/>
      <c r="I104" s="68"/>
      <c r="J104" s="193"/>
      <c r="K104" s="193"/>
      <c r="L104" s="193"/>
      <c r="M104" s="194"/>
      <c r="N104" s="3"/>
      <c r="O104" s="3"/>
      <c r="P104" s="3"/>
      <c r="Q104" s="3"/>
      <c r="R104" s="3"/>
      <c r="S104" s="3"/>
      <c r="T104" s="3"/>
      <c r="U104" s="3"/>
      <c r="V104" s="181"/>
      <c r="W104" s="3"/>
      <c r="X104" s="3"/>
      <c r="Y104" s="3"/>
      <c r="Z104" s="3"/>
    </row>
    <row r="105" spans="1:26" ht="12.75">
      <c r="A105" s="193"/>
      <c r="B105" s="193"/>
      <c r="C105" s="193"/>
      <c r="D105" s="194"/>
      <c r="E105" s="193"/>
      <c r="F105" s="193"/>
      <c r="G105" s="193"/>
      <c r="H105" s="68"/>
      <c r="I105" s="68"/>
      <c r="J105" s="193"/>
      <c r="K105" s="193"/>
      <c r="L105" s="193"/>
      <c r="M105" s="194"/>
      <c r="N105" s="3"/>
      <c r="O105" s="3"/>
      <c r="P105" s="3"/>
      <c r="Q105" s="3"/>
      <c r="R105" s="3"/>
      <c r="S105" s="3"/>
      <c r="T105" s="3"/>
      <c r="U105" s="3"/>
      <c r="V105" s="182"/>
      <c r="W105" s="3"/>
      <c r="X105" s="3"/>
      <c r="Y105" s="3"/>
      <c r="Z105" s="3"/>
    </row>
    <row r="106" spans="1:26" ht="12.75">
      <c r="A106" s="193"/>
      <c r="B106" s="193"/>
      <c r="C106" s="193"/>
      <c r="D106" s="194"/>
      <c r="E106" s="193"/>
      <c r="F106" s="193"/>
      <c r="G106" s="193"/>
      <c r="H106" s="68"/>
      <c r="I106" s="68"/>
      <c r="J106" s="193"/>
      <c r="K106" s="193"/>
      <c r="L106" s="193"/>
      <c r="M106" s="194"/>
      <c r="N106" s="3"/>
      <c r="O106" s="3"/>
      <c r="P106" s="3"/>
      <c r="Q106" s="3"/>
      <c r="R106" s="3"/>
      <c r="S106" s="3"/>
      <c r="T106" s="3"/>
      <c r="U106" s="3"/>
      <c r="V106" s="185"/>
      <c r="W106" s="3"/>
      <c r="X106" s="3"/>
      <c r="Y106" s="3"/>
      <c r="Z106" s="3"/>
    </row>
    <row r="107" spans="1:26" ht="12.75">
      <c r="A107" s="193"/>
      <c r="B107" s="193"/>
      <c r="C107" s="193"/>
      <c r="D107" s="194"/>
      <c r="E107" s="193"/>
      <c r="F107" s="193"/>
      <c r="G107" s="193"/>
      <c r="H107" s="68"/>
      <c r="I107" s="68"/>
      <c r="J107" s="193"/>
      <c r="K107" s="193"/>
      <c r="L107" s="193"/>
      <c r="M107" s="194"/>
      <c r="N107" s="3"/>
      <c r="O107" s="3"/>
      <c r="P107" s="3"/>
      <c r="Q107" s="3"/>
      <c r="R107" s="3"/>
      <c r="S107" s="3"/>
      <c r="T107" s="3"/>
      <c r="U107" s="3"/>
      <c r="V107" s="2"/>
      <c r="W107" s="3"/>
      <c r="X107" s="3"/>
      <c r="Y107" s="3"/>
      <c r="Z107" s="3"/>
    </row>
    <row r="108" spans="1:26" ht="12.75">
      <c r="A108" s="193"/>
      <c r="B108" s="193"/>
      <c r="C108" s="193"/>
      <c r="D108" s="194"/>
      <c r="E108" s="193"/>
      <c r="F108" s="193"/>
      <c r="G108" s="193"/>
      <c r="H108" s="68"/>
      <c r="I108" s="68"/>
      <c r="J108" s="193"/>
      <c r="K108" s="193"/>
      <c r="L108" s="193"/>
      <c r="M108" s="194"/>
      <c r="N108" s="3"/>
      <c r="O108" s="3"/>
      <c r="P108" s="3"/>
      <c r="Q108" s="3"/>
      <c r="R108" s="3"/>
      <c r="S108" s="3"/>
      <c r="T108" s="3"/>
      <c r="U108" s="3"/>
      <c r="V108" s="194"/>
      <c r="W108" s="3"/>
      <c r="X108" s="3"/>
      <c r="Y108" s="3"/>
      <c r="Z108" s="3"/>
    </row>
    <row r="109" spans="1:26" ht="12.75">
      <c r="A109" s="193"/>
      <c r="B109" s="193"/>
      <c r="C109" s="193"/>
      <c r="D109" s="194"/>
      <c r="E109" s="193"/>
      <c r="F109" s="193"/>
      <c r="G109" s="193"/>
      <c r="H109" s="68"/>
      <c r="I109" s="68"/>
      <c r="J109" s="193"/>
      <c r="K109" s="193"/>
      <c r="L109" s="193"/>
      <c r="M109" s="194"/>
      <c r="N109" s="3"/>
      <c r="O109" s="3"/>
      <c r="P109" s="3"/>
      <c r="Q109" s="3"/>
      <c r="R109" s="3"/>
      <c r="S109" s="3"/>
      <c r="T109" s="3"/>
      <c r="U109" s="3"/>
      <c r="V109" s="194"/>
      <c r="W109" s="3"/>
      <c r="X109" s="3"/>
      <c r="Y109" s="3"/>
      <c r="Z109" s="3"/>
    </row>
    <row r="110" spans="1:26" ht="12.75">
      <c r="A110" s="193"/>
      <c r="B110" s="193"/>
      <c r="C110" s="193"/>
      <c r="D110" s="194"/>
      <c r="E110" s="193"/>
      <c r="F110" s="193"/>
      <c r="G110" s="193"/>
      <c r="H110" s="68"/>
      <c r="I110" s="68"/>
      <c r="J110" s="193"/>
      <c r="K110" s="193"/>
      <c r="L110" s="193"/>
      <c r="M110" s="194"/>
      <c r="N110" s="3"/>
      <c r="O110" s="3"/>
      <c r="P110" s="3"/>
      <c r="Q110" s="3"/>
      <c r="R110" s="3"/>
      <c r="S110" s="3"/>
      <c r="T110" s="3"/>
      <c r="U110" s="3"/>
      <c r="V110" s="194"/>
      <c r="W110" s="30"/>
      <c r="X110" s="193"/>
      <c r="Y110" s="68"/>
      <c r="Z110" s="3"/>
    </row>
    <row r="111" spans="1:26" ht="12.75">
      <c r="A111" s="193"/>
      <c r="B111" s="193"/>
      <c r="C111" s="193"/>
      <c r="D111" s="194"/>
      <c r="E111" s="193"/>
      <c r="F111" s="193"/>
      <c r="G111" s="193"/>
      <c r="H111" s="68"/>
      <c r="I111" s="68"/>
      <c r="J111" s="193"/>
      <c r="K111" s="193"/>
      <c r="L111" s="193"/>
      <c r="M111" s="194"/>
      <c r="N111" s="3"/>
      <c r="O111" s="3"/>
      <c r="P111" s="3"/>
      <c r="Q111" s="3"/>
      <c r="R111" s="3"/>
      <c r="S111" s="3"/>
      <c r="T111" s="3"/>
      <c r="U111" s="3"/>
      <c r="V111" s="194"/>
      <c r="W111" s="30"/>
      <c r="X111" s="193"/>
      <c r="Y111" s="68"/>
      <c r="Z111" s="3"/>
    </row>
    <row r="112" spans="1:26" ht="12.75">
      <c r="A112" s="202"/>
      <c r="B112" s="202"/>
      <c r="C112" s="202"/>
      <c r="D112" s="203"/>
      <c r="E112" s="100"/>
      <c r="F112" s="100"/>
      <c r="G112" s="100"/>
      <c r="H112" s="202"/>
      <c r="I112" s="202"/>
      <c r="J112" s="202"/>
      <c r="K112" s="202"/>
      <c r="L112" s="202"/>
      <c r="M112" s="203"/>
      <c r="N112" s="3"/>
      <c r="O112" s="3"/>
      <c r="P112" s="3"/>
      <c r="Q112" s="3"/>
      <c r="R112" s="3"/>
      <c r="S112" s="3"/>
      <c r="T112" s="3"/>
      <c r="U112" s="3"/>
      <c r="V112" s="194"/>
      <c r="W112" s="30"/>
      <c r="X112" s="193"/>
      <c r="Y112" s="68"/>
      <c r="Z112" s="3"/>
    </row>
    <row r="113" spans="1:26" s="4" customFormat="1" ht="12.75">
      <c r="A113" s="204"/>
      <c r="B113" s="204"/>
      <c r="C113" s="204"/>
      <c r="D113" s="203"/>
      <c r="E113" s="100"/>
      <c r="F113" s="100"/>
      <c r="G113" s="100"/>
      <c r="H113" s="202"/>
      <c r="I113" s="202"/>
      <c r="J113" s="100"/>
      <c r="K113" s="100"/>
      <c r="L113" s="100"/>
      <c r="M113" s="203"/>
      <c r="N113" s="3"/>
      <c r="O113" s="3"/>
      <c r="P113" s="3"/>
      <c r="Q113" s="3"/>
      <c r="R113" s="3"/>
      <c r="S113" s="3"/>
      <c r="T113" s="3"/>
      <c r="U113" s="3"/>
      <c r="V113" s="194"/>
      <c r="W113" s="30"/>
      <c r="X113" s="193"/>
      <c r="Y113" s="68"/>
      <c r="Z113" s="3"/>
    </row>
    <row r="114" spans="1:26" s="4" customFormat="1" ht="12.75">
      <c r="A114" s="100"/>
      <c r="B114" s="100"/>
      <c r="C114" s="100"/>
      <c r="D114" s="203"/>
      <c r="E114" s="100"/>
      <c r="F114" s="100"/>
      <c r="G114" s="100"/>
      <c r="H114" s="202"/>
      <c r="I114" s="202"/>
      <c r="J114" s="100"/>
      <c r="K114" s="100"/>
      <c r="L114" s="100"/>
      <c r="M114" s="203"/>
      <c r="N114" s="3"/>
      <c r="O114" s="3"/>
      <c r="P114" s="3"/>
      <c r="Q114" s="3"/>
      <c r="R114" s="3"/>
      <c r="S114" s="3"/>
      <c r="T114" s="3"/>
      <c r="U114" s="3"/>
      <c r="V114" s="194"/>
      <c r="W114" s="30"/>
      <c r="X114" s="193"/>
      <c r="Y114" s="68"/>
      <c r="Z114" s="3"/>
    </row>
    <row r="115" spans="1:26" s="4" customFormat="1" ht="12.75">
      <c r="A115" s="100"/>
      <c r="B115" s="100"/>
      <c r="C115" s="100"/>
      <c r="D115" s="202"/>
      <c r="E115" s="100"/>
      <c r="F115" s="100"/>
      <c r="G115" s="100"/>
      <c r="H115" s="202"/>
      <c r="I115" s="202"/>
      <c r="J115" s="100"/>
      <c r="K115" s="100"/>
      <c r="L115" s="100"/>
      <c r="M115" s="203"/>
      <c r="N115" s="3"/>
      <c r="O115" s="3"/>
      <c r="P115" s="3"/>
      <c r="Q115" s="3"/>
      <c r="R115" s="3"/>
      <c r="S115" s="3"/>
      <c r="T115" s="3"/>
      <c r="U115" s="3"/>
      <c r="V115" s="194"/>
      <c r="W115" s="30"/>
      <c r="X115" s="193"/>
      <c r="Y115" s="68"/>
      <c r="Z115" s="3"/>
    </row>
    <row r="116" spans="1:26" s="4" customFormat="1" ht="12.75">
      <c r="A116" s="193"/>
      <c r="B116" s="193"/>
      <c r="C116" s="193"/>
      <c r="D116" s="68"/>
      <c r="E116" s="100"/>
      <c r="F116" s="100"/>
      <c r="G116" s="100"/>
      <c r="H116" s="202"/>
      <c r="I116" s="202"/>
      <c r="J116" s="100"/>
      <c r="K116" s="100"/>
      <c r="L116" s="100"/>
      <c r="M116" s="203"/>
      <c r="N116" s="3"/>
      <c r="O116" s="3"/>
      <c r="P116" s="3"/>
      <c r="Q116" s="3"/>
      <c r="R116" s="3"/>
      <c r="S116" s="3"/>
      <c r="T116" s="3"/>
      <c r="U116" s="3"/>
      <c r="V116" s="194"/>
      <c r="W116" s="30"/>
      <c r="X116" s="193"/>
      <c r="Y116" s="68"/>
      <c r="Z116" s="3"/>
    </row>
    <row r="117" spans="1:26" s="4" customFormat="1" ht="12.75">
      <c r="A117" s="100"/>
      <c r="B117" s="100"/>
      <c r="C117" s="100"/>
      <c r="D117" s="202"/>
      <c r="E117" s="100"/>
      <c r="F117" s="100"/>
      <c r="G117" s="100"/>
      <c r="H117" s="202"/>
      <c r="I117" s="202"/>
      <c r="J117" s="100"/>
      <c r="K117" s="100"/>
      <c r="L117" s="100"/>
      <c r="M117" s="202"/>
      <c r="N117" s="3"/>
      <c r="O117" s="3"/>
      <c r="P117" s="3"/>
      <c r="Q117" s="3"/>
      <c r="R117" s="3"/>
      <c r="S117" s="3"/>
      <c r="T117" s="3"/>
      <c r="U117" s="3"/>
      <c r="V117" s="194"/>
      <c r="W117" s="30"/>
      <c r="X117" s="193"/>
      <c r="Y117" s="68"/>
      <c r="Z117" s="3"/>
    </row>
    <row r="118" spans="1:26" s="4" customFormat="1" ht="12.75">
      <c r="A118" s="100"/>
      <c r="B118" s="100"/>
      <c r="C118" s="100"/>
      <c r="D118" s="202"/>
      <c r="E118" s="100"/>
      <c r="F118" s="100"/>
      <c r="G118" s="100"/>
      <c r="H118" s="202"/>
      <c r="I118" s="202"/>
      <c r="J118" s="100"/>
      <c r="K118" s="100"/>
      <c r="L118" s="100"/>
      <c r="M118" s="202"/>
      <c r="N118" s="3"/>
      <c r="O118" s="3"/>
      <c r="P118" s="3"/>
      <c r="Q118" s="3"/>
      <c r="R118" s="3"/>
      <c r="S118" s="3"/>
      <c r="T118" s="3"/>
      <c r="U118" s="3"/>
      <c r="V118" s="194"/>
      <c r="W118" s="30"/>
      <c r="X118" s="193"/>
      <c r="Y118" s="68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</sheetData>
  <sheetProtection/>
  <mergeCells count="14">
    <mergeCell ref="E71:H71"/>
    <mergeCell ref="N3:Q3"/>
    <mergeCell ref="A3:D3"/>
    <mergeCell ref="J3:M3"/>
    <mergeCell ref="E37:H37"/>
    <mergeCell ref="J71:M71"/>
    <mergeCell ref="A36:Q36"/>
    <mergeCell ref="A37:D37"/>
    <mergeCell ref="N37:Q37"/>
    <mergeCell ref="J37:M37"/>
    <mergeCell ref="E3:H3"/>
    <mergeCell ref="E70:M70"/>
    <mergeCell ref="A1:Q1"/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9.7109375" style="5" customWidth="1"/>
    <col min="2" max="3" width="5.7109375" style="5" customWidth="1"/>
    <col min="4" max="4" width="6.7109375" style="5" customWidth="1"/>
    <col min="5" max="5" width="19.7109375" style="5" customWidth="1"/>
    <col min="6" max="7" width="5.7109375" style="5" customWidth="1"/>
    <col min="8" max="8" width="6.7109375" style="5" customWidth="1"/>
    <col min="9" max="9" width="1.1484375" style="5" customWidth="1"/>
    <col min="10" max="10" width="19.7109375" style="5" customWidth="1"/>
    <col min="11" max="12" width="5.7109375" style="5" customWidth="1"/>
    <col min="13" max="13" width="6.7109375" style="5" customWidth="1"/>
    <col min="14" max="14" width="19.7109375" style="5" customWidth="1"/>
    <col min="15" max="16" width="5.7109375" style="5" customWidth="1"/>
    <col min="17" max="17" width="6.7109375" style="5" customWidth="1"/>
    <col min="18" max="22" width="9.140625" style="5" customWidth="1"/>
    <col min="23" max="26" width="9.140625" style="4" customWidth="1"/>
    <col min="27" max="16384" width="9.140625" style="5" customWidth="1"/>
  </cols>
  <sheetData>
    <row r="1" spans="1:26" ht="15" thickBot="1">
      <c r="A1" s="674" t="s">
        <v>112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6"/>
      <c r="R1" s="3"/>
      <c r="S1" s="3"/>
      <c r="T1" s="3"/>
      <c r="U1" s="3"/>
      <c r="V1" s="3"/>
      <c r="W1" s="3"/>
      <c r="X1" s="3"/>
      <c r="Y1" s="3"/>
      <c r="Z1" s="3"/>
    </row>
    <row r="2" spans="1:26" ht="15" thickBot="1">
      <c r="A2" s="674" t="s">
        <v>36</v>
      </c>
      <c r="B2" s="675"/>
      <c r="C2" s="675"/>
      <c r="D2" s="675"/>
      <c r="E2" s="675"/>
      <c r="F2" s="675"/>
      <c r="G2" s="675"/>
      <c r="H2" s="675"/>
      <c r="I2" s="689"/>
      <c r="J2" s="675"/>
      <c r="K2" s="675"/>
      <c r="L2" s="675"/>
      <c r="M2" s="675"/>
      <c r="N2" s="675"/>
      <c r="O2" s="675"/>
      <c r="P2" s="675"/>
      <c r="Q2" s="676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thickBot="1">
      <c r="A3" s="697" t="s">
        <v>117</v>
      </c>
      <c r="B3" s="698"/>
      <c r="C3" s="698"/>
      <c r="D3" s="699"/>
      <c r="E3" s="691" t="s">
        <v>63</v>
      </c>
      <c r="F3" s="692"/>
      <c r="G3" s="692"/>
      <c r="H3" s="693"/>
      <c r="I3" s="79"/>
      <c r="J3" s="709" t="s">
        <v>72</v>
      </c>
      <c r="K3" s="710"/>
      <c r="L3" s="710"/>
      <c r="M3" s="711"/>
      <c r="N3" s="628" t="s">
        <v>99</v>
      </c>
      <c r="O3" s="687"/>
      <c r="P3" s="687"/>
      <c r="Q3" s="629"/>
      <c r="R3" s="3"/>
      <c r="S3" s="3"/>
      <c r="T3" s="3"/>
      <c r="U3" s="3"/>
      <c r="V3" s="3"/>
      <c r="W3" s="3"/>
      <c r="X3" s="3"/>
      <c r="Y3" s="3"/>
      <c r="Z3" s="3"/>
    </row>
    <row r="4" spans="1:26" ht="13.5" thickBot="1">
      <c r="A4" s="130" t="s">
        <v>3</v>
      </c>
      <c r="B4" s="130" t="s">
        <v>68</v>
      </c>
      <c r="C4" s="130">
        <v>2</v>
      </c>
      <c r="D4" s="130" t="s">
        <v>11</v>
      </c>
      <c r="E4" s="135" t="s">
        <v>3</v>
      </c>
      <c r="F4" s="136" t="s">
        <v>68</v>
      </c>
      <c r="G4" s="137">
        <v>0</v>
      </c>
      <c r="H4" s="136" t="s">
        <v>11</v>
      </c>
      <c r="I4" s="84"/>
      <c r="J4" s="176" t="s">
        <v>3</v>
      </c>
      <c r="K4" s="177" t="s">
        <v>68</v>
      </c>
      <c r="L4" s="178">
        <v>2</v>
      </c>
      <c r="M4" s="177" t="s">
        <v>11</v>
      </c>
      <c r="N4" s="314" t="s">
        <v>3</v>
      </c>
      <c r="O4" s="314" t="s">
        <v>68</v>
      </c>
      <c r="P4" s="314">
        <v>0</v>
      </c>
      <c r="Q4" s="314" t="s">
        <v>11</v>
      </c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88" t="s">
        <v>440</v>
      </c>
      <c r="B5" s="216">
        <v>6</v>
      </c>
      <c r="C5" s="320">
        <v>1</v>
      </c>
      <c r="D5" s="217">
        <f>B5+C5</f>
        <v>7</v>
      </c>
      <c r="E5" s="88" t="s">
        <v>415</v>
      </c>
      <c r="F5" s="218" t="s">
        <v>305</v>
      </c>
      <c r="G5" s="320" t="s">
        <v>305</v>
      </c>
      <c r="H5" s="331" t="s">
        <v>305</v>
      </c>
      <c r="I5" s="84"/>
      <c r="J5" s="88" t="s">
        <v>372</v>
      </c>
      <c r="K5" s="218">
        <v>4.5</v>
      </c>
      <c r="L5" s="320">
        <v>-3</v>
      </c>
      <c r="M5" s="217">
        <f>K5+L5</f>
        <v>1.5</v>
      </c>
      <c r="N5" s="88" t="s">
        <v>277</v>
      </c>
      <c r="O5" s="216">
        <v>6</v>
      </c>
      <c r="P5" s="320">
        <v>1</v>
      </c>
      <c r="Q5" s="217">
        <f>O5+P5</f>
        <v>7</v>
      </c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89" t="s">
        <v>327</v>
      </c>
      <c r="B6" s="221">
        <v>6.5</v>
      </c>
      <c r="C6" s="321">
        <v>0</v>
      </c>
      <c r="D6" s="222">
        <f aca="true" t="shared" si="0" ref="D6:D29">B6+C6</f>
        <v>6.5</v>
      </c>
      <c r="E6" s="89" t="s">
        <v>145</v>
      </c>
      <c r="F6" s="221">
        <v>7</v>
      </c>
      <c r="G6" s="321">
        <v>3</v>
      </c>
      <c r="H6" s="332">
        <f aca="true" t="shared" si="1" ref="H6:H29">F6+G6</f>
        <v>10</v>
      </c>
      <c r="I6" s="84"/>
      <c r="J6" s="89" t="s">
        <v>254</v>
      </c>
      <c r="K6" s="221">
        <v>6.5</v>
      </c>
      <c r="L6" s="321">
        <v>0</v>
      </c>
      <c r="M6" s="222">
        <f aca="true" t="shared" si="2" ref="M6:M29">K6+L6</f>
        <v>6.5</v>
      </c>
      <c r="N6" s="89" t="s">
        <v>278</v>
      </c>
      <c r="O6" s="221" t="s">
        <v>305</v>
      </c>
      <c r="P6" s="321" t="s">
        <v>305</v>
      </c>
      <c r="Q6" s="222" t="s">
        <v>305</v>
      </c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89" t="s">
        <v>329</v>
      </c>
      <c r="B7" s="221">
        <v>6</v>
      </c>
      <c r="C7" s="321">
        <v>0</v>
      </c>
      <c r="D7" s="222">
        <f t="shared" si="0"/>
        <v>6</v>
      </c>
      <c r="E7" s="89" t="s">
        <v>144</v>
      </c>
      <c r="F7" s="221" t="s">
        <v>305</v>
      </c>
      <c r="G7" s="321" t="s">
        <v>305</v>
      </c>
      <c r="H7" s="332" t="s">
        <v>305</v>
      </c>
      <c r="I7" s="84"/>
      <c r="J7" s="89" t="s">
        <v>235</v>
      </c>
      <c r="K7" s="221">
        <v>5.5</v>
      </c>
      <c r="L7" s="321">
        <v>0</v>
      </c>
      <c r="M7" s="222">
        <f t="shared" si="2"/>
        <v>5.5</v>
      </c>
      <c r="N7" s="89" t="s">
        <v>280</v>
      </c>
      <c r="O7" s="221">
        <v>6.5</v>
      </c>
      <c r="P7" s="321">
        <v>1</v>
      </c>
      <c r="Q7" s="222">
        <f aca="true" t="shared" si="3" ref="Q7:Q29">O7+P7</f>
        <v>7.5</v>
      </c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89" t="s">
        <v>441</v>
      </c>
      <c r="B8" s="221">
        <v>6.5</v>
      </c>
      <c r="C8" s="321">
        <v>0</v>
      </c>
      <c r="D8" s="222">
        <f t="shared" si="0"/>
        <v>6.5</v>
      </c>
      <c r="E8" s="89" t="s">
        <v>161</v>
      </c>
      <c r="F8" s="221">
        <v>6</v>
      </c>
      <c r="G8" s="321">
        <v>0</v>
      </c>
      <c r="H8" s="332">
        <f t="shared" si="1"/>
        <v>6</v>
      </c>
      <c r="I8" s="84"/>
      <c r="J8" s="180" t="s">
        <v>236</v>
      </c>
      <c r="K8" s="353" t="s">
        <v>305</v>
      </c>
      <c r="L8" s="321" t="s">
        <v>305</v>
      </c>
      <c r="M8" s="354" t="s">
        <v>305</v>
      </c>
      <c r="N8" s="89" t="s">
        <v>295</v>
      </c>
      <c r="O8" s="221">
        <v>6</v>
      </c>
      <c r="P8" s="321">
        <v>0</v>
      </c>
      <c r="Q8" s="222">
        <f t="shared" si="3"/>
        <v>6</v>
      </c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89" t="s">
        <v>443</v>
      </c>
      <c r="B9" s="221">
        <v>6</v>
      </c>
      <c r="C9" s="321">
        <v>0</v>
      </c>
      <c r="D9" s="222">
        <f t="shared" si="0"/>
        <v>6</v>
      </c>
      <c r="E9" s="89" t="s">
        <v>150</v>
      </c>
      <c r="F9" s="221">
        <v>6.5</v>
      </c>
      <c r="G9" s="321">
        <v>1</v>
      </c>
      <c r="H9" s="332">
        <f t="shared" si="1"/>
        <v>7.5</v>
      </c>
      <c r="I9" s="84"/>
      <c r="J9" s="89" t="s">
        <v>237</v>
      </c>
      <c r="K9" s="221">
        <v>6.5</v>
      </c>
      <c r="L9" s="321">
        <v>-0.5</v>
      </c>
      <c r="M9" s="222">
        <f t="shared" si="2"/>
        <v>6</v>
      </c>
      <c r="N9" s="89" t="s">
        <v>293</v>
      </c>
      <c r="O9" s="221">
        <v>7.5</v>
      </c>
      <c r="P9" s="321">
        <v>4</v>
      </c>
      <c r="Q9" s="222">
        <f t="shared" si="3"/>
        <v>11.5</v>
      </c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89" t="s">
        <v>331</v>
      </c>
      <c r="B10" s="221">
        <v>5.5</v>
      </c>
      <c r="C10" s="321">
        <v>0</v>
      </c>
      <c r="D10" s="222">
        <f t="shared" si="0"/>
        <v>5.5</v>
      </c>
      <c r="E10" s="89" t="s">
        <v>147</v>
      </c>
      <c r="F10" s="221">
        <v>5</v>
      </c>
      <c r="G10" s="321">
        <v>0</v>
      </c>
      <c r="H10" s="332">
        <f t="shared" si="1"/>
        <v>5</v>
      </c>
      <c r="I10" s="84"/>
      <c r="J10" s="89" t="s">
        <v>250</v>
      </c>
      <c r="K10" s="221">
        <v>6</v>
      </c>
      <c r="L10" s="321">
        <v>0</v>
      </c>
      <c r="M10" s="222">
        <f t="shared" si="2"/>
        <v>6</v>
      </c>
      <c r="N10" s="89" t="s">
        <v>292</v>
      </c>
      <c r="O10" s="221">
        <v>6</v>
      </c>
      <c r="P10" s="321">
        <v>0</v>
      </c>
      <c r="Q10" s="222">
        <f t="shared" si="3"/>
        <v>6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89" t="s">
        <v>442</v>
      </c>
      <c r="B11" s="221">
        <v>6.5</v>
      </c>
      <c r="C11" s="321">
        <v>-0.5</v>
      </c>
      <c r="D11" s="222">
        <f t="shared" si="0"/>
        <v>6</v>
      </c>
      <c r="E11" s="89" t="s">
        <v>148</v>
      </c>
      <c r="F11" s="221" t="s">
        <v>305</v>
      </c>
      <c r="G11" s="321" t="s">
        <v>305</v>
      </c>
      <c r="H11" s="332" t="s">
        <v>305</v>
      </c>
      <c r="I11" s="84"/>
      <c r="J11" s="89" t="s">
        <v>240</v>
      </c>
      <c r="K11" s="221">
        <v>6.5</v>
      </c>
      <c r="L11" s="321">
        <v>0</v>
      </c>
      <c r="M11" s="222">
        <f t="shared" si="2"/>
        <v>6.5</v>
      </c>
      <c r="N11" s="89" t="s">
        <v>283</v>
      </c>
      <c r="O11" s="221">
        <v>7</v>
      </c>
      <c r="P11" s="321">
        <v>3</v>
      </c>
      <c r="Q11" s="222">
        <f t="shared" si="3"/>
        <v>10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89" t="s">
        <v>423</v>
      </c>
      <c r="B12" s="221">
        <v>6.5</v>
      </c>
      <c r="C12" s="321">
        <v>1</v>
      </c>
      <c r="D12" s="222">
        <f t="shared" si="0"/>
        <v>7.5</v>
      </c>
      <c r="E12" s="89" t="s">
        <v>158</v>
      </c>
      <c r="F12" s="221">
        <v>6.5</v>
      </c>
      <c r="G12" s="321">
        <v>0</v>
      </c>
      <c r="H12" s="332">
        <f t="shared" si="1"/>
        <v>6.5</v>
      </c>
      <c r="I12" s="84"/>
      <c r="J12" s="89" t="s">
        <v>407</v>
      </c>
      <c r="K12" s="221">
        <v>5.5</v>
      </c>
      <c r="L12" s="321">
        <v>-0.5</v>
      </c>
      <c r="M12" s="222">
        <f t="shared" si="2"/>
        <v>5</v>
      </c>
      <c r="N12" s="89" t="s">
        <v>282</v>
      </c>
      <c r="O12" s="221">
        <v>5.5</v>
      </c>
      <c r="P12" s="321">
        <v>0</v>
      </c>
      <c r="Q12" s="222">
        <f t="shared" si="3"/>
        <v>5.5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89" t="s">
        <v>335</v>
      </c>
      <c r="B13" s="221">
        <v>6.5</v>
      </c>
      <c r="C13" s="321">
        <v>1</v>
      </c>
      <c r="D13" s="222">
        <f t="shared" si="0"/>
        <v>7.5</v>
      </c>
      <c r="E13" s="89" t="s">
        <v>387</v>
      </c>
      <c r="F13" s="221">
        <v>7</v>
      </c>
      <c r="G13" s="321">
        <v>3</v>
      </c>
      <c r="H13" s="332">
        <f t="shared" si="1"/>
        <v>10</v>
      </c>
      <c r="I13" s="84"/>
      <c r="J13" s="89" t="s">
        <v>241</v>
      </c>
      <c r="K13" s="221" t="s">
        <v>305</v>
      </c>
      <c r="L13" s="321" t="s">
        <v>305</v>
      </c>
      <c r="M13" s="222" t="s">
        <v>305</v>
      </c>
      <c r="N13" s="89" t="s">
        <v>368</v>
      </c>
      <c r="O13" s="221">
        <v>6</v>
      </c>
      <c r="P13" s="321">
        <v>0</v>
      </c>
      <c r="Q13" s="222">
        <f t="shared" si="3"/>
        <v>6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89" t="s">
        <v>336</v>
      </c>
      <c r="B14" s="221">
        <v>7</v>
      </c>
      <c r="C14" s="321">
        <v>3</v>
      </c>
      <c r="D14" s="222">
        <f t="shared" si="0"/>
        <v>10</v>
      </c>
      <c r="E14" s="89" t="s">
        <v>151</v>
      </c>
      <c r="F14" s="221">
        <v>7</v>
      </c>
      <c r="G14" s="321">
        <v>1.5</v>
      </c>
      <c r="H14" s="332">
        <f t="shared" si="1"/>
        <v>8.5</v>
      </c>
      <c r="I14" s="84"/>
      <c r="J14" s="89" t="s">
        <v>246</v>
      </c>
      <c r="K14" s="221" t="s">
        <v>333</v>
      </c>
      <c r="L14" s="321" t="s">
        <v>333</v>
      </c>
      <c r="M14" s="222" t="s">
        <v>333</v>
      </c>
      <c r="N14" s="89" t="s">
        <v>286</v>
      </c>
      <c r="O14" s="221">
        <v>7</v>
      </c>
      <c r="P14" s="321">
        <v>3</v>
      </c>
      <c r="Q14" s="222">
        <f t="shared" si="3"/>
        <v>10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>
      <c r="A15" s="91" t="s">
        <v>381</v>
      </c>
      <c r="B15" s="229">
        <v>6.5</v>
      </c>
      <c r="C15" s="322">
        <v>0</v>
      </c>
      <c r="D15" s="230">
        <f t="shared" si="0"/>
        <v>6.5</v>
      </c>
      <c r="E15" s="91" t="s">
        <v>389</v>
      </c>
      <c r="F15" s="229">
        <v>5.5</v>
      </c>
      <c r="G15" s="322">
        <v>0</v>
      </c>
      <c r="H15" s="333">
        <f t="shared" si="1"/>
        <v>5.5</v>
      </c>
      <c r="I15" s="84"/>
      <c r="J15" s="91" t="s">
        <v>243</v>
      </c>
      <c r="K15" s="229">
        <v>8</v>
      </c>
      <c r="L15" s="322">
        <v>6</v>
      </c>
      <c r="M15" s="230">
        <f t="shared" si="2"/>
        <v>14</v>
      </c>
      <c r="N15" s="91" t="s">
        <v>287</v>
      </c>
      <c r="O15" s="229">
        <v>6.5</v>
      </c>
      <c r="P15" s="322">
        <v>0.5</v>
      </c>
      <c r="Q15" s="230">
        <f t="shared" si="3"/>
        <v>7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13.5" thickBot="1">
      <c r="A16" s="92"/>
      <c r="B16" s="323"/>
      <c r="C16" s="324"/>
      <c r="D16" s="235"/>
      <c r="E16" s="92"/>
      <c r="F16" s="323"/>
      <c r="G16" s="324"/>
      <c r="H16" s="235"/>
      <c r="I16" s="93"/>
      <c r="J16" s="92"/>
      <c r="K16" s="323"/>
      <c r="L16" s="324"/>
      <c r="M16" s="235"/>
      <c r="N16" s="92"/>
      <c r="O16" s="323"/>
      <c r="P16" s="324"/>
      <c r="Q16" s="235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94" t="s">
        <v>326</v>
      </c>
      <c r="B17" s="241" t="s">
        <v>130</v>
      </c>
      <c r="C17" s="325" t="s">
        <v>130</v>
      </c>
      <c r="D17" s="240" t="s">
        <v>130</v>
      </c>
      <c r="E17" s="88" t="s">
        <v>416</v>
      </c>
      <c r="F17" s="218">
        <v>7</v>
      </c>
      <c r="G17" s="320">
        <v>-1</v>
      </c>
      <c r="H17" s="331">
        <f>F17+G17</f>
        <v>6</v>
      </c>
      <c r="I17" s="93"/>
      <c r="J17" s="94" t="s">
        <v>233</v>
      </c>
      <c r="K17" s="241">
        <v>6.5</v>
      </c>
      <c r="L17" s="325">
        <v>-3</v>
      </c>
      <c r="M17" s="240">
        <f t="shared" si="2"/>
        <v>3.5</v>
      </c>
      <c r="N17" s="94" t="s">
        <v>288</v>
      </c>
      <c r="O17" s="241">
        <v>5</v>
      </c>
      <c r="P17" s="325">
        <v>-3</v>
      </c>
      <c r="Q17" s="240">
        <f t="shared" si="3"/>
        <v>2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95" t="s">
        <v>339</v>
      </c>
      <c r="B18" s="246">
        <v>6</v>
      </c>
      <c r="C18" s="236">
        <v>0</v>
      </c>
      <c r="D18" s="245">
        <f t="shared" si="0"/>
        <v>6</v>
      </c>
      <c r="E18" s="95" t="s">
        <v>154</v>
      </c>
      <c r="F18" s="246">
        <v>5</v>
      </c>
      <c r="G18" s="236">
        <v>0</v>
      </c>
      <c r="H18" s="235">
        <f t="shared" si="1"/>
        <v>5</v>
      </c>
      <c r="I18" s="93"/>
      <c r="J18" s="89" t="s">
        <v>247</v>
      </c>
      <c r="K18" s="221">
        <v>6</v>
      </c>
      <c r="L18" s="321">
        <v>0</v>
      </c>
      <c r="M18" s="222">
        <f t="shared" si="2"/>
        <v>6</v>
      </c>
      <c r="N18" s="95" t="s">
        <v>290</v>
      </c>
      <c r="O18" s="246">
        <v>6</v>
      </c>
      <c r="P18" s="236">
        <v>0</v>
      </c>
      <c r="Q18" s="245">
        <f t="shared" si="3"/>
        <v>6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95" t="s">
        <v>340</v>
      </c>
      <c r="B19" s="246">
        <v>7</v>
      </c>
      <c r="C19" s="236">
        <v>3</v>
      </c>
      <c r="D19" s="245">
        <f t="shared" si="0"/>
        <v>10</v>
      </c>
      <c r="E19" s="95" t="s">
        <v>388</v>
      </c>
      <c r="F19" s="246">
        <v>5</v>
      </c>
      <c r="G19" s="236">
        <v>0</v>
      </c>
      <c r="H19" s="235">
        <f t="shared" si="1"/>
        <v>5</v>
      </c>
      <c r="I19" s="93"/>
      <c r="J19" s="95" t="s">
        <v>245</v>
      </c>
      <c r="K19" s="246" t="s">
        <v>130</v>
      </c>
      <c r="L19" s="236" t="s">
        <v>130</v>
      </c>
      <c r="M19" s="245" t="s">
        <v>130</v>
      </c>
      <c r="N19" s="95" t="s">
        <v>463</v>
      </c>
      <c r="O19" s="246" t="s">
        <v>130</v>
      </c>
      <c r="P19" s="236" t="s">
        <v>130</v>
      </c>
      <c r="Q19" s="245" t="s">
        <v>130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95" t="s">
        <v>337</v>
      </c>
      <c r="B20" s="246">
        <v>5.5</v>
      </c>
      <c r="C20" s="236">
        <v>0</v>
      </c>
      <c r="D20" s="245">
        <f t="shared" si="0"/>
        <v>5.5</v>
      </c>
      <c r="E20" s="95" t="s">
        <v>155</v>
      </c>
      <c r="F20" s="246" t="s">
        <v>130</v>
      </c>
      <c r="G20" s="236" t="s">
        <v>130</v>
      </c>
      <c r="H20" s="235" t="s">
        <v>130</v>
      </c>
      <c r="I20" s="93"/>
      <c r="J20" s="89" t="s">
        <v>242</v>
      </c>
      <c r="K20" s="221">
        <v>5.5</v>
      </c>
      <c r="L20" s="321">
        <v>-0.5</v>
      </c>
      <c r="M20" s="222">
        <f t="shared" si="2"/>
        <v>5</v>
      </c>
      <c r="N20" s="95" t="s">
        <v>411</v>
      </c>
      <c r="O20" s="246">
        <v>6</v>
      </c>
      <c r="P20" s="236">
        <v>0</v>
      </c>
      <c r="Q20" s="245">
        <f t="shared" si="3"/>
        <v>6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95" t="s">
        <v>332</v>
      </c>
      <c r="B21" s="246" t="s">
        <v>227</v>
      </c>
      <c r="C21" s="236" t="s">
        <v>227</v>
      </c>
      <c r="D21" s="245" t="s">
        <v>227</v>
      </c>
      <c r="E21" s="89" t="s">
        <v>149</v>
      </c>
      <c r="F21" s="221">
        <v>6.5</v>
      </c>
      <c r="G21" s="321">
        <v>0</v>
      </c>
      <c r="H21" s="332">
        <f t="shared" si="1"/>
        <v>6.5</v>
      </c>
      <c r="I21" s="93"/>
      <c r="J21" s="95" t="s">
        <v>249</v>
      </c>
      <c r="K21" s="246">
        <v>5.5</v>
      </c>
      <c r="L21" s="236">
        <v>-0.5</v>
      </c>
      <c r="M21" s="245">
        <f t="shared" si="2"/>
        <v>5</v>
      </c>
      <c r="N21" s="95" t="s">
        <v>281</v>
      </c>
      <c r="O21" s="246" t="s">
        <v>130</v>
      </c>
      <c r="P21" s="236" t="s">
        <v>130</v>
      </c>
      <c r="Q21" s="245" t="s">
        <v>130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95" t="s">
        <v>342</v>
      </c>
      <c r="B22" s="246">
        <v>6</v>
      </c>
      <c r="C22" s="236">
        <v>0</v>
      </c>
      <c r="D22" s="245">
        <f t="shared" si="0"/>
        <v>6</v>
      </c>
      <c r="E22" s="95" t="s">
        <v>157</v>
      </c>
      <c r="F22" s="246" t="s">
        <v>130</v>
      </c>
      <c r="G22" s="236" t="s">
        <v>130</v>
      </c>
      <c r="H22" s="235" t="s">
        <v>130</v>
      </c>
      <c r="I22" s="93"/>
      <c r="J22" s="95" t="s">
        <v>458</v>
      </c>
      <c r="K22" s="246">
        <v>5.5</v>
      </c>
      <c r="L22" s="236">
        <v>-0.5</v>
      </c>
      <c r="M22" s="245">
        <f t="shared" si="2"/>
        <v>5</v>
      </c>
      <c r="N22" s="95" t="s">
        <v>285</v>
      </c>
      <c r="O22" s="246">
        <v>6</v>
      </c>
      <c r="P22" s="236">
        <v>0</v>
      </c>
      <c r="Q22" s="245">
        <f t="shared" si="3"/>
        <v>6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5" t="s">
        <v>344</v>
      </c>
      <c r="B23" s="246">
        <v>6.5</v>
      </c>
      <c r="C23" s="236">
        <v>-0.5</v>
      </c>
      <c r="D23" s="245">
        <f t="shared" si="0"/>
        <v>6</v>
      </c>
      <c r="E23" s="95" t="s">
        <v>454</v>
      </c>
      <c r="F23" s="246">
        <v>5.5</v>
      </c>
      <c r="G23" s="236">
        <v>0</v>
      </c>
      <c r="H23" s="235">
        <f t="shared" si="1"/>
        <v>5.5</v>
      </c>
      <c r="I23" s="93"/>
      <c r="J23" s="95" t="s">
        <v>459</v>
      </c>
      <c r="K23" s="246">
        <v>6</v>
      </c>
      <c r="L23" s="236">
        <v>0</v>
      </c>
      <c r="M23" s="245">
        <f t="shared" si="2"/>
        <v>6</v>
      </c>
      <c r="N23" s="95" t="s">
        <v>291</v>
      </c>
      <c r="O23" s="246">
        <v>7</v>
      </c>
      <c r="P23" s="236">
        <v>3</v>
      </c>
      <c r="Q23" s="245">
        <f t="shared" si="3"/>
        <v>10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5" t="s">
        <v>382</v>
      </c>
      <c r="B24" s="246">
        <v>6.5</v>
      </c>
      <c r="C24" s="236">
        <v>-0.5</v>
      </c>
      <c r="D24" s="245">
        <f t="shared" si="0"/>
        <v>6</v>
      </c>
      <c r="E24" s="89" t="s">
        <v>143</v>
      </c>
      <c r="F24" s="221">
        <v>6</v>
      </c>
      <c r="G24" s="321">
        <v>0</v>
      </c>
      <c r="H24" s="332">
        <f t="shared" si="1"/>
        <v>6</v>
      </c>
      <c r="I24" s="93"/>
      <c r="J24" s="95" t="s">
        <v>460</v>
      </c>
      <c r="K24" s="246">
        <v>5.5</v>
      </c>
      <c r="L24" s="236">
        <v>0</v>
      </c>
      <c r="M24" s="245">
        <f t="shared" si="2"/>
        <v>5.5</v>
      </c>
      <c r="N24" s="95" t="s">
        <v>297</v>
      </c>
      <c r="O24" s="246" t="s">
        <v>130</v>
      </c>
      <c r="P24" s="236" t="s">
        <v>130</v>
      </c>
      <c r="Q24" s="245" t="s">
        <v>130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95" t="s">
        <v>330</v>
      </c>
      <c r="B25" s="246">
        <v>5</v>
      </c>
      <c r="C25" s="236">
        <v>-0.5</v>
      </c>
      <c r="D25" s="245">
        <f t="shared" si="0"/>
        <v>4.5</v>
      </c>
      <c r="E25" s="95" t="s">
        <v>391</v>
      </c>
      <c r="F25" s="246">
        <v>6</v>
      </c>
      <c r="G25" s="236">
        <v>0</v>
      </c>
      <c r="H25" s="235">
        <f t="shared" si="1"/>
        <v>6</v>
      </c>
      <c r="I25" s="93"/>
      <c r="J25" s="89" t="s">
        <v>461</v>
      </c>
      <c r="K25" s="221">
        <v>6</v>
      </c>
      <c r="L25" s="321">
        <v>-0.5</v>
      </c>
      <c r="M25" s="222">
        <f t="shared" si="2"/>
        <v>5.5</v>
      </c>
      <c r="N25" s="89" t="s">
        <v>299</v>
      </c>
      <c r="O25" s="221">
        <v>6</v>
      </c>
      <c r="P25" s="321">
        <v>0</v>
      </c>
      <c r="Q25" s="222">
        <f t="shared" si="3"/>
        <v>6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95" t="s">
        <v>346</v>
      </c>
      <c r="B26" s="246">
        <v>6</v>
      </c>
      <c r="C26" s="236">
        <v>0</v>
      </c>
      <c r="D26" s="245">
        <f t="shared" si="0"/>
        <v>6</v>
      </c>
      <c r="E26" s="142" t="s">
        <v>417</v>
      </c>
      <c r="F26" s="335" t="s">
        <v>130</v>
      </c>
      <c r="G26" s="236" t="s">
        <v>130</v>
      </c>
      <c r="H26" s="235" t="s">
        <v>130</v>
      </c>
      <c r="I26" s="93"/>
      <c r="J26" s="95" t="s">
        <v>374</v>
      </c>
      <c r="K26" s="246">
        <v>6.5</v>
      </c>
      <c r="L26" s="236">
        <v>0</v>
      </c>
      <c r="M26" s="245">
        <f t="shared" si="2"/>
        <v>6.5</v>
      </c>
      <c r="N26" s="95" t="s">
        <v>369</v>
      </c>
      <c r="O26" s="246">
        <v>6</v>
      </c>
      <c r="P26" s="236">
        <v>0</v>
      </c>
      <c r="Q26" s="245">
        <f t="shared" si="3"/>
        <v>6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95" t="s">
        <v>444</v>
      </c>
      <c r="B27" s="246">
        <v>6.5</v>
      </c>
      <c r="C27" s="236">
        <v>0</v>
      </c>
      <c r="D27" s="245">
        <f t="shared" si="0"/>
        <v>6.5</v>
      </c>
      <c r="E27" s="95" t="s">
        <v>140</v>
      </c>
      <c r="F27" s="246" t="s">
        <v>130</v>
      </c>
      <c r="G27" s="236" t="s">
        <v>130</v>
      </c>
      <c r="H27" s="235" t="s">
        <v>130</v>
      </c>
      <c r="I27" s="93"/>
      <c r="J27" s="95" t="s">
        <v>406</v>
      </c>
      <c r="K27" s="246">
        <v>6</v>
      </c>
      <c r="L27" s="236">
        <v>-0.5</v>
      </c>
      <c r="M27" s="245">
        <f t="shared" si="2"/>
        <v>5.5</v>
      </c>
      <c r="N27" s="95" t="s">
        <v>140</v>
      </c>
      <c r="O27" s="246" t="s">
        <v>130</v>
      </c>
      <c r="P27" s="236" t="s">
        <v>130</v>
      </c>
      <c r="Q27" s="245" t="s">
        <v>130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thickBot="1">
      <c r="A28" s="92" t="s">
        <v>445</v>
      </c>
      <c r="B28" s="251">
        <v>5.5</v>
      </c>
      <c r="C28" s="326">
        <v>-0.5</v>
      </c>
      <c r="D28" s="245">
        <f t="shared" si="0"/>
        <v>5</v>
      </c>
      <c r="E28" s="92" t="s">
        <v>140</v>
      </c>
      <c r="F28" s="336" t="s">
        <v>130</v>
      </c>
      <c r="G28" s="326" t="s">
        <v>130</v>
      </c>
      <c r="H28" s="235" t="s">
        <v>130</v>
      </c>
      <c r="I28" s="93"/>
      <c r="J28" s="92" t="s">
        <v>252</v>
      </c>
      <c r="K28" s="251">
        <v>5</v>
      </c>
      <c r="L28" s="326">
        <v>0</v>
      </c>
      <c r="M28" s="245">
        <f>K28+L28</f>
        <v>5</v>
      </c>
      <c r="N28" s="92" t="s">
        <v>140</v>
      </c>
      <c r="O28" s="251" t="s">
        <v>130</v>
      </c>
      <c r="P28" s="326" t="s">
        <v>130</v>
      </c>
      <c r="Q28" s="245" t="s">
        <v>130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thickBot="1">
      <c r="A29" s="91" t="s">
        <v>350</v>
      </c>
      <c r="B29" s="229">
        <v>1</v>
      </c>
      <c r="C29" s="327">
        <v>0</v>
      </c>
      <c r="D29" s="352">
        <f t="shared" si="0"/>
        <v>1</v>
      </c>
      <c r="E29" s="91" t="s">
        <v>163</v>
      </c>
      <c r="F29" s="337">
        <v>1</v>
      </c>
      <c r="G29" s="338">
        <v>0</v>
      </c>
      <c r="H29" s="252">
        <f t="shared" si="1"/>
        <v>1</v>
      </c>
      <c r="I29" s="84"/>
      <c r="J29" s="91" t="s">
        <v>375</v>
      </c>
      <c r="K29" s="229">
        <v>1.5</v>
      </c>
      <c r="L29" s="327">
        <v>0</v>
      </c>
      <c r="M29" s="352">
        <f t="shared" si="2"/>
        <v>1.5</v>
      </c>
      <c r="N29" s="91" t="s">
        <v>300</v>
      </c>
      <c r="O29" s="229">
        <v>-1</v>
      </c>
      <c r="P29" s="327">
        <v>0</v>
      </c>
      <c r="Q29" s="352">
        <f t="shared" si="3"/>
        <v>-1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thickBot="1">
      <c r="A30" s="328" t="s">
        <v>93</v>
      </c>
      <c r="B30" s="329">
        <f>19/3</f>
        <v>6.333333333333333</v>
      </c>
      <c r="C30" s="330">
        <v>0.5</v>
      </c>
      <c r="D30" s="252">
        <f>C30</f>
        <v>0.5</v>
      </c>
      <c r="E30" s="328" t="s">
        <v>93</v>
      </c>
      <c r="F30" s="329">
        <f>19/3</f>
        <v>6.333333333333333</v>
      </c>
      <c r="G30" s="330">
        <v>0.5</v>
      </c>
      <c r="H30" s="252">
        <f>G30</f>
        <v>0.5</v>
      </c>
      <c r="I30" s="84"/>
      <c r="J30" s="328" t="s">
        <v>93</v>
      </c>
      <c r="K30" s="329">
        <f>18/3</f>
        <v>6</v>
      </c>
      <c r="L30" s="330">
        <v>0</v>
      </c>
      <c r="M30" s="252">
        <f>L30</f>
        <v>0</v>
      </c>
      <c r="N30" s="328" t="s">
        <v>93</v>
      </c>
      <c r="O30" s="329">
        <f>18.5/3</f>
        <v>6.166666666666667</v>
      </c>
      <c r="P30" s="330">
        <v>0</v>
      </c>
      <c r="Q30" s="252">
        <f>P30</f>
        <v>0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254"/>
      <c r="B31" s="255"/>
      <c r="C31" s="255"/>
      <c r="D31" s="256"/>
      <c r="E31" s="254"/>
      <c r="F31" s="255"/>
      <c r="G31" s="255"/>
      <c r="H31" s="256"/>
      <c r="I31" s="102"/>
      <c r="J31" s="254"/>
      <c r="K31" s="255"/>
      <c r="L31" s="255"/>
      <c r="M31" s="256"/>
      <c r="N31" s="254"/>
      <c r="O31" s="255"/>
      <c r="P31" s="255"/>
      <c r="Q31" s="256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297"/>
      <c r="B32" s="474">
        <f>B5+B6+B7+B8+B9+B10+B11+B12+B13+B14+B15+B29</f>
        <v>70.5</v>
      </c>
      <c r="C32" s="474">
        <f>C4+C5+C6+C7+C8+C9+C10+C11+C12+C13+C14+C15+C29+C30</f>
        <v>8</v>
      </c>
      <c r="D32" s="475">
        <f>B32+C32</f>
        <v>78.5</v>
      </c>
      <c r="E32" s="297"/>
      <c r="F32" s="461">
        <f>F17+F6+F24+F8+F9+F10+F21+F12+F13+F14+F15+F29</f>
        <v>71</v>
      </c>
      <c r="G32" s="462">
        <f>G4+G17+G6+G24+G8+G9+G10+G21+G12+G13+G14+G15+G29+G30</f>
        <v>8</v>
      </c>
      <c r="H32" s="463">
        <f>F32+G32</f>
        <v>79</v>
      </c>
      <c r="I32" s="108"/>
      <c r="J32" s="297"/>
      <c r="K32" s="444">
        <f>K5+K6+K7+K25+K9+K10+K11+K12+K20+K18+K15+K29</f>
        <v>68</v>
      </c>
      <c r="L32" s="444">
        <f>L4+L5+L6+L7+L25+L9+L10+L11+L12+L20+L18+L15+L29+L30</f>
        <v>3</v>
      </c>
      <c r="M32" s="445">
        <f>K32+L32</f>
        <v>71</v>
      </c>
      <c r="N32" s="297"/>
      <c r="O32" s="432">
        <f>O5+O25+O7+O8+O9+O10+O11+O12+O13+O14+O15+O29</f>
        <v>69</v>
      </c>
      <c r="P32" s="432">
        <f>P4+P5+P25+P7+P8+P9+P10+P11+P12+P13+P14+P15+P29+P30</f>
        <v>12.5</v>
      </c>
      <c r="Q32" s="433">
        <f>O32+P32</f>
        <v>81.5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thickBot="1">
      <c r="A33" s="111"/>
      <c r="B33" s="112"/>
      <c r="C33" s="112"/>
      <c r="D33" s="113"/>
      <c r="E33" s="111"/>
      <c r="F33" s="112"/>
      <c r="G33" s="112"/>
      <c r="H33" s="113"/>
      <c r="I33" s="114"/>
      <c r="J33" s="111"/>
      <c r="K33" s="112"/>
      <c r="L33" s="112"/>
      <c r="M33" s="113"/>
      <c r="N33" s="111"/>
      <c r="O33" s="112"/>
      <c r="P33" s="112"/>
      <c r="Q33" s="11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thickBot="1">
      <c r="A34" s="154"/>
      <c r="B34" s="155"/>
      <c r="C34" s="155"/>
      <c r="D34" s="156">
        <v>3</v>
      </c>
      <c r="E34" s="164"/>
      <c r="F34" s="165"/>
      <c r="G34" s="165"/>
      <c r="H34" s="166">
        <v>3</v>
      </c>
      <c r="I34" s="121"/>
      <c r="J34" s="199"/>
      <c r="K34" s="200"/>
      <c r="L34" s="200"/>
      <c r="M34" s="201">
        <v>2</v>
      </c>
      <c r="N34" s="319"/>
      <c r="O34" s="318"/>
      <c r="P34" s="318"/>
      <c r="Q34" s="317">
        <v>4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ht="6" customHeight="1" thickBot="1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7"/>
      <c r="R35" s="3"/>
      <c r="S35" s="3"/>
      <c r="T35" s="3"/>
      <c r="U35" s="3"/>
      <c r="V35" s="128"/>
      <c r="W35" s="3"/>
      <c r="X35" s="3"/>
      <c r="Y35" s="3"/>
      <c r="Z35" s="3"/>
    </row>
    <row r="36" spans="1:26" ht="15" thickBot="1">
      <c r="A36" s="674" t="s">
        <v>37</v>
      </c>
      <c r="B36" s="675"/>
      <c r="C36" s="675"/>
      <c r="D36" s="675"/>
      <c r="E36" s="675"/>
      <c r="F36" s="675"/>
      <c r="G36" s="675"/>
      <c r="H36" s="675"/>
      <c r="I36" s="689"/>
      <c r="J36" s="675"/>
      <c r="K36" s="675"/>
      <c r="L36" s="675"/>
      <c r="M36" s="675"/>
      <c r="N36" s="675"/>
      <c r="O36" s="675"/>
      <c r="P36" s="675"/>
      <c r="Q36" s="676"/>
      <c r="R36" s="3"/>
      <c r="S36" s="3"/>
      <c r="T36" s="3"/>
      <c r="U36" s="3"/>
      <c r="V36" s="30"/>
      <c r="W36" s="3"/>
      <c r="X36" s="3"/>
      <c r="Y36" s="3"/>
      <c r="Z36" s="3"/>
    </row>
    <row r="37" spans="1:26" ht="15" customHeight="1" thickBot="1">
      <c r="A37" s="683" t="s">
        <v>67</v>
      </c>
      <c r="B37" s="688"/>
      <c r="C37" s="688"/>
      <c r="D37" s="684"/>
      <c r="E37" s="700" t="s">
        <v>95</v>
      </c>
      <c r="F37" s="701"/>
      <c r="G37" s="701"/>
      <c r="H37" s="702"/>
      <c r="I37" s="126"/>
      <c r="J37" s="694" t="s">
        <v>351</v>
      </c>
      <c r="K37" s="695"/>
      <c r="L37" s="695"/>
      <c r="M37" s="696"/>
      <c r="N37" s="630" t="s">
        <v>75</v>
      </c>
      <c r="O37" s="690"/>
      <c r="P37" s="690"/>
      <c r="Q37" s="631"/>
      <c r="R37" s="3"/>
      <c r="S37" s="3"/>
      <c r="T37" s="3"/>
      <c r="U37" s="3"/>
      <c r="V37" s="3"/>
      <c r="W37" s="129"/>
      <c r="X37" s="129"/>
      <c r="Y37" s="129"/>
      <c r="Z37" s="129"/>
    </row>
    <row r="38" spans="1:26" ht="13.5" thickBot="1">
      <c r="A38" s="132" t="s">
        <v>3</v>
      </c>
      <c r="B38" s="133" t="s">
        <v>68</v>
      </c>
      <c r="C38" s="134">
        <v>2</v>
      </c>
      <c r="D38" s="133" t="s">
        <v>11</v>
      </c>
      <c r="E38" s="80" t="s">
        <v>3</v>
      </c>
      <c r="F38" s="80" t="s">
        <v>68</v>
      </c>
      <c r="G38" s="80">
        <v>0</v>
      </c>
      <c r="H38" s="80" t="s">
        <v>11</v>
      </c>
      <c r="I38" s="126"/>
      <c r="J38" s="85" t="s">
        <v>3</v>
      </c>
      <c r="K38" s="86" t="s">
        <v>68</v>
      </c>
      <c r="L38" s="87">
        <v>2</v>
      </c>
      <c r="M38" s="86" t="s">
        <v>11</v>
      </c>
      <c r="N38" s="173" t="s">
        <v>3</v>
      </c>
      <c r="O38" s="174" t="s">
        <v>68</v>
      </c>
      <c r="P38" s="175">
        <v>-0.5</v>
      </c>
      <c r="Q38" s="174" t="s">
        <v>11</v>
      </c>
      <c r="R38" s="3"/>
      <c r="S38" s="3"/>
      <c r="T38" s="3"/>
      <c r="U38" s="3"/>
      <c r="V38" s="3"/>
      <c r="W38" s="138"/>
      <c r="X38" s="138"/>
      <c r="Y38" s="138"/>
      <c r="Z38" s="138"/>
    </row>
    <row r="39" spans="1:26" ht="12.75">
      <c r="A39" s="88" t="s">
        <v>164</v>
      </c>
      <c r="B39" s="218">
        <v>6.5</v>
      </c>
      <c r="C39" s="320">
        <v>-1</v>
      </c>
      <c r="D39" s="217">
        <f>B39+C39</f>
        <v>5.5</v>
      </c>
      <c r="E39" s="88" t="s">
        <v>301</v>
      </c>
      <c r="F39" s="339">
        <v>7</v>
      </c>
      <c r="G39" s="340">
        <v>-2</v>
      </c>
      <c r="H39" s="331">
        <f>F39+G39</f>
        <v>5</v>
      </c>
      <c r="I39" s="126"/>
      <c r="J39" s="88" t="s">
        <v>118</v>
      </c>
      <c r="K39" s="216">
        <v>6.5</v>
      </c>
      <c r="L39" s="320">
        <v>-3</v>
      </c>
      <c r="M39" s="217">
        <f>K39+L39</f>
        <v>3.5</v>
      </c>
      <c r="N39" s="88" t="s">
        <v>208</v>
      </c>
      <c r="O39" s="218">
        <v>5</v>
      </c>
      <c r="P39" s="320">
        <v>-1</v>
      </c>
      <c r="Q39" s="217">
        <f>O39+P39</f>
        <v>4</v>
      </c>
      <c r="R39" s="3"/>
      <c r="S39" s="3"/>
      <c r="T39" s="3"/>
      <c r="U39" s="3"/>
      <c r="V39" s="3"/>
      <c r="W39" s="139"/>
      <c r="X39" s="139"/>
      <c r="Y39" s="139"/>
      <c r="Z39" s="139"/>
    </row>
    <row r="40" spans="1:26" ht="12.75">
      <c r="A40" s="89" t="s">
        <v>359</v>
      </c>
      <c r="B40" s="221">
        <v>6</v>
      </c>
      <c r="C40" s="321">
        <v>0</v>
      </c>
      <c r="D40" s="222">
        <f aca="true" t="shared" si="4" ref="D40:D62">B40+C40</f>
        <v>6</v>
      </c>
      <c r="E40" s="89" t="s">
        <v>323</v>
      </c>
      <c r="F40" s="341">
        <v>6</v>
      </c>
      <c r="G40" s="342">
        <v>0</v>
      </c>
      <c r="H40" s="332">
        <f aca="true" t="shared" si="5" ref="H40:H63">F40+G40</f>
        <v>6</v>
      </c>
      <c r="I40" s="126"/>
      <c r="J40" s="89" t="s">
        <v>395</v>
      </c>
      <c r="K40" s="221">
        <v>6.5</v>
      </c>
      <c r="L40" s="321">
        <v>0</v>
      </c>
      <c r="M40" s="222">
        <f aca="true" t="shared" si="6" ref="M40:M63">K40+L40</f>
        <v>6.5</v>
      </c>
      <c r="N40" s="89" t="s">
        <v>376</v>
      </c>
      <c r="O40" s="221">
        <v>6</v>
      </c>
      <c r="P40" s="321">
        <v>0</v>
      </c>
      <c r="Q40" s="222">
        <f aca="true" t="shared" si="7" ref="Q40:Q63">O40+P40</f>
        <v>6</v>
      </c>
      <c r="R40" s="3"/>
      <c r="S40" s="3"/>
      <c r="T40" s="3"/>
      <c r="U40" s="3"/>
      <c r="V40" s="3"/>
      <c r="W40" s="139"/>
      <c r="X40" s="139"/>
      <c r="Y40" s="139"/>
      <c r="Z40" s="139"/>
    </row>
    <row r="41" spans="1:26" ht="12.75">
      <c r="A41" s="89" t="s">
        <v>166</v>
      </c>
      <c r="B41" s="221">
        <v>6</v>
      </c>
      <c r="C41" s="321">
        <v>0</v>
      </c>
      <c r="D41" s="222">
        <f t="shared" si="4"/>
        <v>6</v>
      </c>
      <c r="E41" s="89" t="s">
        <v>303</v>
      </c>
      <c r="F41" s="341">
        <v>7</v>
      </c>
      <c r="G41" s="342">
        <v>1</v>
      </c>
      <c r="H41" s="332">
        <f t="shared" si="5"/>
        <v>8</v>
      </c>
      <c r="I41" s="126"/>
      <c r="J41" s="89" t="s">
        <v>401</v>
      </c>
      <c r="K41" s="221">
        <v>6.5</v>
      </c>
      <c r="L41" s="321">
        <v>-0.5</v>
      </c>
      <c r="M41" s="222">
        <f t="shared" si="6"/>
        <v>6</v>
      </c>
      <c r="N41" s="89" t="s">
        <v>210</v>
      </c>
      <c r="O41" s="221">
        <v>5</v>
      </c>
      <c r="P41" s="321">
        <v>-0.5</v>
      </c>
      <c r="Q41" s="222">
        <f t="shared" si="7"/>
        <v>4.5</v>
      </c>
      <c r="R41" s="3"/>
      <c r="S41" s="3"/>
      <c r="T41" s="3"/>
      <c r="U41" s="3"/>
      <c r="V41" s="3"/>
      <c r="W41" s="139"/>
      <c r="X41" s="139"/>
      <c r="Y41" s="139"/>
      <c r="Z41" s="139"/>
    </row>
    <row r="42" spans="1:26" ht="12.75">
      <c r="A42" s="89" t="s">
        <v>353</v>
      </c>
      <c r="B42" s="221">
        <v>6</v>
      </c>
      <c r="C42" s="321">
        <v>-0.5</v>
      </c>
      <c r="D42" s="222">
        <f t="shared" si="4"/>
        <v>5.5</v>
      </c>
      <c r="E42" s="89" t="s">
        <v>324</v>
      </c>
      <c r="F42" s="341">
        <v>6</v>
      </c>
      <c r="G42" s="342">
        <v>0</v>
      </c>
      <c r="H42" s="332">
        <f t="shared" si="5"/>
        <v>6</v>
      </c>
      <c r="I42" s="126"/>
      <c r="J42" s="89" t="s">
        <v>132</v>
      </c>
      <c r="K42" s="221">
        <v>6</v>
      </c>
      <c r="L42" s="321">
        <v>0</v>
      </c>
      <c r="M42" s="222">
        <f t="shared" si="6"/>
        <v>6</v>
      </c>
      <c r="N42" s="89" t="s">
        <v>231</v>
      </c>
      <c r="O42" s="221">
        <v>7</v>
      </c>
      <c r="P42" s="321">
        <v>3</v>
      </c>
      <c r="Q42" s="222">
        <f t="shared" si="7"/>
        <v>10</v>
      </c>
      <c r="R42" s="3"/>
      <c r="S42" s="3"/>
      <c r="T42" s="3"/>
      <c r="U42" s="3"/>
      <c r="V42" s="3"/>
      <c r="W42" s="139"/>
      <c r="X42" s="139"/>
      <c r="Y42" s="139"/>
      <c r="Z42" s="139"/>
    </row>
    <row r="43" spans="1:26" ht="12.75">
      <c r="A43" s="89" t="s">
        <v>167</v>
      </c>
      <c r="B43" s="221">
        <v>7</v>
      </c>
      <c r="C43" s="321">
        <v>2.5</v>
      </c>
      <c r="D43" s="222">
        <f t="shared" si="4"/>
        <v>9.5</v>
      </c>
      <c r="E43" s="89" t="s">
        <v>306</v>
      </c>
      <c r="F43" s="341">
        <v>7</v>
      </c>
      <c r="G43" s="342">
        <v>3</v>
      </c>
      <c r="H43" s="332">
        <f t="shared" si="5"/>
        <v>10</v>
      </c>
      <c r="I43" s="126"/>
      <c r="J43" s="89" t="s">
        <v>133</v>
      </c>
      <c r="K43" s="221">
        <v>6</v>
      </c>
      <c r="L43" s="321">
        <v>0</v>
      </c>
      <c r="M43" s="222">
        <f t="shared" si="6"/>
        <v>6</v>
      </c>
      <c r="N43" s="89" t="s">
        <v>223</v>
      </c>
      <c r="O43" s="221">
        <v>6</v>
      </c>
      <c r="P43" s="321">
        <v>0</v>
      </c>
      <c r="Q43" s="222">
        <f t="shared" si="7"/>
        <v>6</v>
      </c>
      <c r="R43" s="3"/>
      <c r="S43" s="3"/>
      <c r="T43" s="3"/>
      <c r="U43" s="3"/>
      <c r="V43" s="3"/>
      <c r="W43" s="139"/>
      <c r="X43" s="139"/>
      <c r="Y43" s="139"/>
      <c r="Z43" s="139"/>
    </row>
    <row r="44" spans="1:26" ht="12.75">
      <c r="A44" s="89" t="s">
        <v>164</v>
      </c>
      <c r="B44" s="221">
        <v>6.5</v>
      </c>
      <c r="C44" s="321">
        <v>3</v>
      </c>
      <c r="D44" s="222">
        <f t="shared" si="4"/>
        <v>9.5</v>
      </c>
      <c r="E44" s="89" t="s">
        <v>319</v>
      </c>
      <c r="F44" s="341" t="s">
        <v>333</v>
      </c>
      <c r="G44" s="342" t="s">
        <v>333</v>
      </c>
      <c r="H44" s="332" t="s">
        <v>333</v>
      </c>
      <c r="I44" s="126"/>
      <c r="J44" s="89" t="s">
        <v>396</v>
      </c>
      <c r="K44" s="221">
        <v>5.5</v>
      </c>
      <c r="L44" s="321">
        <v>0</v>
      </c>
      <c r="M44" s="222">
        <f t="shared" si="6"/>
        <v>5.5</v>
      </c>
      <c r="N44" s="89" t="s">
        <v>213</v>
      </c>
      <c r="O44" s="221" t="s">
        <v>333</v>
      </c>
      <c r="P44" s="321" t="s">
        <v>333</v>
      </c>
      <c r="Q44" s="222" t="s">
        <v>333</v>
      </c>
      <c r="R44" s="3"/>
      <c r="S44" s="3"/>
      <c r="T44" s="3"/>
      <c r="U44" s="3"/>
      <c r="V44" s="3"/>
      <c r="W44" s="139"/>
      <c r="X44" s="139"/>
      <c r="Y44" s="139"/>
      <c r="Z44" s="139"/>
    </row>
    <row r="45" spans="1:26" ht="12.75">
      <c r="A45" s="89" t="s">
        <v>177</v>
      </c>
      <c r="B45" s="221">
        <v>6.5</v>
      </c>
      <c r="C45" s="321">
        <v>0</v>
      </c>
      <c r="D45" s="222">
        <f t="shared" si="4"/>
        <v>6.5</v>
      </c>
      <c r="E45" s="89" t="s">
        <v>318</v>
      </c>
      <c r="F45" s="341">
        <v>6.5</v>
      </c>
      <c r="G45" s="342">
        <v>1</v>
      </c>
      <c r="H45" s="332">
        <f t="shared" si="5"/>
        <v>7.5</v>
      </c>
      <c r="I45" s="126"/>
      <c r="J45" s="89" t="s">
        <v>453</v>
      </c>
      <c r="K45" s="221">
        <v>5.5</v>
      </c>
      <c r="L45" s="321">
        <v>0</v>
      </c>
      <c r="M45" s="222">
        <f t="shared" si="6"/>
        <v>5.5</v>
      </c>
      <c r="N45" s="89" t="s">
        <v>214</v>
      </c>
      <c r="O45" s="221">
        <v>5.5</v>
      </c>
      <c r="P45" s="321">
        <v>-0.5</v>
      </c>
      <c r="Q45" s="222">
        <f t="shared" si="7"/>
        <v>5</v>
      </c>
      <c r="R45" s="3"/>
      <c r="S45" s="3"/>
      <c r="T45" s="3"/>
      <c r="U45" s="3"/>
      <c r="V45" s="3"/>
      <c r="W45" s="139"/>
      <c r="X45" s="139"/>
      <c r="Y45" s="139"/>
      <c r="Z45" s="139"/>
    </row>
    <row r="46" spans="1:26" ht="12.75">
      <c r="A46" s="89" t="s">
        <v>169</v>
      </c>
      <c r="B46" s="221">
        <v>6</v>
      </c>
      <c r="C46" s="321">
        <v>0</v>
      </c>
      <c r="D46" s="222">
        <f t="shared" si="4"/>
        <v>6</v>
      </c>
      <c r="E46" s="89" t="s">
        <v>307</v>
      </c>
      <c r="F46" s="341">
        <v>5</v>
      </c>
      <c r="G46" s="342">
        <v>0</v>
      </c>
      <c r="H46" s="332">
        <f t="shared" si="5"/>
        <v>5</v>
      </c>
      <c r="I46" s="126"/>
      <c r="J46" s="89" t="s">
        <v>125</v>
      </c>
      <c r="K46" s="221">
        <v>6</v>
      </c>
      <c r="L46" s="321">
        <v>-0.5</v>
      </c>
      <c r="M46" s="222">
        <f t="shared" si="6"/>
        <v>5.5</v>
      </c>
      <c r="N46" s="89" t="s">
        <v>224</v>
      </c>
      <c r="O46" s="221">
        <v>5.5</v>
      </c>
      <c r="P46" s="321">
        <v>-0.5</v>
      </c>
      <c r="Q46" s="222">
        <f t="shared" si="7"/>
        <v>5</v>
      </c>
      <c r="R46" s="3"/>
      <c r="S46" s="3"/>
      <c r="T46" s="3"/>
      <c r="U46" s="3"/>
      <c r="V46" s="3"/>
      <c r="W46" s="139"/>
      <c r="X46" s="139"/>
      <c r="Y46" s="139"/>
      <c r="Z46" s="139"/>
    </row>
    <row r="47" spans="1:26" ht="12.75">
      <c r="A47" s="89" t="s">
        <v>175</v>
      </c>
      <c r="B47" s="221">
        <v>6</v>
      </c>
      <c r="C47" s="321">
        <v>0</v>
      </c>
      <c r="D47" s="222">
        <f t="shared" si="4"/>
        <v>6</v>
      </c>
      <c r="E47" s="89" t="s">
        <v>315</v>
      </c>
      <c r="F47" s="341">
        <v>6</v>
      </c>
      <c r="G47" s="342">
        <v>3</v>
      </c>
      <c r="H47" s="332">
        <f t="shared" si="5"/>
        <v>9</v>
      </c>
      <c r="I47" s="126"/>
      <c r="J47" s="89" t="s">
        <v>430</v>
      </c>
      <c r="K47" s="221">
        <v>7</v>
      </c>
      <c r="L47" s="321">
        <v>3</v>
      </c>
      <c r="M47" s="222">
        <f t="shared" si="6"/>
        <v>10</v>
      </c>
      <c r="N47" s="89" t="s">
        <v>221</v>
      </c>
      <c r="O47" s="221">
        <v>7</v>
      </c>
      <c r="P47" s="321">
        <v>3</v>
      </c>
      <c r="Q47" s="222">
        <f t="shared" si="7"/>
        <v>10</v>
      </c>
      <c r="R47" s="3"/>
      <c r="S47" s="3"/>
      <c r="T47" s="3"/>
      <c r="U47" s="3"/>
      <c r="V47" s="3"/>
      <c r="W47" s="139"/>
      <c r="X47" s="139"/>
      <c r="Y47" s="139"/>
      <c r="Z47" s="139"/>
    </row>
    <row r="48" spans="1:26" ht="12.75">
      <c r="A48" s="89" t="s">
        <v>170</v>
      </c>
      <c r="B48" s="221">
        <v>5</v>
      </c>
      <c r="C48" s="321">
        <v>0</v>
      </c>
      <c r="D48" s="222">
        <f t="shared" si="4"/>
        <v>5</v>
      </c>
      <c r="E48" s="89" t="s">
        <v>314</v>
      </c>
      <c r="F48" s="341">
        <v>7</v>
      </c>
      <c r="G48" s="342">
        <v>3</v>
      </c>
      <c r="H48" s="332">
        <f t="shared" si="5"/>
        <v>10</v>
      </c>
      <c r="I48" s="126"/>
      <c r="J48" s="89" t="s">
        <v>127</v>
      </c>
      <c r="K48" s="221">
        <v>8</v>
      </c>
      <c r="L48" s="321">
        <v>6</v>
      </c>
      <c r="M48" s="222">
        <f t="shared" si="6"/>
        <v>14</v>
      </c>
      <c r="N48" s="89" t="s">
        <v>222</v>
      </c>
      <c r="O48" s="221" t="s">
        <v>333</v>
      </c>
      <c r="P48" s="321" t="s">
        <v>333</v>
      </c>
      <c r="Q48" s="222" t="s">
        <v>333</v>
      </c>
      <c r="R48" s="3"/>
      <c r="S48" s="3"/>
      <c r="T48" s="3"/>
      <c r="U48" s="3"/>
      <c r="V48" s="3"/>
      <c r="W48" s="139"/>
      <c r="X48" s="139"/>
      <c r="Y48" s="139"/>
      <c r="Z48" s="139"/>
    </row>
    <row r="49" spans="1:26" ht="12.75" customHeight="1" thickBot="1">
      <c r="A49" s="91" t="s">
        <v>172</v>
      </c>
      <c r="B49" s="229" t="s">
        <v>305</v>
      </c>
      <c r="C49" s="322" t="s">
        <v>305</v>
      </c>
      <c r="D49" s="230" t="s">
        <v>305</v>
      </c>
      <c r="E49" s="91" t="s">
        <v>311</v>
      </c>
      <c r="F49" s="337" t="s">
        <v>333</v>
      </c>
      <c r="G49" s="343" t="s">
        <v>333</v>
      </c>
      <c r="H49" s="333" t="s">
        <v>333</v>
      </c>
      <c r="I49" s="126"/>
      <c r="J49" s="91" t="s">
        <v>126</v>
      </c>
      <c r="K49" s="229">
        <v>6.5</v>
      </c>
      <c r="L49" s="322">
        <v>1.5</v>
      </c>
      <c r="M49" s="230">
        <f t="shared" si="6"/>
        <v>8</v>
      </c>
      <c r="N49" s="91" t="s">
        <v>218</v>
      </c>
      <c r="O49" s="229">
        <v>7.5</v>
      </c>
      <c r="P49" s="322">
        <v>5.5</v>
      </c>
      <c r="Q49" s="230">
        <f t="shared" si="7"/>
        <v>13</v>
      </c>
      <c r="R49" s="3"/>
      <c r="S49" s="3"/>
      <c r="T49" s="3"/>
      <c r="U49" s="3"/>
      <c r="V49" s="3"/>
      <c r="W49" s="139"/>
      <c r="X49" s="139"/>
      <c r="Y49" s="139"/>
      <c r="Z49" s="139"/>
    </row>
    <row r="50" spans="1:26" ht="13.5" thickBot="1">
      <c r="A50" s="92"/>
      <c r="B50" s="323"/>
      <c r="C50" s="324"/>
      <c r="D50" s="235"/>
      <c r="E50" s="92"/>
      <c r="F50" s="323"/>
      <c r="G50" s="324"/>
      <c r="H50" s="235"/>
      <c r="I50" s="126"/>
      <c r="J50" s="92"/>
      <c r="K50" s="323"/>
      <c r="L50" s="324"/>
      <c r="M50" s="235"/>
      <c r="N50" s="92"/>
      <c r="O50" s="323"/>
      <c r="P50" s="324"/>
      <c r="Q50" s="235"/>
      <c r="R50" s="3"/>
      <c r="S50" s="3"/>
      <c r="T50" s="3"/>
      <c r="U50" s="3"/>
      <c r="V50" s="3"/>
      <c r="W50" s="139"/>
      <c r="X50" s="139"/>
      <c r="Y50" s="139"/>
      <c r="Z50" s="139"/>
    </row>
    <row r="51" spans="1:26" ht="12.75">
      <c r="A51" s="94" t="s">
        <v>421</v>
      </c>
      <c r="B51" s="241" t="s">
        <v>130</v>
      </c>
      <c r="C51" s="325" t="s">
        <v>130</v>
      </c>
      <c r="D51" s="240" t="s">
        <v>130</v>
      </c>
      <c r="E51" s="94" t="s">
        <v>313</v>
      </c>
      <c r="F51" s="345">
        <v>7</v>
      </c>
      <c r="G51" s="346">
        <v>-2</v>
      </c>
      <c r="H51" s="334">
        <f t="shared" si="5"/>
        <v>5</v>
      </c>
      <c r="I51" s="126"/>
      <c r="J51" s="94" t="s">
        <v>129</v>
      </c>
      <c r="K51" s="241" t="s">
        <v>130</v>
      </c>
      <c r="L51" s="325" t="s">
        <v>130</v>
      </c>
      <c r="M51" s="240" t="s">
        <v>130</v>
      </c>
      <c r="N51" s="94" t="s">
        <v>219</v>
      </c>
      <c r="O51" s="241">
        <v>5</v>
      </c>
      <c r="P51" s="325">
        <v>-3</v>
      </c>
      <c r="Q51" s="240">
        <f t="shared" si="7"/>
        <v>2</v>
      </c>
      <c r="R51" s="3"/>
      <c r="S51" s="3"/>
      <c r="T51" s="3"/>
      <c r="U51" s="3"/>
      <c r="V51" s="3"/>
      <c r="W51" s="139"/>
      <c r="X51" s="139"/>
      <c r="Y51" s="139"/>
      <c r="Z51" s="139"/>
    </row>
    <row r="52" spans="1:26" ht="12.75">
      <c r="A52" s="95" t="s">
        <v>455</v>
      </c>
      <c r="B52" s="246" t="s">
        <v>227</v>
      </c>
      <c r="C52" s="236" t="s">
        <v>227</v>
      </c>
      <c r="D52" s="245" t="s">
        <v>227</v>
      </c>
      <c r="E52" s="89" t="s">
        <v>402</v>
      </c>
      <c r="F52" s="341">
        <v>6.5</v>
      </c>
      <c r="G52" s="342">
        <v>0</v>
      </c>
      <c r="H52" s="332">
        <f t="shared" si="5"/>
        <v>6.5</v>
      </c>
      <c r="I52" s="126"/>
      <c r="J52" s="95" t="s">
        <v>429</v>
      </c>
      <c r="K52" s="246" t="s">
        <v>227</v>
      </c>
      <c r="L52" s="236" t="s">
        <v>227</v>
      </c>
      <c r="M52" s="245" t="s">
        <v>227</v>
      </c>
      <c r="N52" s="89" t="s">
        <v>217</v>
      </c>
      <c r="O52" s="221">
        <v>7</v>
      </c>
      <c r="P52" s="321">
        <v>3</v>
      </c>
      <c r="Q52" s="222">
        <f t="shared" si="7"/>
        <v>10</v>
      </c>
      <c r="R52" s="3"/>
      <c r="S52" s="3"/>
      <c r="T52" s="3"/>
      <c r="U52" s="3"/>
      <c r="V52" s="3"/>
      <c r="W52" s="139"/>
      <c r="X52" s="139"/>
      <c r="Y52" s="139"/>
      <c r="Z52" s="139"/>
    </row>
    <row r="53" spans="1:26" ht="12.75">
      <c r="A53" s="89" t="s">
        <v>362</v>
      </c>
      <c r="B53" s="221">
        <v>6.5</v>
      </c>
      <c r="C53" s="321">
        <v>1</v>
      </c>
      <c r="D53" s="222">
        <f t="shared" si="4"/>
        <v>7.5</v>
      </c>
      <c r="E53" s="95" t="s">
        <v>310</v>
      </c>
      <c r="F53" s="347">
        <v>6</v>
      </c>
      <c r="G53" s="348">
        <v>0</v>
      </c>
      <c r="H53" s="235">
        <f t="shared" si="5"/>
        <v>6</v>
      </c>
      <c r="I53" s="126"/>
      <c r="J53" s="95" t="s">
        <v>136</v>
      </c>
      <c r="K53" s="246" t="s">
        <v>227</v>
      </c>
      <c r="L53" s="236" t="s">
        <v>227</v>
      </c>
      <c r="M53" s="245" t="s">
        <v>227</v>
      </c>
      <c r="N53" s="95" t="s">
        <v>220</v>
      </c>
      <c r="O53" s="246">
        <v>5.5</v>
      </c>
      <c r="P53" s="236">
        <v>0</v>
      </c>
      <c r="Q53" s="245">
        <f t="shared" si="7"/>
        <v>5.5</v>
      </c>
      <c r="R53" s="3"/>
      <c r="S53" s="3"/>
      <c r="T53" s="3"/>
      <c r="U53" s="3"/>
      <c r="V53" s="3"/>
      <c r="W53" s="139"/>
      <c r="X53" s="139"/>
      <c r="Y53" s="139"/>
      <c r="Z53" s="139"/>
    </row>
    <row r="54" spans="1:26" ht="12.75">
      <c r="A54" s="95" t="s">
        <v>176</v>
      </c>
      <c r="B54" s="246">
        <v>6.5</v>
      </c>
      <c r="C54" s="236">
        <v>1</v>
      </c>
      <c r="D54" s="245">
        <f t="shared" si="4"/>
        <v>7.5</v>
      </c>
      <c r="E54" s="95" t="s">
        <v>317</v>
      </c>
      <c r="F54" s="347" t="s">
        <v>130</v>
      </c>
      <c r="G54" s="348" t="s">
        <v>130</v>
      </c>
      <c r="H54" s="235" t="s">
        <v>130</v>
      </c>
      <c r="I54" s="126"/>
      <c r="J54" s="95" t="s">
        <v>135</v>
      </c>
      <c r="K54" s="246" t="s">
        <v>130</v>
      </c>
      <c r="L54" s="236" t="s">
        <v>130</v>
      </c>
      <c r="M54" s="245" t="s">
        <v>130</v>
      </c>
      <c r="N54" s="95" t="s">
        <v>418</v>
      </c>
      <c r="O54" s="246">
        <v>5</v>
      </c>
      <c r="P54" s="236">
        <v>0</v>
      </c>
      <c r="Q54" s="245">
        <f t="shared" si="7"/>
        <v>5</v>
      </c>
      <c r="R54" s="3"/>
      <c r="S54" s="3"/>
      <c r="T54" s="3"/>
      <c r="U54" s="3"/>
      <c r="V54" s="3"/>
      <c r="W54" s="139"/>
      <c r="X54" s="139"/>
      <c r="Y54" s="139"/>
      <c r="Z54" s="139"/>
    </row>
    <row r="55" spans="1:26" ht="12.75">
      <c r="A55" s="95" t="s">
        <v>360</v>
      </c>
      <c r="B55" s="246">
        <v>6.5</v>
      </c>
      <c r="C55" s="236">
        <v>0</v>
      </c>
      <c r="D55" s="245">
        <f t="shared" si="4"/>
        <v>6.5</v>
      </c>
      <c r="E55" s="89" t="s">
        <v>320</v>
      </c>
      <c r="F55" s="341">
        <v>6.5</v>
      </c>
      <c r="G55" s="342">
        <v>3</v>
      </c>
      <c r="H55" s="332">
        <f t="shared" si="5"/>
        <v>9.5</v>
      </c>
      <c r="I55" s="126"/>
      <c r="J55" s="95" t="s">
        <v>122</v>
      </c>
      <c r="K55" s="246" t="s">
        <v>130</v>
      </c>
      <c r="L55" s="236" t="s">
        <v>130</v>
      </c>
      <c r="M55" s="245" t="s">
        <v>130</v>
      </c>
      <c r="N55" s="89" t="s">
        <v>225</v>
      </c>
      <c r="O55" s="221">
        <v>6</v>
      </c>
      <c r="P55" s="321">
        <v>0</v>
      </c>
      <c r="Q55" s="222">
        <f t="shared" si="7"/>
        <v>6</v>
      </c>
      <c r="R55" s="3"/>
      <c r="S55" s="3"/>
      <c r="T55" s="3"/>
      <c r="U55" s="3"/>
      <c r="V55" s="3"/>
      <c r="W55" s="139"/>
      <c r="X55" s="139"/>
      <c r="Y55" s="139"/>
      <c r="Z55" s="139"/>
    </row>
    <row r="56" spans="1:26" ht="12.75">
      <c r="A56" s="95" t="s">
        <v>180</v>
      </c>
      <c r="B56" s="246">
        <v>6</v>
      </c>
      <c r="C56" s="236">
        <v>0</v>
      </c>
      <c r="D56" s="245">
        <f t="shared" si="4"/>
        <v>6</v>
      </c>
      <c r="E56" s="95" t="s">
        <v>404</v>
      </c>
      <c r="F56" s="347">
        <v>6</v>
      </c>
      <c r="G56" s="348">
        <v>0</v>
      </c>
      <c r="H56" s="235">
        <f t="shared" si="5"/>
        <v>6</v>
      </c>
      <c r="I56" s="126"/>
      <c r="J56" s="95" t="s">
        <v>137</v>
      </c>
      <c r="K56" s="246" t="s">
        <v>130</v>
      </c>
      <c r="L56" s="236" t="s">
        <v>130</v>
      </c>
      <c r="M56" s="245" t="s">
        <v>130</v>
      </c>
      <c r="N56" s="95" t="s">
        <v>212</v>
      </c>
      <c r="O56" s="246" t="s">
        <v>130</v>
      </c>
      <c r="P56" s="236" t="s">
        <v>130</v>
      </c>
      <c r="Q56" s="245" t="s">
        <v>130</v>
      </c>
      <c r="R56" s="3"/>
      <c r="S56" s="3"/>
      <c r="T56" s="3"/>
      <c r="U56" s="3"/>
      <c r="V56" s="3"/>
      <c r="W56" s="139"/>
      <c r="X56" s="139"/>
      <c r="Y56" s="139"/>
      <c r="Z56" s="139"/>
    </row>
    <row r="57" spans="1:26" ht="12.75">
      <c r="A57" s="95" t="s">
        <v>178</v>
      </c>
      <c r="B57" s="246" t="s">
        <v>227</v>
      </c>
      <c r="C57" s="236" t="s">
        <v>227</v>
      </c>
      <c r="D57" s="245" t="s">
        <v>227</v>
      </c>
      <c r="E57" s="95" t="s">
        <v>364</v>
      </c>
      <c r="F57" s="347" t="s">
        <v>130</v>
      </c>
      <c r="G57" s="348" t="s">
        <v>130</v>
      </c>
      <c r="H57" s="235" t="s">
        <v>130</v>
      </c>
      <c r="I57" s="126"/>
      <c r="J57" s="95" t="s">
        <v>428</v>
      </c>
      <c r="K57" s="246">
        <v>6</v>
      </c>
      <c r="L57" s="236">
        <v>0.5</v>
      </c>
      <c r="M57" s="245">
        <f t="shared" si="6"/>
        <v>6.5</v>
      </c>
      <c r="N57" s="95" t="s">
        <v>451</v>
      </c>
      <c r="O57" s="246">
        <v>5.5</v>
      </c>
      <c r="P57" s="236">
        <v>0</v>
      </c>
      <c r="Q57" s="245">
        <f t="shared" si="7"/>
        <v>5.5</v>
      </c>
      <c r="R57" s="3"/>
      <c r="S57" s="3"/>
      <c r="T57" s="3"/>
      <c r="U57" s="3"/>
      <c r="V57" s="3"/>
      <c r="W57" s="139"/>
      <c r="X57" s="139"/>
      <c r="Y57" s="139"/>
      <c r="Z57" s="139"/>
    </row>
    <row r="58" spans="1:26" ht="12.75">
      <c r="A58" s="95" t="s">
        <v>179</v>
      </c>
      <c r="B58" s="246">
        <v>6.5</v>
      </c>
      <c r="C58" s="236">
        <v>0</v>
      </c>
      <c r="D58" s="245">
        <f t="shared" si="4"/>
        <v>6.5</v>
      </c>
      <c r="E58" s="95" t="s">
        <v>308</v>
      </c>
      <c r="F58" s="347">
        <v>6</v>
      </c>
      <c r="G58" s="348">
        <v>0</v>
      </c>
      <c r="H58" s="235">
        <f t="shared" si="5"/>
        <v>6</v>
      </c>
      <c r="I58" s="126"/>
      <c r="J58" s="95" t="s">
        <v>119</v>
      </c>
      <c r="K58" s="246" t="s">
        <v>130</v>
      </c>
      <c r="L58" s="236" t="s">
        <v>130</v>
      </c>
      <c r="M58" s="245" t="s">
        <v>130</v>
      </c>
      <c r="N58" s="95" t="s">
        <v>419</v>
      </c>
      <c r="O58" s="246">
        <v>5.5</v>
      </c>
      <c r="P58" s="236">
        <v>0</v>
      </c>
      <c r="Q58" s="245">
        <f t="shared" si="7"/>
        <v>5.5</v>
      </c>
      <c r="R58" s="3"/>
      <c r="S58" s="3"/>
      <c r="T58" s="3"/>
      <c r="U58" s="3"/>
      <c r="V58" s="3"/>
      <c r="W58" s="139"/>
      <c r="X58" s="139"/>
      <c r="Y58" s="139"/>
      <c r="Z58" s="139"/>
    </row>
    <row r="59" spans="1:26" ht="12.75">
      <c r="A59" s="95" t="s">
        <v>182</v>
      </c>
      <c r="B59" s="246">
        <v>5</v>
      </c>
      <c r="C59" s="236">
        <v>0</v>
      </c>
      <c r="D59" s="245">
        <f t="shared" si="4"/>
        <v>5</v>
      </c>
      <c r="E59" s="95" t="s">
        <v>365</v>
      </c>
      <c r="F59" s="347" t="s">
        <v>227</v>
      </c>
      <c r="G59" s="348" t="s">
        <v>227</v>
      </c>
      <c r="H59" s="235" t="s">
        <v>227</v>
      </c>
      <c r="I59" s="126"/>
      <c r="J59" s="95" t="s">
        <v>140</v>
      </c>
      <c r="K59" s="246" t="s">
        <v>130</v>
      </c>
      <c r="L59" s="236" t="s">
        <v>130</v>
      </c>
      <c r="M59" s="245" t="s">
        <v>130</v>
      </c>
      <c r="N59" s="95" t="s">
        <v>229</v>
      </c>
      <c r="O59" s="246">
        <v>5</v>
      </c>
      <c r="P59" s="236">
        <v>-0.5</v>
      </c>
      <c r="Q59" s="245">
        <f t="shared" si="7"/>
        <v>4.5</v>
      </c>
      <c r="R59" s="3"/>
      <c r="S59" s="3"/>
      <c r="T59" s="3"/>
      <c r="U59" s="3"/>
      <c r="V59" s="3"/>
      <c r="W59" s="139"/>
      <c r="X59" s="139"/>
      <c r="Y59" s="139"/>
      <c r="Z59" s="139"/>
    </row>
    <row r="60" spans="1:26" ht="12.75">
      <c r="A60" s="95" t="s">
        <v>435</v>
      </c>
      <c r="B60" s="246">
        <v>6.5</v>
      </c>
      <c r="C60" s="236">
        <v>0</v>
      </c>
      <c r="D60" s="245">
        <f t="shared" si="4"/>
        <v>6.5</v>
      </c>
      <c r="E60" s="95" t="s">
        <v>405</v>
      </c>
      <c r="F60" s="347">
        <v>6</v>
      </c>
      <c r="G60" s="348">
        <v>-0.5</v>
      </c>
      <c r="H60" s="235">
        <f t="shared" si="5"/>
        <v>5.5</v>
      </c>
      <c r="I60" s="126"/>
      <c r="J60" s="95" t="s">
        <v>140</v>
      </c>
      <c r="K60" s="246" t="s">
        <v>130</v>
      </c>
      <c r="L60" s="236" t="s">
        <v>130</v>
      </c>
      <c r="M60" s="245" t="s">
        <v>130</v>
      </c>
      <c r="N60" s="95" t="s">
        <v>228</v>
      </c>
      <c r="O60" s="246" t="s">
        <v>227</v>
      </c>
      <c r="P60" s="236" t="s">
        <v>227</v>
      </c>
      <c r="Q60" s="245" t="s">
        <v>227</v>
      </c>
      <c r="R60" s="3"/>
      <c r="S60" s="3"/>
      <c r="T60" s="3"/>
      <c r="U60" s="3"/>
      <c r="V60" s="3"/>
      <c r="W60" s="139"/>
      <c r="X60" s="139"/>
      <c r="Y60" s="139"/>
      <c r="Z60" s="139"/>
    </row>
    <row r="61" spans="1:26" ht="12.75">
      <c r="A61" s="95" t="s">
        <v>165</v>
      </c>
      <c r="B61" s="246">
        <v>6.5</v>
      </c>
      <c r="C61" s="236">
        <v>3</v>
      </c>
      <c r="D61" s="245">
        <f t="shared" si="4"/>
        <v>9.5</v>
      </c>
      <c r="E61" s="95" t="s">
        <v>462</v>
      </c>
      <c r="F61" s="347">
        <v>6.5</v>
      </c>
      <c r="G61" s="348">
        <v>-0.5</v>
      </c>
      <c r="H61" s="235">
        <f t="shared" si="5"/>
        <v>6</v>
      </c>
      <c r="I61" s="126"/>
      <c r="J61" s="95" t="s">
        <v>140</v>
      </c>
      <c r="K61" s="246" t="s">
        <v>130</v>
      </c>
      <c r="L61" s="236" t="s">
        <v>130</v>
      </c>
      <c r="M61" s="245" t="s">
        <v>130</v>
      </c>
      <c r="N61" s="95" t="s">
        <v>452</v>
      </c>
      <c r="O61" s="246" t="s">
        <v>130</v>
      </c>
      <c r="P61" s="236" t="s">
        <v>130</v>
      </c>
      <c r="Q61" s="245" t="s">
        <v>130</v>
      </c>
      <c r="R61" s="3"/>
      <c r="S61" s="3"/>
      <c r="T61" s="3"/>
      <c r="U61" s="3"/>
      <c r="V61" s="3"/>
      <c r="W61" s="139"/>
      <c r="X61" s="139"/>
      <c r="Y61" s="139"/>
      <c r="Z61" s="139"/>
    </row>
    <row r="62" spans="1:26" ht="12.75" customHeight="1" thickBot="1">
      <c r="A62" s="92" t="s">
        <v>181</v>
      </c>
      <c r="B62" s="251">
        <v>6.5</v>
      </c>
      <c r="C62" s="326">
        <v>0</v>
      </c>
      <c r="D62" s="245">
        <f t="shared" si="4"/>
        <v>6.5</v>
      </c>
      <c r="E62" s="92" t="s">
        <v>302</v>
      </c>
      <c r="F62" s="349">
        <v>6.5</v>
      </c>
      <c r="G62" s="350">
        <v>0</v>
      </c>
      <c r="H62" s="235">
        <f t="shared" si="5"/>
        <v>6.5</v>
      </c>
      <c r="I62" s="126"/>
      <c r="J62" s="92" t="s">
        <v>140</v>
      </c>
      <c r="K62" s="251" t="s">
        <v>130</v>
      </c>
      <c r="L62" s="326" t="s">
        <v>130</v>
      </c>
      <c r="M62" s="245" t="s">
        <v>130</v>
      </c>
      <c r="N62" s="92" t="s">
        <v>230</v>
      </c>
      <c r="O62" s="251" t="s">
        <v>227</v>
      </c>
      <c r="P62" s="326" t="s">
        <v>227</v>
      </c>
      <c r="Q62" s="245" t="s">
        <v>227</v>
      </c>
      <c r="R62" s="3"/>
      <c r="S62" s="3"/>
      <c r="T62" s="3"/>
      <c r="U62" s="3"/>
      <c r="V62" s="3"/>
      <c r="W62" s="139"/>
      <c r="X62" s="139"/>
      <c r="Y62" s="139"/>
      <c r="Z62" s="139"/>
    </row>
    <row r="63" spans="1:26" ht="12.75" customHeight="1" thickBot="1">
      <c r="A63" s="91" t="s">
        <v>400</v>
      </c>
      <c r="B63" s="229">
        <v>0</v>
      </c>
      <c r="C63" s="327">
        <v>0</v>
      </c>
      <c r="D63" s="252">
        <f>B63+C63</f>
        <v>0</v>
      </c>
      <c r="E63" s="91" t="s">
        <v>325</v>
      </c>
      <c r="F63" s="337">
        <v>1</v>
      </c>
      <c r="G63" s="351">
        <v>0</v>
      </c>
      <c r="H63" s="252">
        <f t="shared" si="5"/>
        <v>1</v>
      </c>
      <c r="I63" s="126"/>
      <c r="J63" s="91" t="s">
        <v>141</v>
      </c>
      <c r="K63" s="229">
        <v>1</v>
      </c>
      <c r="L63" s="327">
        <v>0</v>
      </c>
      <c r="M63" s="252">
        <f t="shared" si="6"/>
        <v>1</v>
      </c>
      <c r="N63" s="91" t="s">
        <v>232</v>
      </c>
      <c r="O63" s="229">
        <v>0</v>
      </c>
      <c r="P63" s="327">
        <v>0</v>
      </c>
      <c r="Q63" s="352">
        <f t="shared" si="7"/>
        <v>0</v>
      </c>
      <c r="R63" s="3"/>
      <c r="S63" s="3"/>
      <c r="T63" s="3"/>
      <c r="U63" s="3"/>
      <c r="V63" s="3"/>
      <c r="W63" s="139"/>
      <c r="X63" s="139"/>
      <c r="Y63" s="139"/>
      <c r="Z63" s="139"/>
    </row>
    <row r="64" spans="1:26" ht="12.75" customHeight="1" thickBot="1">
      <c r="A64" s="328" t="s">
        <v>93</v>
      </c>
      <c r="B64" s="329">
        <f>18/3</f>
        <v>6</v>
      </c>
      <c r="C64" s="330">
        <v>0</v>
      </c>
      <c r="D64" s="252">
        <f>C64</f>
        <v>0</v>
      </c>
      <c r="E64" s="328" t="s">
        <v>93</v>
      </c>
      <c r="F64" s="329">
        <f>19/3</f>
        <v>6.333333333333333</v>
      </c>
      <c r="G64" s="330">
        <v>0.5</v>
      </c>
      <c r="H64" s="252">
        <f>G64</f>
        <v>0.5</v>
      </c>
      <c r="I64" s="126"/>
      <c r="J64" s="328" t="s">
        <v>93</v>
      </c>
      <c r="K64" s="329">
        <f>19/3</f>
        <v>6.333333333333333</v>
      </c>
      <c r="L64" s="330">
        <v>0.5</v>
      </c>
      <c r="M64" s="252">
        <f>L64</f>
        <v>0.5</v>
      </c>
      <c r="N64" s="328" t="s">
        <v>93</v>
      </c>
      <c r="O64" s="329">
        <f>18/3</f>
        <v>6</v>
      </c>
      <c r="P64" s="330">
        <v>0</v>
      </c>
      <c r="Q64" s="252">
        <f>P64</f>
        <v>0</v>
      </c>
      <c r="R64" s="3"/>
      <c r="S64" s="3"/>
      <c r="T64" s="3"/>
      <c r="U64" s="3"/>
      <c r="V64" s="3"/>
      <c r="W64" s="139"/>
      <c r="X64" s="139"/>
      <c r="Y64" s="139"/>
      <c r="Z64" s="139"/>
    </row>
    <row r="65" spans="1:26" ht="12.75">
      <c r="A65" s="254"/>
      <c r="B65" s="255"/>
      <c r="C65" s="255"/>
      <c r="D65" s="256"/>
      <c r="E65" s="254"/>
      <c r="F65" s="255"/>
      <c r="G65" s="255"/>
      <c r="H65" s="256"/>
      <c r="I65" s="126"/>
      <c r="J65" s="99"/>
      <c r="K65" s="100"/>
      <c r="L65" s="100"/>
      <c r="M65" s="101"/>
      <c r="N65" s="254"/>
      <c r="O65" s="255"/>
      <c r="P65" s="255"/>
      <c r="Q65" s="256"/>
      <c r="R65" s="3"/>
      <c r="S65" s="3"/>
      <c r="T65" s="3"/>
      <c r="U65" s="3"/>
      <c r="V65" s="3"/>
      <c r="W65" s="139"/>
      <c r="X65" s="139"/>
      <c r="Y65" s="139"/>
      <c r="Z65" s="144"/>
    </row>
    <row r="66" spans="1:26" ht="13.5" customHeight="1">
      <c r="A66" s="297"/>
      <c r="B66" s="438">
        <f>B39+B40+B41+B42+B43+B44+B45+B46+B47+B48+B53+B63</f>
        <v>68</v>
      </c>
      <c r="C66" s="438">
        <f>C38+C39+C40+C41+C42+C43+C44+C45+C46+C47+C48+C53+C63+C64</f>
        <v>7</v>
      </c>
      <c r="D66" s="439">
        <f>B66+C66</f>
        <v>75</v>
      </c>
      <c r="E66" s="297"/>
      <c r="F66" s="455">
        <f>F39+F40+F41+F42+F43+F55+F45+F46+F47+F48+F52+F63</f>
        <v>71.5</v>
      </c>
      <c r="G66" s="455">
        <f>G38+G39+G40+G41+G42+G43+G55+G45+G46+G47+G48+G52+G63+G64</f>
        <v>12.5</v>
      </c>
      <c r="H66" s="456">
        <f>F66+G66</f>
        <v>84</v>
      </c>
      <c r="I66" s="126"/>
      <c r="J66" s="103"/>
      <c r="K66" s="109">
        <f>K39+K40+K41+K42+K43+K44+K45+K46+K47+K48+K49+K63</f>
        <v>71</v>
      </c>
      <c r="L66" s="109">
        <f>L38+L39+L40+L41+L42+L43+L44+L45+L46+L47+L48+L49+L63+L64</f>
        <v>9</v>
      </c>
      <c r="M66" s="110">
        <f>K66+L66</f>
        <v>80</v>
      </c>
      <c r="N66" s="297"/>
      <c r="O66" s="450">
        <f>O39+O40+O41+O42+O43+O55+O45+O46+O47+O52+O49+O63</f>
        <v>67.5</v>
      </c>
      <c r="P66" s="450">
        <f>P38+P39+P40+P41+P42+P43+P55+P45+P46+P47+P52+P49+P63+P64</f>
        <v>11.5</v>
      </c>
      <c r="Q66" s="451">
        <f>O66+P66</f>
        <v>79</v>
      </c>
      <c r="R66" s="3"/>
      <c r="S66" s="3"/>
      <c r="T66" s="3"/>
      <c r="U66" s="3"/>
      <c r="V66" s="3"/>
      <c r="W66" s="144"/>
      <c r="X66" s="153"/>
      <c r="Y66" s="153"/>
      <c r="Z66" s="153"/>
    </row>
    <row r="67" spans="1:26" ht="12.75" customHeight="1" thickBot="1">
      <c r="A67" s="111"/>
      <c r="B67" s="112"/>
      <c r="C67" s="112"/>
      <c r="D67" s="113"/>
      <c r="E67" s="111"/>
      <c r="F67" s="112"/>
      <c r="G67" s="112"/>
      <c r="H67" s="113"/>
      <c r="I67" s="126"/>
      <c r="J67" s="111"/>
      <c r="K67" s="112"/>
      <c r="L67" s="112"/>
      <c r="M67" s="113"/>
      <c r="N67" s="111"/>
      <c r="O67" s="112"/>
      <c r="P67" s="112"/>
      <c r="Q67" s="113"/>
      <c r="R67" s="3"/>
      <c r="S67" s="3"/>
      <c r="T67" s="3"/>
      <c r="U67" s="3"/>
      <c r="V67" s="3"/>
      <c r="W67" s="144"/>
      <c r="X67" s="144"/>
      <c r="Y67" s="144"/>
      <c r="Z67" s="144"/>
    </row>
    <row r="68" spans="1:26" ht="18.75" thickBot="1">
      <c r="A68" s="161"/>
      <c r="B68" s="162"/>
      <c r="C68" s="162"/>
      <c r="D68" s="163">
        <v>2</v>
      </c>
      <c r="E68" s="115"/>
      <c r="F68" s="116"/>
      <c r="G68" s="116"/>
      <c r="H68" s="117">
        <v>4</v>
      </c>
      <c r="I68" s="160"/>
      <c r="J68" s="122"/>
      <c r="K68" s="123"/>
      <c r="L68" s="123"/>
      <c r="M68" s="124">
        <v>3</v>
      </c>
      <c r="N68" s="195"/>
      <c r="O68" s="196"/>
      <c r="P68" s="196"/>
      <c r="Q68" s="197">
        <v>3</v>
      </c>
      <c r="R68" s="3"/>
      <c r="S68" s="3"/>
      <c r="T68" s="3"/>
      <c r="U68" s="3"/>
      <c r="V68" s="3"/>
      <c r="W68" s="167"/>
      <c r="X68" s="167"/>
      <c r="Y68" s="167"/>
      <c r="Z68" s="168"/>
    </row>
    <row r="69" spans="1:26" ht="6" customHeight="1" thickBot="1">
      <c r="A69" s="3"/>
      <c r="B69" s="3"/>
      <c r="C69" s="3"/>
      <c r="D69" s="3"/>
      <c r="E69" s="169"/>
      <c r="F69" s="170"/>
      <c r="G69" s="170"/>
      <c r="H69" s="170"/>
      <c r="I69" s="126"/>
      <c r="J69" s="170"/>
      <c r="K69" s="170"/>
      <c r="L69" s="170"/>
      <c r="M69" s="171"/>
      <c r="N69" s="3"/>
      <c r="O69" s="3"/>
      <c r="P69" s="3"/>
      <c r="Q69" s="3"/>
      <c r="R69" s="3"/>
      <c r="S69" s="3"/>
      <c r="T69" s="3"/>
      <c r="U69" s="3"/>
      <c r="V69" s="71"/>
      <c r="W69" s="71"/>
      <c r="X69" s="71"/>
      <c r="Y69" s="71"/>
      <c r="Z69" s="71"/>
    </row>
    <row r="70" spans="1:26" ht="15" thickBot="1">
      <c r="A70" s="3"/>
      <c r="B70" s="3"/>
      <c r="C70" s="3"/>
      <c r="D70" s="3"/>
      <c r="E70" s="674" t="s">
        <v>61</v>
      </c>
      <c r="F70" s="675"/>
      <c r="G70" s="675"/>
      <c r="H70" s="675"/>
      <c r="I70" s="675"/>
      <c r="J70" s="675"/>
      <c r="K70" s="675"/>
      <c r="L70" s="675"/>
      <c r="M70" s="676"/>
      <c r="N70" s="3"/>
      <c r="O70" s="3"/>
      <c r="P70" s="3"/>
      <c r="Q70" s="3"/>
      <c r="R70" s="3"/>
      <c r="S70" s="3"/>
      <c r="T70" s="3"/>
      <c r="U70" s="3"/>
      <c r="V70" s="71"/>
      <c r="W70" s="71"/>
      <c r="X70" s="71"/>
      <c r="Y70" s="71"/>
      <c r="Z70" s="71"/>
    </row>
    <row r="71" spans="1:26" ht="15" customHeight="1" thickBot="1">
      <c r="A71" s="3"/>
      <c r="B71" s="3"/>
      <c r="C71" s="3"/>
      <c r="D71" s="3"/>
      <c r="E71" s="706" t="s">
        <v>71</v>
      </c>
      <c r="F71" s="707"/>
      <c r="G71" s="707"/>
      <c r="H71" s="708"/>
      <c r="I71" s="172"/>
      <c r="J71" s="703" t="s">
        <v>76</v>
      </c>
      <c r="K71" s="704"/>
      <c r="L71" s="704"/>
      <c r="M71" s="705"/>
      <c r="N71" s="3"/>
      <c r="O71" s="3"/>
      <c r="P71" s="3"/>
      <c r="Q71" s="3"/>
      <c r="R71" s="3"/>
      <c r="S71" s="3"/>
      <c r="T71" s="3"/>
      <c r="U71" s="3"/>
      <c r="V71" s="71"/>
      <c r="W71" s="3"/>
      <c r="X71" s="3"/>
      <c r="Y71" s="3"/>
      <c r="Z71" s="3"/>
    </row>
    <row r="72" spans="1:26" ht="13.5" thickBot="1">
      <c r="A72" s="3"/>
      <c r="B72" s="3"/>
      <c r="C72" s="3"/>
      <c r="D72" s="3"/>
      <c r="E72" s="81" t="s">
        <v>3</v>
      </c>
      <c r="F72" s="82" t="s">
        <v>68</v>
      </c>
      <c r="G72" s="83">
        <v>2</v>
      </c>
      <c r="H72" s="82" t="s">
        <v>11</v>
      </c>
      <c r="I72" s="30"/>
      <c r="J72" s="131" t="s">
        <v>3</v>
      </c>
      <c r="K72" s="131" t="s">
        <v>68</v>
      </c>
      <c r="L72" s="131">
        <v>0</v>
      </c>
      <c r="M72" s="131" t="s">
        <v>11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88" t="s">
        <v>385</v>
      </c>
      <c r="F73" s="339">
        <v>6</v>
      </c>
      <c r="G73" s="340">
        <v>-2</v>
      </c>
      <c r="H73" s="331">
        <f>F73+G73</f>
        <v>4</v>
      </c>
      <c r="I73" s="30"/>
      <c r="J73" s="88" t="s">
        <v>256</v>
      </c>
      <c r="K73" s="218">
        <v>6</v>
      </c>
      <c r="L73" s="320">
        <v>1</v>
      </c>
      <c r="M73" s="331">
        <f>K73+L73</f>
        <v>7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89" t="s">
        <v>384</v>
      </c>
      <c r="F74" s="341" t="s">
        <v>333</v>
      </c>
      <c r="G74" s="342" t="s">
        <v>333</v>
      </c>
      <c r="H74" s="332" t="s">
        <v>333</v>
      </c>
      <c r="I74" s="30"/>
      <c r="J74" s="89" t="s">
        <v>257</v>
      </c>
      <c r="K74" s="221">
        <v>7</v>
      </c>
      <c r="L74" s="321">
        <v>3</v>
      </c>
      <c r="M74" s="332">
        <f aca="true" t="shared" si="8" ref="M74:M97">K74+L74</f>
        <v>10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89" t="s">
        <v>186</v>
      </c>
      <c r="F75" s="341">
        <v>6.5</v>
      </c>
      <c r="G75" s="342">
        <v>0</v>
      </c>
      <c r="H75" s="332">
        <f aca="true" t="shared" si="9" ref="H75:H97">F75+G75</f>
        <v>6.5</v>
      </c>
      <c r="I75" s="30"/>
      <c r="J75" s="89" t="s">
        <v>274</v>
      </c>
      <c r="K75" s="221">
        <v>6</v>
      </c>
      <c r="L75" s="321">
        <v>1</v>
      </c>
      <c r="M75" s="332">
        <f t="shared" si="8"/>
        <v>7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89" t="s">
        <v>450</v>
      </c>
      <c r="F76" s="341">
        <v>5.5</v>
      </c>
      <c r="G76" s="342">
        <v>0</v>
      </c>
      <c r="H76" s="332">
        <f t="shared" si="9"/>
        <v>5.5</v>
      </c>
      <c r="I76" s="30"/>
      <c r="J76" s="89" t="s">
        <v>259</v>
      </c>
      <c r="K76" s="221">
        <v>6</v>
      </c>
      <c r="L76" s="321">
        <v>0</v>
      </c>
      <c r="M76" s="332">
        <f t="shared" si="8"/>
        <v>6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89" t="s">
        <v>201</v>
      </c>
      <c r="F77" s="341" t="s">
        <v>305</v>
      </c>
      <c r="G77" s="342" t="s">
        <v>305</v>
      </c>
      <c r="H77" s="332" t="s">
        <v>305</v>
      </c>
      <c r="I77" s="30"/>
      <c r="J77" s="89" t="s">
        <v>260</v>
      </c>
      <c r="K77" s="221">
        <v>5.5</v>
      </c>
      <c r="L77" s="321">
        <v>0</v>
      </c>
      <c r="M77" s="332">
        <f t="shared" si="8"/>
        <v>5.5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89" t="s">
        <v>199</v>
      </c>
      <c r="F78" s="341">
        <v>6</v>
      </c>
      <c r="G78" s="342">
        <v>0</v>
      </c>
      <c r="H78" s="332">
        <f t="shared" si="9"/>
        <v>6</v>
      </c>
      <c r="I78" s="30"/>
      <c r="J78" s="89" t="s">
        <v>270</v>
      </c>
      <c r="K78" s="221">
        <v>6.5</v>
      </c>
      <c r="L78" s="321">
        <v>1</v>
      </c>
      <c r="M78" s="332">
        <f t="shared" si="8"/>
        <v>7.5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89" t="s">
        <v>190</v>
      </c>
      <c r="F79" s="341" t="s">
        <v>305</v>
      </c>
      <c r="G79" s="342" t="s">
        <v>305</v>
      </c>
      <c r="H79" s="332" t="s">
        <v>305</v>
      </c>
      <c r="I79" s="30"/>
      <c r="J79" s="89" t="s">
        <v>262</v>
      </c>
      <c r="K79" s="221">
        <v>6</v>
      </c>
      <c r="L79" s="321">
        <v>0</v>
      </c>
      <c r="M79" s="332">
        <f t="shared" si="8"/>
        <v>6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89" t="s">
        <v>191</v>
      </c>
      <c r="F80" s="341">
        <v>6</v>
      </c>
      <c r="G80" s="342">
        <v>0</v>
      </c>
      <c r="H80" s="332">
        <f t="shared" si="9"/>
        <v>6</v>
      </c>
      <c r="I80" s="30"/>
      <c r="J80" s="89" t="s">
        <v>263</v>
      </c>
      <c r="K80" s="221">
        <v>6.5</v>
      </c>
      <c r="L80" s="321">
        <v>0</v>
      </c>
      <c r="M80" s="332">
        <f t="shared" si="8"/>
        <v>6.5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89" t="s">
        <v>188</v>
      </c>
      <c r="F81" s="341">
        <v>7</v>
      </c>
      <c r="G81" s="342">
        <v>3</v>
      </c>
      <c r="H81" s="332">
        <f t="shared" si="9"/>
        <v>10</v>
      </c>
      <c r="I81" s="30"/>
      <c r="J81" s="89" t="s">
        <v>264</v>
      </c>
      <c r="K81" s="221">
        <v>7</v>
      </c>
      <c r="L81" s="321">
        <v>1</v>
      </c>
      <c r="M81" s="332">
        <f t="shared" si="8"/>
        <v>8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89" t="s">
        <v>198</v>
      </c>
      <c r="F82" s="341">
        <v>7</v>
      </c>
      <c r="G82" s="342">
        <v>3</v>
      </c>
      <c r="H82" s="332">
        <f t="shared" si="9"/>
        <v>10</v>
      </c>
      <c r="I82" s="30"/>
      <c r="J82" s="89" t="s">
        <v>268</v>
      </c>
      <c r="K82" s="221">
        <v>5.5</v>
      </c>
      <c r="L82" s="321">
        <v>-0.5</v>
      </c>
      <c r="M82" s="332">
        <f t="shared" si="8"/>
        <v>5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thickBot="1">
      <c r="A83" s="3"/>
      <c r="B83" s="3"/>
      <c r="C83" s="3"/>
      <c r="D83" s="3"/>
      <c r="E83" s="91" t="s">
        <v>196</v>
      </c>
      <c r="F83" s="337">
        <v>6.5</v>
      </c>
      <c r="G83" s="343">
        <v>0</v>
      </c>
      <c r="H83" s="344">
        <f t="shared" si="9"/>
        <v>6.5</v>
      </c>
      <c r="I83" s="30"/>
      <c r="J83" s="91" t="s">
        <v>392</v>
      </c>
      <c r="K83" s="229">
        <v>6.5</v>
      </c>
      <c r="L83" s="322">
        <v>1</v>
      </c>
      <c r="M83" s="333">
        <f t="shared" si="8"/>
        <v>7.5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thickBot="1">
      <c r="A84" s="3"/>
      <c r="B84" s="3"/>
      <c r="C84" s="3"/>
      <c r="D84" s="3"/>
      <c r="E84" s="92"/>
      <c r="F84" s="323"/>
      <c r="G84" s="324"/>
      <c r="H84" s="235"/>
      <c r="I84" s="30"/>
      <c r="J84" s="92"/>
      <c r="K84" s="323"/>
      <c r="L84" s="324"/>
      <c r="M84" s="23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94" t="s">
        <v>184</v>
      </c>
      <c r="F85" s="345">
        <v>6.5</v>
      </c>
      <c r="G85" s="346">
        <v>-3</v>
      </c>
      <c r="H85" s="334">
        <f t="shared" si="9"/>
        <v>3.5</v>
      </c>
      <c r="I85" s="30"/>
      <c r="J85" s="94" t="s">
        <v>267</v>
      </c>
      <c r="K85" s="241" t="s">
        <v>130</v>
      </c>
      <c r="L85" s="325" t="s">
        <v>130</v>
      </c>
      <c r="M85" s="334" t="s">
        <v>130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89" t="s">
        <v>193</v>
      </c>
      <c r="F86" s="341">
        <v>6</v>
      </c>
      <c r="G86" s="342">
        <v>0</v>
      </c>
      <c r="H86" s="332">
        <f t="shared" si="9"/>
        <v>6</v>
      </c>
      <c r="I86" s="30"/>
      <c r="J86" s="95" t="s">
        <v>265</v>
      </c>
      <c r="K86" s="246">
        <v>5.5</v>
      </c>
      <c r="L86" s="236">
        <v>-0.5</v>
      </c>
      <c r="M86" s="235">
        <f t="shared" si="8"/>
        <v>5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95" t="s">
        <v>192</v>
      </c>
      <c r="F87" s="347">
        <v>7.5</v>
      </c>
      <c r="G87" s="348">
        <v>1</v>
      </c>
      <c r="H87" s="235">
        <f t="shared" si="9"/>
        <v>8.5</v>
      </c>
      <c r="I87" s="30"/>
      <c r="J87" s="95" t="s">
        <v>393</v>
      </c>
      <c r="K87" s="246">
        <v>6</v>
      </c>
      <c r="L87" s="236">
        <v>0</v>
      </c>
      <c r="M87" s="235">
        <f t="shared" si="8"/>
        <v>6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89" t="s">
        <v>204</v>
      </c>
      <c r="F88" s="341">
        <v>5.5</v>
      </c>
      <c r="G88" s="342">
        <v>-0.5</v>
      </c>
      <c r="H88" s="332">
        <f t="shared" si="9"/>
        <v>5</v>
      </c>
      <c r="I88" s="30"/>
      <c r="J88" s="95" t="s">
        <v>272</v>
      </c>
      <c r="K88" s="246" t="s">
        <v>227</v>
      </c>
      <c r="L88" s="236" t="s">
        <v>227</v>
      </c>
      <c r="M88" s="235" t="s">
        <v>227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95" t="s">
        <v>200</v>
      </c>
      <c r="F89" s="347">
        <v>5</v>
      </c>
      <c r="G89" s="348">
        <v>0</v>
      </c>
      <c r="H89" s="235">
        <f t="shared" si="9"/>
        <v>5</v>
      </c>
      <c r="I89" s="30"/>
      <c r="J89" s="95" t="s">
        <v>258</v>
      </c>
      <c r="K89" s="246">
        <v>5.5</v>
      </c>
      <c r="L89" s="236">
        <v>0</v>
      </c>
      <c r="M89" s="235">
        <f t="shared" si="8"/>
        <v>5.5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95" t="s">
        <v>203</v>
      </c>
      <c r="F90" s="347" t="s">
        <v>130</v>
      </c>
      <c r="G90" s="348" t="s">
        <v>130</v>
      </c>
      <c r="H90" s="235" t="s">
        <v>130</v>
      </c>
      <c r="I90" s="30"/>
      <c r="J90" s="95" t="s">
        <v>275</v>
      </c>
      <c r="K90" s="246">
        <v>5.5</v>
      </c>
      <c r="L90" s="236">
        <v>-0.5</v>
      </c>
      <c r="M90" s="235">
        <f t="shared" si="8"/>
        <v>5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89" t="s">
        <v>202</v>
      </c>
      <c r="F91" s="341">
        <v>5</v>
      </c>
      <c r="G91" s="342">
        <v>-0.5</v>
      </c>
      <c r="H91" s="332">
        <f t="shared" si="9"/>
        <v>4.5</v>
      </c>
      <c r="I91" s="30"/>
      <c r="J91" s="95" t="s">
        <v>273</v>
      </c>
      <c r="K91" s="246">
        <v>5.5</v>
      </c>
      <c r="L91" s="236">
        <v>0</v>
      </c>
      <c r="M91" s="235">
        <f t="shared" si="8"/>
        <v>5.5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95" t="s">
        <v>205</v>
      </c>
      <c r="F92" s="347">
        <v>5.5</v>
      </c>
      <c r="G92" s="348">
        <v>0</v>
      </c>
      <c r="H92" s="235">
        <f t="shared" si="9"/>
        <v>5.5</v>
      </c>
      <c r="I92" s="30"/>
      <c r="J92" s="95" t="s">
        <v>394</v>
      </c>
      <c r="K92" s="246">
        <v>6</v>
      </c>
      <c r="L92" s="236">
        <v>-0.5</v>
      </c>
      <c r="M92" s="235">
        <f t="shared" si="8"/>
        <v>5.5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95" t="s">
        <v>456</v>
      </c>
      <c r="F93" s="347">
        <v>5</v>
      </c>
      <c r="G93" s="348">
        <v>0</v>
      </c>
      <c r="H93" s="235">
        <f t="shared" si="9"/>
        <v>5</v>
      </c>
      <c r="I93" s="30"/>
      <c r="J93" s="95" t="s">
        <v>140</v>
      </c>
      <c r="K93" s="246" t="s">
        <v>130</v>
      </c>
      <c r="L93" s="236" t="s">
        <v>130</v>
      </c>
      <c r="M93" s="235" t="s">
        <v>130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0"/>
      <c r="B94" s="30"/>
      <c r="C94" s="30"/>
      <c r="D94" s="30"/>
      <c r="E94" s="95" t="s">
        <v>189</v>
      </c>
      <c r="F94" s="347" t="s">
        <v>130</v>
      </c>
      <c r="G94" s="348" t="s">
        <v>130</v>
      </c>
      <c r="H94" s="235" t="s">
        <v>130</v>
      </c>
      <c r="I94" s="30"/>
      <c r="J94" s="95" t="s">
        <v>140</v>
      </c>
      <c r="K94" s="246" t="s">
        <v>130</v>
      </c>
      <c r="L94" s="236" t="s">
        <v>130</v>
      </c>
      <c r="M94" s="235" t="s">
        <v>130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0"/>
      <c r="B95" s="30"/>
      <c r="C95" s="30"/>
      <c r="D95" s="30"/>
      <c r="E95" s="95" t="s">
        <v>449</v>
      </c>
      <c r="F95" s="347">
        <v>7.5</v>
      </c>
      <c r="G95" s="348">
        <v>1</v>
      </c>
      <c r="H95" s="235">
        <f t="shared" si="9"/>
        <v>8.5</v>
      </c>
      <c r="I95" s="30"/>
      <c r="J95" s="95" t="s">
        <v>140</v>
      </c>
      <c r="K95" s="246" t="s">
        <v>130</v>
      </c>
      <c r="L95" s="236" t="s">
        <v>130</v>
      </c>
      <c r="M95" s="235" t="s">
        <v>130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thickBot="1">
      <c r="A96" s="181"/>
      <c r="B96" s="181"/>
      <c r="C96" s="181"/>
      <c r="D96" s="181"/>
      <c r="E96" s="92" t="s">
        <v>457</v>
      </c>
      <c r="F96" s="349">
        <v>5</v>
      </c>
      <c r="G96" s="350">
        <v>0</v>
      </c>
      <c r="H96" s="235">
        <f t="shared" si="9"/>
        <v>5</v>
      </c>
      <c r="I96" s="181"/>
      <c r="J96" s="92" t="s">
        <v>140</v>
      </c>
      <c r="K96" s="336" t="s">
        <v>130</v>
      </c>
      <c r="L96" s="326" t="s">
        <v>130</v>
      </c>
      <c r="M96" s="235" t="s">
        <v>130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thickBot="1">
      <c r="A97" s="182"/>
      <c r="B97" s="182"/>
      <c r="C97" s="182"/>
      <c r="D97" s="182"/>
      <c r="E97" s="91" t="s">
        <v>207</v>
      </c>
      <c r="F97" s="337">
        <v>-1</v>
      </c>
      <c r="G97" s="351">
        <v>0</v>
      </c>
      <c r="H97" s="252">
        <f t="shared" si="9"/>
        <v>-1</v>
      </c>
      <c r="I97" s="183"/>
      <c r="J97" s="91" t="s">
        <v>276</v>
      </c>
      <c r="K97" s="229">
        <v>1</v>
      </c>
      <c r="L97" s="327">
        <v>0</v>
      </c>
      <c r="M97" s="252">
        <f t="shared" si="8"/>
        <v>1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thickBot="1">
      <c r="A98" s="182"/>
      <c r="B98" s="182"/>
      <c r="C98" s="182"/>
      <c r="D98" s="182"/>
      <c r="E98" s="328" t="s">
        <v>93</v>
      </c>
      <c r="F98" s="329">
        <f>17/3</f>
        <v>5.666666666666667</v>
      </c>
      <c r="G98" s="330">
        <v>0</v>
      </c>
      <c r="H98" s="252">
        <f>G98</f>
        <v>0</v>
      </c>
      <c r="I98" s="183"/>
      <c r="J98" s="328" t="s">
        <v>93</v>
      </c>
      <c r="K98" s="329">
        <f>19/3</f>
        <v>6.333333333333333</v>
      </c>
      <c r="L98" s="330">
        <v>0.5</v>
      </c>
      <c r="M98" s="252">
        <f>L98</f>
        <v>0.5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184"/>
      <c r="B99" s="184"/>
      <c r="C99" s="184"/>
      <c r="D99" s="185"/>
      <c r="E99" s="254"/>
      <c r="F99" s="255"/>
      <c r="G99" s="255"/>
      <c r="H99" s="256"/>
      <c r="I99" s="183"/>
      <c r="J99" s="254"/>
      <c r="K99" s="255"/>
      <c r="L99" s="255"/>
      <c r="M99" s="256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187"/>
      <c r="B100" s="187"/>
      <c r="C100" s="187"/>
      <c r="D100" s="2"/>
      <c r="E100" s="297"/>
      <c r="F100" s="479">
        <f>F73+F86+F75+F76+F91+F78+F88+F80+F81+F82+F83+F97</f>
        <v>66</v>
      </c>
      <c r="G100" s="479">
        <f>G72+G73+G86+G75+G76+G91+G78+G88+G80+G81+G82+G83+G97+G98</f>
        <v>5</v>
      </c>
      <c r="H100" s="480">
        <f>F100+G100</f>
        <v>71</v>
      </c>
      <c r="I100" s="190"/>
      <c r="J100" s="297"/>
      <c r="K100" s="467">
        <f>K73+K74+K75+K76+K77+K78+K79+K80+K81+K82+K83+K97</f>
        <v>69.5</v>
      </c>
      <c r="L100" s="468">
        <f>L72+L73+L74+L75+L76+L77+L78+L79+L80+L81+L82+L83+L97+L98</f>
        <v>8</v>
      </c>
      <c r="M100" s="469">
        <f>K100+L100</f>
        <v>77.5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thickBot="1">
      <c r="A101" s="193"/>
      <c r="B101" s="193"/>
      <c r="C101" s="193"/>
      <c r="D101" s="194"/>
      <c r="E101" s="111"/>
      <c r="F101" s="112"/>
      <c r="G101" s="112"/>
      <c r="H101" s="113"/>
      <c r="I101" s="68"/>
      <c r="J101" s="111"/>
      <c r="K101" s="112"/>
      <c r="L101" s="112"/>
      <c r="M101" s="11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thickBot="1">
      <c r="A102" s="193"/>
      <c r="B102" s="193"/>
      <c r="C102" s="193"/>
      <c r="D102" s="194"/>
      <c r="E102" s="118"/>
      <c r="F102" s="119"/>
      <c r="G102" s="119"/>
      <c r="H102" s="120">
        <v>2</v>
      </c>
      <c r="I102" s="198"/>
      <c r="J102" s="157"/>
      <c r="K102" s="158"/>
      <c r="L102" s="158"/>
      <c r="M102" s="159">
        <v>3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193"/>
      <c r="B103" s="193"/>
      <c r="C103" s="193"/>
      <c r="D103" s="194"/>
      <c r="E103" s="193"/>
      <c r="F103" s="193"/>
      <c r="G103" s="193"/>
      <c r="H103" s="68"/>
      <c r="I103" s="68"/>
      <c r="J103" s="193"/>
      <c r="K103" s="193"/>
      <c r="L103" s="193"/>
      <c r="M103" s="19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>
      <c r="A104" s="193"/>
      <c r="B104" s="193"/>
      <c r="C104" s="193"/>
      <c r="D104" s="194"/>
      <c r="E104" s="193"/>
      <c r="F104" s="193"/>
      <c r="G104" s="193"/>
      <c r="H104" s="68"/>
      <c r="I104" s="68"/>
      <c r="J104" s="193"/>
      <c r="K104" s="193"/>
      <c r="L104" s="193"/>
      <c r="M104" s="194"/>
      <c r="N104" s="3"/>
      <c r="O104" s="3"/>
      <c r="P104" s="3"/>
      <c r="Q104" s="3"/>
      <c r="R104" s="3"/>
      <c r="S104" s="3"/>
      <c r="T104" s="3"/>
      <c r="U104" s="3"/>
      <c r="V104" s="181"/>
      <c r="W104" s="3"/>
      <c r="X104" s="3"/>
      <c r="Y104" s="3"/>
      <c r="Z104" s="3"/>
    </row>
    <row r="105" spans="1:26" ht="12.75">
      <c r="A105" s="193"/>
      <c r="B105" s="193"/>
      <c r="C105" s="193"/>
      <c r="D105" s="194"/>
      <c r="E105" s="193"/>
      <c r="F105" s="193"/>
      <c r="G105" s="193"/>
      <c r="H105" s="68"/>
      <c r="I105" s="68"/>
      <c r="J105" s="193"/>
      <c r="K105" s="193"/>
      <c r="L105" s="193"/>
      <c r="M105" s="194"/>
      <c r="N105" s="3"/>
      <c r="O105" s="3"/>
      <c r="P105" s="3"/>
      <c r="Q105" s="3"/>
      <c r="R105" s="3"/>
      <c r="S105" s="3"/>
      <c r="T105" s="3"/>
      <c r="U105" s="3"/>
      <c r="V105" s="182"/>
      <c r="W105" s="3"/>
      <c r="X105" s="3"/>
      <c r="Y105" s="3"/>
      <c r="Z105" s="3"/>
    </row>
    <row r="106" spans="1:26" ht="12.75">
      <c r="A106" s="193"/>
      <c r="B106" s="193"/>
      <c r="C106" s="193"/>
      <c r="D106" s="194"/>
      <c r="E106" s="193"/>
      <c r="F106" s="193"/>
      <c r="G106" s="193"/>
      <c r="H106" s="68"/>
      <c r="I106" s="68"/>
      <c r="J106" s="193"/>
      <c r="K106" s="193"/>
      <c r="L106" s="193"/>
      <c r="M106" s="194"/>
      <c r="N106" s="3"/>
      <c r="O106" s="3"/>
      <c r="P106" s="3"/>
      <c r="Q106" s="3"/>
      <c r="R106" s="3"/>
      <c r="S106" s="3"/>
      <c r="T106" s="3"/>
      <c r="U106" s="3"/>
      <c r="V106" s="185"/>
      <c r="W106" s="3"/>
      <c r="X106" s="3"/>
      <c r="Y106" s="3"/>
      <c r="Z106" s="3"/>
    </row>
    <row r="107" spans="1:26" ht="12.75">
      <c r="A107" s="193"/>
      <c r="B107" s="193"/>
      <c r="C107" s="193"/>
      <c r="D107" s="194"/>
      <c r="E107" s="193"/>
      <c r="F107" s="193"/>
      <c r="G107" s="193"/>
      <c r="H107" s="68"/>
      <c r="I107" s="68"/>
      <c r="J107" s="193"/>
      <c r="K107" s="193"/>
      <c r="L107" s="193"/>
      <c r="M107" s="194"/>
      <c r="N107" s="3"/>
      <c r="O107" s="3"/>
      <c r="P107" s="3"/>
      <c r="Q107" s="3"/>
      <c r="R107" s="3"/>
      <c r="S107" s="3"/>
      <c r="T107" s="3"/>
      <c r="U107" s="3"/>
      <c r="V107" s="2"/>
      <c r="W107" s="3"/>
      <c r="X107" s="3"/>
      <c r="Y107" s="3"/>
      <c r="Z107" s="3"/>
    </row>
    <row r="108" spans="1:26" ht="12.75">
      <c r="A108" s="193"/>
      <c r="B108" s="193"/>
      <c r="C108" s="193"/>
      <c r="D108" s="194"/>
      <c r="E108" s="193"/>
      <c r="F108" s="193"/>
      <c r="G108" s="193"/>
      <c r="H108" s="68"/>
      <c r="I108" s="68"/>
      <c r="J108" s="193"/>
      <c r="K108" s="193"/>
      <c r="L108" s="193"/>
      <c r="M108" s="194"/>
      <c r="N108" s="3"/>
      <c r="O108" s="3"/>
      <c r="P108" s="3"/>
      <c r="Q108" s="3"/>
      <c r="R108" s="3"/>
      <c r="S108" s="3"/>
      <c r="T108" s="3"/>
      <c r="U108" s="3"/>
      <c r="V108" s="194"/>
      <c r="W108" s="3"/>
      <c r="X108" s="3"/>
      <c r="Y108" s="3"/>
      <c r="Z108" s="3"/>
    </row>
    <row r="109" spans="1:26" ht="12.75">
      <c r="A109" s="193"/>
      <c r="B109" s="193"/>
      <c r="C109" s="193"/>
      <c r="D109" s="194"/>
      <c r="E109" s="193"/>
      <c r="F109" s="193"/>
      <c r="G109" s="193"/>
      <c r="H109" s="68"/>
      <c r="I109" s="68"/>
      <c r="J109" s="193"/>
      <c r="K109" s="193"/>
      <c r="L109" s="193"/>
      <c r="M109" s="194"/>
      <c r="N109" s="3"/>
      <c r="O109" s="3"/>
      <c r="P109" s="3"/>
      <c r="Q109" s="3"/>
      <c r="R109" s="3"/>
      <c r="S109" s="3"/>
      <c r="T109" s="3"/>
      <c r="U109" s="3"/>
      <c r="V109" s="194"/>
      <c r="W109" s="3"/>
      <c r="X109" s="3"/>
      <c r="Y109" s="3"/>
      <c r="Z109" s="3"/>
    </row>
    <row r="110" spans="1:26" ht="12.75">
      <c r="A110" s="193"/>
      <c r="B110" s="193"/>
      <c r="C110" s="193"/>
      <c r="D110" s="194"/>
      <c r="E110" s="193"/>
      <c r="F110" s="193"/>
      <c r="G110" s="193"/>
      <c r="H110" s="68"/>
      <c r="I110" s="68"/>
      <c r="J110" s="193"/>
      <c r="K110" s="193"/>
      <c r="L110" s="193"/>
      <c r="M110" s="194"/>
      <c r="N110" s="3"/>
      <c r="O110" s="3"/>
      <c r="P110" s="3"/>
      <c r="Q110" s="3"/>
      <c r="R110" s="3"/>
      <c r="S110" s="3"/>
      <c r="T110" s="3"/>
      <c r="U110" s="3"/>
      <c r="V110" s="194"/>
      <c r="W110" s="30"/>
      <c r="X110" s="193"/>
      <c r="Y110" s="68"/>
      <c r="Z110" s="3"/>
    </row>
    <row r="111" spans="1:26" ht="12.75">
      <c r="A111" s="193"/>
      <c r="B111" s="193"/>
      <c r="C111" s="193"/>
      <c r="D111" s="194"/>
      <c r="E111" s="193"/>
      <c r="F111" s="193"/>
      <c r="G111" s="193"/>
      <c r="H111" s="68"/>
      <c r="I111" s="68"/>
      <c r="J111" s="193"/>
      <c r="K111" s="193"/>
      <c r="L111" s="193"/>
      <c r="M111" s="194"/>
      <c r="N111" s="3"/>
      <c r="O111" s="3"/>
      <c r="P111" s="3"/>
      <c r="Q111" s="3"/>
      <c r="R111" s="3"/>
      <c r="S111" s="3"/>
      <c r="T111" s="3"/>
      <c r="U111" s="3"/>
      <c r="V111" s="194"/>
      <c r="W111" s="30"/>
      <c r="X111" s="193"/>
      <c r="Y111" s="68"/>
      <c r="Z111" s="3"/>
    </row>
    <row r="112" spans="1:26" ht="12.75">
      <c r="A112" s="202"/>
      <c r="B112" s="202"/>
      <c r="C112" s="202"/>
      <c r="D112" s="203"/>
      <c r="E112" s="100"/>
      <c r="F112" s="100"/>
      <c r="G112" s="100"/>
      <c r="H112" s="202"/>
      <c r="I112" s="202"/>
      <c r="J112" s="202"/>
      <c r="K112" s="202"/>
      <c r="L112" s="202"/>
      <c r="M112" s="203"/>
      <c r="N112" s="3"/>
      <c r="O112" s="3"/>
      <c r="P112" s="3"/>
      <c r="Q112" s="3"/>
      <c r="R112" s="3"/>
      <c r="S112" s="3"/>
      <c r="T112" s="3"/>
      <c r="U112" s="3"/>
      <c r="V112" s="194"/>
      <c r="W112" s="30"/>
      <c r="X112" s="193"/>
      <c r="Y112" s="68"/>
      <c r="Z112" s="3"/>
    </row>
    <row r="113" spans="1:26" s="4" customFormat="1" ht="12.75">
      <c r="A113" s="204"/>
      <c r="B113" s="204"/>
      <c r="C113" s="204"/>
      <c r="D113" s="203"/>
      <c r="E113" s="100"/>
      <c r="F113" s="100"/>
      <c r="G113" s="100"/>
      <c r="H113" s="202"/>
      <c r="I113" s="202"/>
      <c r="J113" s="100"/>
      <c r="K113" s="100"/>
      <c r="L113" s="100"/>
      <c r="M113" s="203"/>
      <c r="N113" s="3"/>
      <c r="O113" s="3"/>
      <c r="P113" s="3"/>
      <c r="Q113" s="3"/>
      <c r="R113" s="3"/>
      <c r="S113" s="3"/>
      <c r="T113" s="3"/>
      <c r="U113" s="3"/>
      <c r="V113" s="194"/>
      <c r="W113" s="30"/>
      <c r="X113" s="193"/>
      <c r="Y113" s="68"/>
      <c r="Z113" s="3"/>
    </row>
    <row r="114" spans="1:26" s="4" customFormat="1" ht="12.75">
      <c r="A114" s="100"/>
      <c r="B114" s="100"/>
      <c r="C114" s="100"/>
      <c r="D114" s="203"/>
      <c r="E114" s="100"/>
      <c r="F114" s="100"/>
      <c r="G114" s="100"/>
      <c r="H114" s="202"/>
      <c r="I114" s="202"/>
      <c r="J114" s="100"/>
      <c r="K114" s="100"/>
      <c r="L114" s="100"/>
      <c r="M114" s="203"/>
      <c r="N114" s="3"/>
      <c r="O114" s="3"/>
      <c r="P114" s="3"/>
      <c r="Q114" s="3"/>
      <c r="R114" s="3"/>
      <c r="S114" s="3"/>
      <c r="T114" s="3"/>
      <c r="U114" s="3"/>
      <c r="V114" s="194"/>
      <c r="W114" s="30"/>
      <c r="X114" s="193"/>
      <c r="Y114" s="68"/>
      <c r="Z114" s="3"/>
    </row>
    <row r="115" spans="1:26" s="4" customFormat="1" ht="12.75">
      <c r="A115" s="100"/>
      <c r="B115" s="100"/>
      <c r="C115" s="100"/>
      <c r="D115" s="202"/>
      <c r="E115" s="100"/>
      <c r="F115" s="100"/>
      <c r="G115" s="100"/>
      <c r="H115" s="202"/>
      <c r="I115" s="202"/>
      <c r="J115" s="100"/>
      <c r="K115" s="100"/>
      <c r="L115" s="100"/>
      <c r="M115" s="203"/>
      <c r="N115" s="3"/>
      <c r="O115" s="3"/>
      <c r="P115" s="3"/>
      <c r="Q115" s="3"/>
      <c r="R115" s="3"/>
      <c r="S115" s="3"/>
      <c r="T115" s="3"/>
      <c r="U115" s="3"/>
      <c r="V115" s="194"/>
      <c r="W115" s="30"/>
      <c r="X115" s="193"/>
      <c r="Y115" s="68"/>
      <c r="Z115" s="3"/>
    </row>
    <row r="116" spans="1:26" s="4" customFormat="1" ht="12.75">
      <c r="A116" s="193"/>
      <c r="B116" s="193"/>
      <c r="C116" s="193"/>
      <c r="D116" s="68"/>
      <c r="E116" s="100"/>
      <c r="F116" s="100"/>
      <c r="G116" s="100"/>
      <c r="H116" s="202"/>
      <c r="I116" s="202"/>
      <c r="J116" s="100"/>
      <c r="K116" s="100"/>
      <c r="L116" s="100"/>
      <c r="M116" s="203"/>
      <c r="N116" s="3"/>
      <c r="O116" s="3"/>
      <c r="P116" s="3"/>
      <c r="Q116" s="3"/>
      <c r="R116" s="3"/>
      <c r="S116" s="3"/>
      <c r="T116" s="3"/>
      <c r="U116" s="3"/>
      <c r="V116" s="194"/>
      <c r="W116" s="30"/>
      <c r="X116" s="193"/>
      <c r="Y116" s="68"/>
      <c r="Z116" s="3"/>
    </row>
    <row r="117" spans="1:26" s="4" customFormat="1" ht="12.75">
      <c r="A117" s="100"/>
      <c r="B117" s="100"/>
      <c r="C117" s="100"/>
      <c r="D117" s="202"/>
      <c r="E117" s="100"/>
      <c r="F117" s="100"/>
      <c r="G117" s="100"/>
      <c r="H117" s="202"/>
      <c r="I117" s="202"/>
      <c r="J117" s="100"/>
      <c r="K117" s="100"/>
      <c r="L117" s="100"/>
      <c r="M117" s="202"/>
      <c r="N117" s="3"/>
      <c r="O117" s="3"/>
      <c r="P117" s="3"/>
      <c r="Q117" s="3"/>
      <c r="R117" s="3"/>
      <c r="S117" s="3"/>
      <c r="T117" s="3"/>
      <c r="U117" s="3"/>
      <c r="V117" s="194"/>
      <c r="W117" s="30"/>
      <c r="X117" s="193"/>
      <c r="Y117" s="68"/>
      <c r="Z117" s="3"/>
    </row>
    <row r="118" spans="1:26" s="4" customFormat="1" ht="12.75">
      <c r="A118" s="100"/>
      <c r="B118" s="100"/>
      <c r="C118" s="100"/>
      <c r="D118" s="202"/>
      <c r="E118" s="100"/>
      <c r="F118" s="100"/>
      <c r="G118" s="100"/>
      <c r="H118" s="202"/>
      <c r="I118" s="202"/>
      <c r="J118" s="100"/>
      <c r="K118" s="100"/>
      <c r="L118" s="100"/>
      <c r="M118" s="202"/>
      <c r="N118" s="3"/>
      <c r="O118" s="3"/>
      <c r="P118" s="3"/>
      <c r="Q118" s="3"/>
      <c r="R118" s="3"/>
      <c r="S118" s="3"/>
      <c r="T118" s="3"/>
      <c r="U118" s="3"/>
      <c r="V118" s="194"/>
      <c r="W118" s="30"/>
      <c r="X118" s="193"/>
      <c r="Y118" s="68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</sheetData>
  <sheetProtection/>
  <mergeCells count="14">
    <mergeCell ref="A1:Q1"/>
    <mergeCell ref="A2:Q2"/>
    <mergeCell ref="N37:Q37"/>
    <mergeCell ref="E3:H3"/>
    <mergeCell ref="A3:D3"/>
    <mergeCell ref="A37:D37"/>
    <mergeCell ref="J3:M3"/>
    <mergeCell ref="J37:M37"/>
    <mergeCell ref="A36:Q36"/>
    <mergeCell ref="E71:H71"/>
    <mergeCell ref="N3:Q3"/>
    <mergeCell ref="J71:M71"/>
    <mergeCell ref="E37:H37"/>
    <mergeCell ref="E70:M7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52">
      <selection activeCell="A1" sqref="A1:Q1"/>
    </sheetView>
  </sheetViews>
  <sheetFormatPr defaultColWidth="9.140625" defaultRowHeight="12.75"/>
  <cols>
    <col min="1" max="1" width="19.7109375" style="5" customWidth="1"/>
    <col min="2" max="3" width="5.7109375" style="5" customWidth="1"/>
    <col min="4" max="4" width="6.7109375" style="5" customWidth="1"/>
    <col min="5" max="5" width="19.7109375" style="5" customWidth="1"/>
    <col min="6" max="7" width="5.7109375" style="5" customWidth="1"/>
    <col min="8" max="8" width="6.7109375" style="5" customWidth="1"/>
    <col min="9" max="9" width="1.1484375" style="5" customWidth="1"/>
    <col min="10" max="10" width="19.7109375" style="5" customWidth="1"/>
    <col min="11" max="12" width="5.7109375" style="5" customWidth="1"/>
    <col min="13" max="13" width="6.7109375" style="5" customWidth="1"/>
    <col min="14" max="14" width="19.7109375" style="5" customWidth="1"/>
    <col min="15" max="16" width="5.7109375" style="5" customWidth="1"/>
    <col min="17" max="17" width="6.7109375" style="5" customWidth="1"/>
    <col min="18" max="22" width="9.140625" style="5" customWidth="1"/>
    <col min="23" max="26" width="9.140625" style="4" customWidth="1"/>
    <col min="27" max="16384" width="9.140625" style="5" customWidth="1"/>
  </cols>
  <sheetData>
    <row r="1" spans="1:26" ht="15" thickBot="1">
      <c r="A1" s="674" t="s">
        <v>111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6"/>
      <c r="R1" s="3"/>
      <c r="S1" s="3"/>
      <c r="T1" s="3"/>
      <c r="U1" s="3"/>
      <c r="V1" s="3"/>
      <c r="W1" s="3"/>
      <c r="X1" s="3"/>
      <c r="Y1" s="3"/>
      <c r="Z1" s="3"/>
    </row>
    <row r="2" spans="1:26" ht="15" thickBot="1">
      <c r="A2" s="674" t="s">
        <v>36</v>
      </c>
      <c r="B2" s="675"/>
      <c r="C2" s="675"/>
      <c r="D2" s="675"/>
      <c r="E2" s="675"/>
      <c r="F2" s="675"/>
      <c r="G2" s="675"/>
      <c r="H2" s="675"/>
      <c r="I2" s="689"/>
      <c r="J2" s="675"/>
      <c r="K2" s="675"/>
      <c r="L2" s="675"/>
      <c r="M2" s="675"/>
      <c r="N2" s="675"/>
      <c r="O2" s="675"/>
      <c r="P2" s="675"/>
      <c r="Q2" s="676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thickBot="1">
      <c r="A3" s="706" t="s">
        <v>71</v>
      </c>
      <c r="B3" s="707"/>
      <c r="C3" s="707"/>
      <c r="D3" s="708"/>
      <c r="E3" s="628" t="s">
        <v>99</v>
      </c>
      <c r="F3" s="687"/>
      <c r="G3" s="687"/>
      <c r="H3" s="629"/>
      <c r="I3" s="79"/>
      <c r="J3" s="697" t="s">
        <v>117</v>
      </c>
      <c r="K3" s="698"/>
      <c r="L3" s="698"/>
      <c r="M3" s="699"/>
      <c r="N3" s="709" t="s">
        <v>72</v>
      </c>
      <c r="O3" s="710"/>
      <c r="P3" s="710"/>
      <c r="Q3" s="711"/>
      <c r="R3" s="3"/>
      <c r="S3" s="3"/>
      <c r="T3" s="3"/>
      <c r="U3" s="3"/>
      <c r="V3" s="3"/>
      <c r="W3" s="3"/>
      <c r="X3" s="3"/>
      <c r="Y3" s="3"/>
      <c r="Z3" s="3"/>
    </row>
    <row r="4" spans="1:26" ht="13.5" thickBot="1">
      <c r="A4" s="81" t="s">
        <v>3</v>
      </c>
      <c r="B4" s="82" t="s">
        <v>68</v>
      </c>
      <c r="C4" s="83">
        <v>0</v>
      </c>
      <c r="D4" s="82" t="s">
        <v>11</v>
      </c>
      <c r="E4" s="314" t="s">
        <v>3</v>
      </c>
      <c r="F4" s="314" t="s">
        <v>68</v>
      </c>
      <c r="G4" s="314">
        <v>2</v>
      </c>
      <c r="H4" s="314" t="s">
        <v>11</v>
      </c>
      <c r="I4" s="84"/>
      <c r="J4" s="130" t="s">
        <v>3</v>
      </c>
      <c r="K4" s="130" t="s">
        <v>68</v>
      </c>
      <c r="L4" s="130">
        <v>0</v>
      </c>
      <c r="M4" s="130" t="s">
        <v>11</v>
      </c>
      <c r="N4" s="176" t="s">
        <v>3</v>
      </c>
      <c r="O4" s="177" t="s">
        <v>68</v>
      </c>
      <c r="P4" s="178">
        <v>2</v>
      </c>
      <c r="Q4" s="177" t="s">
        <v>11</v>
      </c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88" t="s">
        <v>385</v>
      </c>
      <c r="B5" s="339">
        <v>6</v>
      </c>
      <c r="C5" s="340">
        <v>-2</v>
      </c>
      <c r="D5" s="331">
        <f>B5+C5</f>
        <v>4</v>
      </c>
      <c r="E5" s="88" t="s">
        <v>277</v>
      </c>
      <c r="F5" s="216">
        <v>6</v>
      </c>
      <c r="G5" s="320">
        <v>1</v>
      </c>
      <c r="H5" s="217">
        <f>F5+G5</f>
        <v>7</v>
      </c>
      <c r="I5" s="84"/>
      <c r="J5" s="88" t="s">
        <v>440</v>
      </c>
      <c r="K5" s="216">
        <v>6</v>
      </c>
      <c r="L5" s="320">
        <v>-1</v>
      </c>
      <c r="M5" s="217">
        <f>K5+L5</f>
        <v>5</v>
      </c>
      <c r="N5" s="88" t="s">
        <v>244</v>
      </c>
      <c r="O5" s="218">
        <v>5.5</v>
      </c>
      <c r="P5" s="320">
        <v>-4</v>
      </c>
      <c r="Q5" s="217">
        <f>O5+P5</f>
        <v>1.5</v>
      </c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89" t="s">
        <v>450</v>
      </c>
      <c r="B6" s="341">
        <v>7.5</v>
      </c>
      <c r="C6" s="342">
        <v>3</v>
      </c>
      <c r="D6" s="332">
        <f aca="true" t="shared" si="0" ref="D6:D29">B6+C6</f>
        <v>10.5</v>
      </c>
      <c r="E6" s="89" t="s">
        <v>278</v>
      </c>
      <c r="F6" s="221">
        <v>6.5</v>
      </c>
      <c r="G6" s="321">
        <v>0</v>
      </c>
      <c r="H6" s="222">
        <f aca="true" t="shared" si="1" ref="H6:H29">F6+G6</f>
        <v>6.5</v>
      </c>
      <c r="I6" s="84"/>
      <c r="J6" s="89" t="s">
        <v>327</v>
      </c>
      <c r="K6" s="221">
        <v>7</v>
      </c>
      <c r="L6" s="321">
        <v>0</v>
      </c>
      <c r="M6" s="222">
        <f aca="true" t="shared" si="2" ref="M6:M29">K6+L6</f>
        <v>7</v>
      </c>
      <c r="N6" s="89" t="s">
        <v>374</v>
      </c>
      <c r="O6" s="221">
        <v>5</v>
      </c>
      <c r="P6" s="321">
        <v>0</v>
      </c>
      <c r="Q6" s="222">
        <f aca="true" t="shared" si="3" ref="Q6:Q29">O6+P6</f>
        <v>5</v>
      </c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89" t="s">
        <v>186</v>
      </c>
      <c r="B7" s="341" t="s">
        <v>305</v>
      </c>
      <c r="C7" s="342" t="s">
        <v>305</v>
      </c>
      <c r="D7" s="332" t="s">
        <v>305</v>
      </c>
      <c r="E7" s="89" t="s">
        <v>280</v>
      </c>
      <c r="F7" s="221">
        <v>5</v>
      </c>
      <c r="G7" s="321">
        <v>0</v>
      </c>
      <c r="H7" s="222">
        <f t="shared" si="1"/>
        <v>5</v>
      </c>
      <c r="I7" s="84"/>
      <c r="J7" s="89" t="s">
        <v>329</v>
      </c>
      <c r="K7" s="221" t="s">
        <v>333</v>
      </c>
      <c r="L7" s="321" t="s">
        <v>333</v>
      </c>
      <c r="M7" s="222" t="s">
        <v>333</v>
      </c>
      <c r="N7" s="89" t="s">
        <v>465</v>
      </c>
      <c r="O7" s="221">
        <v>5.5</v>
      </c>
      <c r="P7" s="321">
        <v>0</v>
      </c>
      <c r="Q7" s="222">
        <f t="shared" si="3"/>
        <v>5.5</v>
      </c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89" t="s">
        <v>202</v>
      </c>
      <c r="B8" s="341">
        <v>6.5</v>
      </c>
      <c r="C8" s="342">
        <v>-0.5</v>
      </c>
      <c r="D8" s="332">
        <f t="shared" si="0"/>
        <v>6</v>
      </c>
      <c r="E8" s="89" t="s">
        <v>295</v>
      </c>
      <c r="F8" s="221">
        <v>6.5</v>
      </c>
      <c r="G8" s="321">
        <v>0</v>
      </c>
      <c r="H8" s="222">
        <f t="shared" si="1"/>
        <v>6.5</v>
      </c>
      <c r="I8" s="84"/>
      <c r="J8" s="89" t="s">
        <v>441</v>
      </c>
      <c r="K8" s="221">
        <v>6.5</v>
      </c>
      <c r="L8" s="321">
        <v>0</v>
      </c>
      <c r="M8" s="222">
        <f t="shared" si="2"/>
        <v>6.5</v>
      </c>
      <c r="N8" s="180" t="s">
        <v>252</v>
      </c>
      <c r="O8" s="353">
        <v>6.5</v>
      </c>
      <c r="P8" s="321">
        <v>0</v>
      </c>
      <c r="Q8" s="354">
        <f t="shared" si="3"/>
        <v>6.5</v>
      </c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89" t="s">
        <v>449</v>
      </c>
      <c r="B9" s="341">
        <v>7</v>
      </c>
      <c r="C9" s="342">
        <v>3</v>
      </c>
      <c r="D9" s="332">
        <f t="shared" si="0"/>
        <v>10</v>
      </c>
      <c r="E9" s="89" t="s">
        <v>293</v>
      </c>
      <c r="F9" s="221">
        <v>7.5</v>
      </c>
      <c r="G9" s="321">
        <v>1</v>
      </c>
      <c r="H9" s="222">
        <f t="shared" si="1"/>
        <v>8.5</v>
      </c>
      <c r="I9" s="84"/>
      <c r="J9" s="89" t="s">
        <v>443</v>
      </c>
      <c r="K9" s="221">
        <v>5.5</v>
      </c>
      <c r="L9" s="321">
        <v>0</v>
      </c>
      <c r="M9" s="222">
        <f t="shared" si="2"/>
        <v>5.5</v>
      </c>
      <c r="N9" s="89" t="s">
        <v>237</v>
      </c>
      <c r="O9" s="221">
        <v>6</v>
      </c>
      <c r="P9" s="321">
        <v>-0.5</v>
      </c>
      <c r="Q9" s="222">
        <f t="shared" si="3"/>
        <v>5.5</v>
      </c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89" t="s">
        <v>189</v>
      </c>
      <c r="B10" s="341">
        <v>7</v>
      </c>
      <c r="C10" s="342">
        <v>1.5</v>
      </c>
      <c r="D10" s="332">
        <f t="shared" si="0"/>
        <v>8.5</v>
      </c>
      <c r="E10" s="89" t="s">
        <v>292</v>
      </c>
      <c r="F10" s="221">
        <v>6.5</v>
      </c>
      <c r="G10" s="321">
        <v>0</v>
      </c>
      <c r="H10" s="222">
        <f t="shared" si="1"/>
        <v>6.5</v>
      </c>
      <c r="I10" s="84"/>
      <c r="J10" s="89" t="s">
        <v>331</v>
      </c>
      <c r="K10" s="221">
        <v>6.5</v>
      </c>
      <c r="L10" s="321">
        <v>1</v>
      </c>
      <c r="M10" s="222">
        <f t="shared" si="2"/>
        <v>7.5</v>
      </c>
      <c r="N10" s="89" t="s">
        <v>249</v>
      </c>
      <c r="O10" s="221">
        <v>7</v>
      </c>
      <c r="P10" s="321">
        <v>2.5</v>
      </c>
      <c r="Q10" s="222">
        <f t="shared" si="3"/>
        <v>9.5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89" t="s">
        <v>190</v>
      </c>
      <c r="B11" s="341" t="s">
        <v>305</v>
      </c>
      <c r="C11" s="342" t="s">
        <v>305</v>
      </c>
      <c r="D11" s="332" t="s">
        <v>305</v>
      </c>
      <c r="E11" s="89" t="s">
        <v>283</v>
      </c>
      <c r="F11" s="221">
        <v>7</v>
      </c>
      <c r="G11" s="321">
        <v>0.5</v>
      </c>
      <c r="H11" s="222">
        <f t="shared" si="1"/>
        <v>7.5</v>
      </c>
      <c r="I11" s="84"/>
      <c r="J11" s="89" t="s">
        <v>442</v>
      </c>
      <c r="K11" s="221">
        <v>7</v>
      </c>
      <c r="L11" s="321">
        <v>3</v>
      </c>
      <c r="M11" s="222">
        <f t="shared" si="2"/>
        <v>10</v>
      </c>
      <c r="N11" s="89" t="s">
        <v>239</v>
      </c>
      <c r="O11" s="221">
        <v>5.5</v>
      </c>
      <c r="P11" s="321">
        <v>0</v>
      </c>
      <c r="Q11" s="222">
        <f t="shared" si="3"/>
        <v>5.5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89" t="s">
        <v>188</v>
      </c>
      <c r="B12" s="341">
        <v>6</v>
      </c>
      <c r="C12" s="342">
        <v>0</v>
      </c>
      <c r="D12" s="332">
        <f t="shared" si="0"/>
        <v>6</v>
      </c>
      <c r="E12" s="89" t="s">
        <v>285</v>
      </c>
      <c r="F12" s="221">
        <v>5</v>
      </c>
      <c r="G12" s="321">
        <v>-1</v>
      </c>
      <c r="H12" s="222">
        <f t="shared" si="1"/>
        <v>4</v>
      </c>
      <c r="I12" s="84"/>
      <c r="J12" s="89" t="s">
        <v>423</v>
      </c>
      <c r="K12" s="221">
        <v>5</v>
      </c>
      <c r="L12" s="321">
        <v>0</v>
      </c>
      <c r="M12" s="222">
        <f t="shared" si="2"/>
        <v>5</v>
      </c>
      <c r="N12" s="89" t="s">
        <v>250</v>
      </c>
      <c r="O12" s="221">
        <v>6</v>
      </c>
      <c r="P12" s="321">
        <v>0</v>
      </c>
      <c r="Q12" s="222">
        <f>O12+P12</f>
        <v>6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89" t="s">
        <v>192</v>
      </c>
      <c r="B13" s="341">
        <v>6</v>
      </c>
      <c r="C13" s="342">
        <v>0</v>
      </c>
      <c r="D13" s="332">
        <f t="shared" si="0"/>
        <v>6</v>
      </c>
      <c r="E13" s="89" t="s">
        <v>368</v>
      </c>
      <c r="F13" s="221">
        <v>7</v>
      </c>
      <c r="G13" s="321">
        <v>3</v>
      </c>
      <c r="H13" s="222">
        <f t="shared" si="1"/>
        <v>10</v>
      </c>
      <c r="I13" s="84"/>
      <c r="J13" s="89" t="s">
        <v>381</v>
      </c>
      <c r="K13" s="221">
        <v>7</v>
      </c>
      <c r="L13" s="321">
        <v>3</v>
      </c>
      <c r="M13" s="222">
        <f t="shared" si="2"/>
        <v>10</v>
      </c>
      <c r="N13" s="89" t="s">
        <v>241</v>
      </c>
      <c r="O13" s="221">
        <v>6.5</v>
      </c>
      <c r="P13" s="321">
        <v>3</v>
      </c>
      <c r="Q13" s="222">
        <f t="shared" si="3"/>
        <v>9.5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89" t="s">
        <v>196</v>
      </c>
      <c r="B14" s="341">
        <v>6.5</v>
      </c>
      <c r="C14" s="342">
        <v>0</v>
      </c>
      <c r="D14" s="332">
        <f t="shared" si="0"/>
        <v>6.5</v>
      </c>
      <c r="E14" s="89" t="s">
        <v>286</v>
      </c>
      <c r="F14" s="221">
        <v>5.5</v>
      </c>
      <c r="G14" s="321">
        <v>0</v>
      </c>
      <c r="H14" s="222">
        <f t="shared" si="1"/>
        <v>5.5</v>
      </c>
      <c r="I14" s="84"/>
      <c r="J14" s="89" t="s">
        <v>336</v>
      </c>
      <c r="K14" s="221">
        <v>5.5</v>
      </c>
      <c r="L14" s="321">
        <v>0</v>
      </c>
      <c r="M14" s="222">
        <f t="shared" si="2"/>
        <v>5.5</v>
      </c>
      <c r="N14" s="89" t="s">
        <v>242</v>
      </c>
      <c r="O14" s="221">
        <v>6</v>
      </c>
      <c r="P14" s="321">
        <v>0</v>
      </c>
      <c r="Q14" s="222">
        <f t="shared" si="3"/>
        <v>6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>
      <c r="A15" s="91" t="s">
        <v>413</v>
      </c>
      <c r="B15" s="337">
        <v>6.5</v>
      </c>
      <c r="C15" s="343">
        <v>0</v>
      </c>
      <c r="D15" s="344">
        <f t="shared" si="0"/>
        <v>6.5</v>
      </c>
      <c r="E15" s="91" t="s">
        <v>287</v>
      </c>
      <c r="F15" s="229">
        <v>5.5</v>
      </c>
      <c r="G15" s="322">
        <v>0</v>
      </c>
      <c r="H15" s="230">
        <f t="shared" si="1"/>
        <v>5.5</v>
      </c>
      <c r="I15" s="84"/>
      <c r="J15" s="91" t="s">
        <v>339</v>
      </c>
      <c r="K15" s="229">
        <v>6.5</v>
      </c>
      <c r="L15" s="322">
        <v>1</v>
      </c>
      <c r="M15" s="230">
        <f t="shared" si="2"/>
        <v>7.5</v>
      </c>
      <c r="N15" s="91" t="s">
        <v>243</v>
      </c>
      <c r="O15" s="229">
        <v>6.5</v>
      </c>
      <c r="P15" s="322">
        <v>1</v>
      </c>
      <c r="Q15" s="230">
        <f t="shared" si="3"/>
        <v>7.5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13.5" thickBot="1">
      <c r="A16" s="92"/>
      <c r="B16" s="323"/>
      <c r="C16" s="324"/>
      <c r="D16" s="235"/>
      <c r="E16" s="92"/>
      <c r="F16" s="323"/>
      <c r="G16" s="324"/>
      <c r="H16" s="235"/>
      <c r="I16" s="93"/>
      <c r="J16" s="92"/>
      <c r="K16" s="323"/>
      <c r="L16" s="324"/>
      <c r="M16" s="235"/>
      <c r="N16" s="92"/>
      <c r="O16" s="323"/>
      <c r="P16" s="324"/>
      <c r="Q16" s="235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94" t="s">
        <v>184</v>
      </c>
      <c r="B17" s="345">
        <v>6</v>
      </c>
      <c r="C17" s="346">
        <v>-1</v>
      </c>
      <c r="D17" s="334">
        <f t="shared" si="0"/>
        <v>5</v>
      </c>
      <c r="E17" s="94" t="s">
        <v>464</v>
      </c>
      <c r="F17" s="241" t="s">
        <v>130</v>
      </c>
      <c r="G17" s="325" t="s">
        <v>130</v>
      </c>
      <c r="H17" s="240" t="s">
        <v>130</v>
      </c>
      <c r="I17" s="93"/>
      <c r="J17" s="94" t="s">
        <v>326</v>
      </c>
      <c r="K17" s="241" t="s">
        <v>130</v>
      </c>
      <c r="L17" s="325" t="s">
        <v>130</v>
      </c>
      <c r="M17" s="240" t="s">
        <v>130</v>
      </c>
      <c r="N17" s="94" t="s">
        <v>372</v>
      </c>
      <c r="O17" s="241">
        <v>6</v>
      </c>
      <c r="P17" s="325">
        <v>-1</v>
      </c>
      <c r="Q17" s="240">
        <f t="shared" si="3"/>
        <v>5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95" t="s">
        <v>386</v>
      </c>
      <c r="B18" s="347">
        <v>6</v>
      </c>
      <c r="C18" s="348">
        <v>0</v>
      </c>
      <c r="D18" s="235">
        <f t="shared" si="0"/>
        <v>6</v>
      </c>
      <c r="E18" s="95" t="s">
        <v>290</v>
      </c>
      <c r="F18" s="246">
        <v>5.5</v>
      </c>
      <c r="G18" s="236">
        <v>0</v>
      </c>
      <c r="H18" s="245">
        <f t="shared" si="1"/>
        <v>5.5</v>
      </c>
      <c r="I18" s="93"/>
      <c r="J18" s="95" t="s">
        <v>340</v>
      </c>
      <c r="K18" s="246">
        <v>8</v>
      </c>
      <c r="L18" s="236">
        <v>5.5</v>
      </c>
      <c r="M18" s="245">
        <f t="shared" si="2"/>
        <v>13.5</v>
      </c>
      <c r="N18" s="95" t="s">
        <v>247</v>
      </c>
      <c r="O18" s="246">
        <v>5.5</v>
      </c>
      <c r="P18" s="236">
        <v>0</v>
      </c>
      <c r="Q18" s="245">
        <f t="shared" si="3"/>
        <v>5.5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95" t="s">
        <v>194</v>
      </c>
      <c r="B19" s="347" t="s">
        <v>130</v>
      </c>
      <c r="C19" s="348" t="s">
        <v>130</v>
      </c>
      <c r="D19" s="235" t="s">
        <v>130</v>
      </c>
      <c r="E19" s="95" t="s">
        <v>411</v>
      </c>
      <c r="F19" s="246">
        <v>6</v>
      </c>
      <c r="G19" s="236">
        <v>0</v>
      </c>
      <c r="H19" s="245">
        <f t="shared" si="1"/>
        <v>6</v>
      </c>
      <c r="I19" s="93"/>
      <c r="J19" s="95" t="s">
        <v>337</v>
      </c>
      <c r="K19" s="246">
        <v>5.5</v>
      </c>
      <c r="L19" s="236">
        <v>0</v>
      </c>
      <c r="M19" s="245">
        <f t="shared" si="2"/>
        <v>5.5</v>
      </c>
      <c r="N19" s="95" t="s">
        <v>436</v>
      </c>
      <c r="O19" s="246" t="s">
        <v>130</v>
      </c>
      <c r="P19" s="236" t="s">
        <v>130</v>
      </c>
      <c r="Q19" s="245" t="s">
        <v>130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95" t="s">
        <v>198</v>
      </c>
      <c r="B20" s="347">
        <v>6</v>
      </c>
      <c r="C20" s="348">
        <v>0</v>
      </c>
      <c r="D20" s="235">
        <f t="shared" si="0"/>
        <v>6</v>
      </c>
      <c r="E20" s="95" t="s">
        <v>281</v>
      </c>
      <c r="F20" s="246">
        <v>6.5</v>
      </c>
      <c r="G20" s="236">
        <v>3</v>
      </c>
      <c r="H20" s="245">
        <f t="shared" si="1"/>
        <v>9.5</v>
      </c>
      <c r="I20" s="93"/>
      <c r="J20" s="95" t="s">
        <v>341</v>
      </c>
      <c r="K20" s="246">
        <v>7</v>
      </c>
      <c r="L20" s="236">
        <v>3</v>
      </c>
      <c r="M20" s="245">
        <f t="shared" si="2"/>
        <v>10</v>
      </c>
      <c r="N20" s="95" t="s">
        <v>373</v>
      </c>
      <c r="O20" s="246" t="s">
        <v>130</v>
      </c>
      <c r="P20" s="236" t="s">
        <v>130</v>
      </c>
      <c r="Q20" s="245" t="s">
        <v>130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89" t="s">
        <v>191</v>
      </c>
      <c r="B21" s="341">
        <v>5</v>
      </c>
      <c r="C21" s="342">
        <v>-0.5</v>
      </c>
      <c r="D21" s="332">
        <f t="shared" si="0"/>
        <v>4.5</v>
      </c>
      <c r="E21" s="95" t="s">
        <v>282</v>
      </c>
      <c r="F21" s="246">
        <v>6</v>
      </c>
      <c r="G21" s="236">
        <v>0</v>
      </c>
      <c r="H21" s="245">
        <f t="shared" si="1"/>
        <v>6</v>
      </c>
      <c r="I21" s="93"/>
      <c r="J21" s="95" t="s">
        <v>332</v>
      </c>
      <c r="K21" s="246">
        <v>5.5</v>
      </c>
      <c r="L21" s="236">
        <v>0</v>
      </c>
      <c r="M21" s="245">
        <f t="shared" si="2"/>
        <v>5.5</v>
      </c>
      <c r="N21" s="95" t="s">
        <v>251</v>
      </c>
      <c r="O21" s="246" t="s">
        <v>130</v>
      </c>
      <c r="P21" s="236" t="s">
        <v>130</v>
      </c>
      <c r="Q21" s="245" t="s">
        <v>130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95" t="s">
        <v>200</v>
      </c>
      <c r="B22" s="347">
        <v>6</v>
      </c>
      <c r="C22" s="348">
        <v>0</v>
      </c>
      <c r="D22" s="235">
        <f t="shared" si="0"/>
        <v>6</v>
      </c>
      <c r="E22" s="95" t="s">
        <v>291</v>
      </c>
      <c r="F22" s="246">
        <v>5.5</v>
      </c>
      <c r="G22" s="236">
        <v>0</v>
      </c>
      <c r="H22" s="245">
        <f t="shared" si="1"/>
        <v>5.5</v>
      </c>
      <c r="I22" s="93"/>
      <c r="J22" s="95" t="s">
        <v>342</v>
      </c>
      <c r="K22" s="246">
        <v>5.5</v>
      </c>
      <c r="L22" s="236">
        <v>-0.5</v>
      </c>
      <c r="M22" s="245">
        <f t="shared" si="2"/>
        <v>5</v>
      </c>
      <c r="N22" s="95" t="s">
        <v>407</v>
      </c>
      <c r="O22" s="246">
        <v>7.5</v>
      </c>
      <c r="P22" s="236">
        <v>3.5</v>
      </c>
      <c r="Q22" s="245">
        <f t="shared" si="3"/>
        <v>11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5" t="s">
        <v>204</v>
      </c>
      <c r="B23" s="347">
        <v>6</v>
      </c>
      <c r="C23" s="348">
        <v>-0.5</v>
      </c>
      <c r="D23" s="235">
        <f t="shared" si="0"/>
        <v>5.5</v>
      </c>
      <c r="E23" s="95" t="s">
        <v>432</v>
      </c>
      <c r="F23" s="246">
        <v>6</v>
      </c>
      <c r="G23" s="236">
        <v>0</v>
      </c>
      <c r="H23" s="245">
        <f t="shared" si="1"/>
        <v>6</v>
      </c>
      <c r="I23" s="93"/>
      <c r="J23" s="95" t="s">
        <v>344</v>
      </c>
      <c r="K23" s="246">
        <v>7.5</v>
      </c>
      <c r="L23" s="236">
        <v>4</v>
      </c>
      <c r="M23" s="245">
        <f t="shared" si="2"/>
        <v>11.5</v>
      </c>
      <c r="N23" s="95" t="s">
        <v>248</v>
      </c>
      <c r="O23" s="246">
        <v>5.5</v>
      </c>
      <c r="P23" s="236">
        <v>0</v>
      </c>
      <c r="Q23" s="245">
        <f t="shared" si="3"/>
        <v>5.5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5" t="s">
        <v>203</v>
      </c>
      <c r="B24" s="347">
        <v>6</v>
      </c>
      <c r="C24" s="348">
        <v>0</v>
      </c>
      <c r="D24" s="235">
        <f t="shared" si="0"/>
        <v>6</v>
      </c>
      <c r="E24" s="95" t="s">
        <v>294</v>
      </c>
      <c r="F24" s="246">
        <v>5.5</v>
      </c>
      <c r="G24" s="236">
        <v>0</v>
      </c>
      <c r="H24" s="245">
        <f t="shared" si="1"/>
        <v>5.5</v>
      </c>
      <c r="I24" s="93"/>
      <c r="J24" s="95" t="s">
        <v>424</v>
      </c>
      <c r="K24" s="246">
        <v>7</v>
      </c>
      <c r="L24" s="236">
        <v>3</v>
      </c>
      <c r="M24" s="245">
        <f t="shared" si="2"/>
        <v>10</v>
      </c>
      <c r="N24" s="95" t="s">
        <v>238</v>
      </c>
      <c r="O24" s="246">
        <v>5.5</v>
      </c>
      <c r="P24" s="236">
        <v>0</v>
      </c>
      <c r="Q24" s="245">
        <f t="shared" si="3"/>
        <v>5.5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95" t="s">
        <v>199</v>
      </c>
      <c r="B25" s="347">
        <v>6.5</v>
      </c>
      <c r="C25" s="348">
        <v>0</v>
      </c>
      <c r="D25" s="235">
        <f t="shared" si="0"/>
        <v>6.5</v>
      </c>
      <c r="E25" s="95" t="s">
        <v>279</v>
      </c>
      <c r="F25" s="246">
        <v>6.5</v>
      </c>
      <c r="G25" s="236">
        <v>0</v>
      </c>
      <c r="H25" s="245">
        <f t="shared" si="1"/>
        <v>6.5</v>
      </c>
      <c r="I25" s="93"/>
      <c r="J25" s="95" t="s">
        <v>348</v>
      </c>
      <c r="K25" s="246" t="s">
        <v>130</v>
      </c>
      <c r="L25" s="236" t="s">
        <v>130</v>
      </c>
      <c r="M25" s="245" t="s">
        <v>130</v>
      </c>
      <c r="N25" s="95" t="s">
        <v>235</v>
      </c>
      <c r="O25" s="246">
        <v>6</v>
      </c>
      <c r="P25" s="236">
        <v>0</v>
      </c>
      <c r="Q25" s="245">
        <f t="shared" si="3"/>
        <v>6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89" t="s">
        <v>468</v>
      </c>
      <c r="B26" s="341">
        <v>6.5</v>
      </c>
      <c r="C26" s="342">
        <v>-0.5</v>
      </c>
      <c r="D26" s="332">
        <f>B26+C26</f>
        <v>6</v>
      </c>
      <c r="E26" s="95" t="s">
        <v>299</v>
      </c>
      <c r="F26" s="246">
        <v>5</v>
      </c>
      <c r="G26" s="236">
        <v>0</v>
      </c>
      <c r="H26" s="245">
        <f t="shared" si="1"/>
        <v>5</v>
      </c>
      <c r="I26" s="93"/>
      <c r="J26" s="89" t="s">
        <v>330</v>
      </c>
      <c r="K26" s="221">
        <v>6.5</v>
      </c>
      <c r="L26" s="321">
        <v>-0.5</v>
      </c>
      <c r="M26" s="222">
        <f t="shared" si="2"/>
        <v>6</v>
      </c>
      <c r="N26" s="95" t="s">
        <v>406</v>
      </c>
      <c r="O26" s="246">
        <v>5</v>
      </c>
      <c r="P26" s="236">
        <v>0</v>
      </c>
      <c r="Q26" s="245">
        <f t="shared" si="3"/>
        <v>5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95" t="s">
        <v>205</v>
      </c>
      <c r="B27" s="347">
        <v>5</v>
      </c>
      <c r="C27" s="348">
        <v>0</v>
      </c>
      <c r="D27" s="235">
        <f t="shared" si="0"/>
        <v>5</v>
      </c>
      <c r="E27" s="95" t="s">
        <v>296</v>
      </c>
      <c r="F27" s="246">
        <v>6</v>
      </c>
      <c r="G27" s="236">
        <v>0</v>
      </c>
      <c r="H27" s="245">
        <f t="shared" si="1"/>
        <v>6</v>
      </c>
      <c r="I27" s="93"/>
      <c r="J27" s="95" t="s">
        <v>446</v>
      </c>
      <c r="K27" s="246">
        <v>5.5</v>
      </c>
      <c r="L27" s="236">
        <v>-0.5</v>
      </c>
      <c r="M27" s="245">
        <f t="shared" si="2"/>
        <v>5</v>
      </c>
      <c r="N27" s="95" t="s">
        <v>236</v>
      </c>
      <c r="O27" s="246" t="s">
        <v>130</v>
      </c>
      <c r="P27" s="236" t="s">
        <v>130</v>
      </c>
      <c r="Q27" s="245" t="s">
        <v>130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thickBot="1">
      <c r="A28" s="92" t="s">
        <v>469</v>
      </c>
      <c r="B28" s="349">
        <v>4</v>
      </c>
      <c r="C28" s="350">
        <v>-1.5</v>
      </c>
      <c r="D28" s="235">
        <f t="shared" si="0"/>
        <v>2.5</v>
      </c>
      <c r="E28" s="92" t="s">
        <v>370</v>
      </c>
      <c r="F28" s="251">
        <v>6.5</v>
      </c>
      <c r="G28" s="326">
        <v>0</v>
      </c>
      <c r="H28" s="245">
        <f t="shared" si="1"/>
        <v>6.5</v>
      </c>
      <c r="I28" s="93"/>
      <c r="J28" s="92" t="s">
        <v>346</v>
      </c>
      <c r="K28" s="251">
        <v>6</v>
      </c>
      <c r="L28" s="326">
        <v>0</v>
      </c>
      <c r="M28" s="245">
        <f t="shared" si="2"/>
        <v>6</v>
      </c>
      <c r="N28" s="92" t="s">
        <v>371</v>
      </c>
      <c r="O28" s="251" t="s">
        <v>130</v>
      </c>
      <c r="P28" s="326" t="s">
        <v>130</v>
      </c>
      <c r="Q28" s="245" t="s">
        <v>130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thickBot="1">
      <c r="A29" s="91" t="s">
        <v>470</v>
      </c>
      <c r="B29" s="337">
        <v>1.5</v>
      </c>
      <c r="C29" s="351">
        <v>0</v>
      </c>
      <c r="D29" s="252">
        <f t="shared" si="0"/>
        <v>1.5</v>
      </c>
      <c r="E29" s="91" t="s">
        <v>300</v>
      </c>
      <c r="F29" s="229">
        <v>0</v>
      </c>
      <c r="G29" s="327">
        <v>0</v>
      </c>
      <c r="H29" s="352">
        <f t="shared" si="1"/>
        <v>0</v>
      </c>
      <c r="I29" s="84"/>
      <c r="J29" s="91" t="s">
        <v>350</v>
      </c>
      <c r="K29" s="229">
        <v>0</v>
      </c>
      <c r="L29" s="327">
        <v>0</v>
      </c>
      <c r="M29" s="352">
        <f t="shared" si="2"/>
        <v>0</v>
      </c>
      <c r="N29" s="91" t="s">
        <v>375</v>
      </c>
      <c r="O29" s="229">
        <v>2</v>
      </c>
      <c r="P29" s="327">
        <v>0</v>
      </c>
      <c r="Q29" s="352">
        <f t="shared" si="3"/>
        <v>2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thickBot="1">
      <c r="A30" s="328" t="s">
        <v>93</v>
      </c>
      <c r="B30" s="329">
        <f>20.5/3</f>
        <v>6.833333333333333</v>
      </c>
      <c r="C30" s="330">
        <v>1.5</v>
      </c>
      <c r="D30" s="252">
        <f>C30</f>
        <v>1.5</v>
      </c>
      <c r="E30" s="328" t="s">
        <v>93</v>
      </c>
      <c r="F30" s="329">
        <f>18/3</f>
        <v>6</v>
      </c>
      <c r="G30" s="330">
        <v>0</v>
      </c>
      <c r="H30" s="252">
        <f>G30</f>
        <v>0</v>
      </c>
      <c r="I30" s="84"/>
      <c r="J30" s="328" t="s">
        <v>93</v>
      </c>
      <c r="K30" s="329">
        <f>20/3</f>
        <v>6.666666666666667</v>
      </c>
      <c r="L30" s="330">
        <v>1</v>
      </c>
      <c r="M30" s="252">
        <f>L30</f>
        <v>1</v>
      </c>
      <c r="N30" s="328" t="s">
        <v>93</v>
      </c>
      <c r="O30" s="329">
        <f>17/3</f>
        <v>5.666666666666667</v>
      </c>
      <c r="P30" s="330">
        <v>0</v>
      </c>
      <c r="Q30" s="252">
        <f>P30</f>
        <v>0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99"/>
      <c r="B31" s="100"/>
      <c r="C31" s="100"/>
      <c r="D31" s="101"/>
      <c r="E31" s="254"/>
      <c r="F31" s="255"/>
      <c r="G31" s="255"/>
      <c r="H31" s="256"/>
      <c r="I31" s="102"/>
      <c r="J31" s="254"/>
      <c r="K31" s="255"/>
      <c r="L31" s="255"/>
      <c r="M31" s="256"/>
      <c r="N31" s="254"/>
      <c r="O31" s="255"/>
      <c r="P31" s="255"/>
      <c r="Q31" s="256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103"/>
      <c r="B32" s="106">
        <f>B5+B6+B26+B8+B9+B10+B21+B12+B13+B14+B15+B29</f>
        <v>72</v>
      </c>
      <c r="C32" s="106">
        <f>C4+C5+C6+C26+C8+C9+C10+C21+C12+C13+C14+C15+C29+C30</f>
        <v>5.5</v>
      </c>
      <c r="D32" s="107">
        <f>B32+C32</f>
        <v>77.5</v>
      </c>
      <c r="E32" s="297"/>
      <c r="F32" s="432">
        <f>F5+F6+F7+F8+F9+F10+F11+F12+F13+F14+F15+F29</f>
        <v>68</v>
      </c>
      <c r="G32" s="432">
        <f>G4+G5+G6+G7+G8+G9+G10+G11+G12+G13+G14+G15+G29+G30</f>
        <v>6.5</v>
      </c>
      <c r="H32" s="433">
        <f>F32+G32</f>
        <v>74.5</v>
      </c>
      <c r="I32" s="108"/>
      <c r="J32" s="297"/>
      <c r="K32" s="474">
        <f>K5+K6+K26+K8+K9+K10+K11+K12+K13+K14+K15+K29</f>
        <v>69</v>
      </c>
      <c r="L32" s="474">
        <f>L4+L5+L6+L26+L8+L9+L10+L11+L12+L13+L14+L15+L29+L30</f>
        <v>7.5</v>
      </c>
      <c r="M32" s="475">
        <f>K32+L32</f>
        <v>76.5</v>
      </c>
      <c r="N32" s="297"/>
      <c r="O32" s="444">
        <f>O5+O6+O7+O8+O9+O10+O11+O12+O13+O14+O15+O29</f>
        <v>68</v>
      </c>
      <c r="P32" s="444">
        <f>P4+P5+P6+P7+P8+P9+P10+P11+P12+P13+P14+P15+P29+P30</f>
        <v>4</v>
      </c>
      <c r="Q32" s="445">
        <f>O32+P32</f>
        <v>72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thickBot="1">
      <c r="A33" s="111"/>
      <c r="B33" s="112"/>
      <c r="C33" s="112"/>
      <c r="D33" s="113"/>
      <c r="E33" s="111"/>
      <c r="F33" s="112"/>
      <c r="G33" s="112"/>
      <c r="H33" s="113"/>
      <c r="I33" s="114"/>
      <c r="J33" s="111"/>
      <c r="K33" s="112"/>
      <c r="L33" s="112"/>
      <c r="M33" s="113"/>
      <c r="N33" s="111"/>
      <c r="O33" s="112"/>
      <c r="P33" s="112"/>
      <c r="Q33" s="11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thickBot="1">
      <c r="A34" s="118"/>
      <c r="B34" s="119"/>
      <c r="C34" s="119"/>
      <c r="D34" s="120">
        <v>3</v>
      </c>
      <c r="E34" s="319"/>
      <c r="F34" s="318"/>
      <c r="G34" s="318"/>
      <c r="H34" s="317">
        <v>2</v>
      </c>
      <c r="I34" s="121"/>
      <c r="J34" s="154"/>
      <c r="K34" s="155"/>
      <c r="L34" s="155"/>
      <c r="M34" s="156">
        <v>3</v>
      </c>
      <c r="N34" s="199"/>
      <c r="O34" s="200"/>
      <c r="P34" s="200"/>
      <c r="Q34" s="201">
        <v>2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ht="6" customHeight="1" thickBot="1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7"/>
      <c r="R35" s="3"/>
      <c r="S35" s="3"/>
      <c r="T35" s="3"/>
      <c r="U35" s="3"/>
      <c r="V35" s="128"/>
      <c r="W35" s="3"/>
      <c r="X35" s="3"/>
      <c r="Y35" s="3"/>
      <c r="Z35" s="3"/>
    </row>
    <row r="36" spans="1:26" ht="15" thickBot="1">
      <c r="A36" s="674" t="s">
        <v>37</v>
      </c>
      <c r="B36" s="675"/>
      <c r="C36" s="675"/>
      <c r="D36" s="675"/>
      <c r="E36" s="675"/>
      <c r="F36" s="675"/>
      <c r="G36" s="675"/>
      <c r="H36" s="675"/>
      <c r="I36" s="689"/>
      <c r="J36" s="675"/>
      <c r="K36" s="675"/>
      <c r="L36" s="675"/>
      <c r="M36" s="675"/>
      <c r="N36" s="675"/>
      <c r="O36" s="675"/>
      <c r="P36" s="675"/>
      <c r="Q36" s="676"/>
      <c r="R36" s="3"/>
      <c r="S36" s="3"/>
      <c r="T36" s="3"/>
      <c r="U36" s="3"/>
      <c r="V36" s="30"/>
      <c r="W36" s="3"/>
      <c r="X36" s="3"/>
      <c r="Y36" s="3"/>
      <c r="Z36" s="3"/>
    </row>
    <row r="37" spans="1:26" ht="15" customHeight="1" thickBot="1">
      <c r="A37" s="703" t="s">
        <v>76</v>
      </c>
      <c r="B37" s="704"/>
      <c r="C37" s="704"/>
      <c r="D37" s="705"/>
      <c r="E37" s="630" t="s">
        <v>75</v>
      </c>
      <c r="F37" s="690"/>
      <c r="G37" s="690"/>
      <c r="H37" s="631"/>
      <c r="I37" s="126"/>
      <c r="J37" s="683" t="s">
        <v>67</v>
      </c>
      <c r="K37" s="688"/>
      <c r="L37" s="688"/>
      <c r="M37" s="684"/>
      <c r="N37" s="694" t="s">
        <v>472</v>
      </c>
      <c r="O37" s="695"/>
      <c r="P37" s="695"/>
      <c r="Q37" s="696"/>
      <c r="R37" s="3"/>
      <c r="S37" s="3"/>
      <c r="T37" s="3"/>
      <c r="U37" s="3"/>
      <c r="V37" s="3"/>
      <c r="W37" s="129"/>
      <c r="X37" s="129"/>
      <c r="Y37" s="129"/>
      <c r="Z37" s="129"/>
    </row>
    <row r="38" spans="1:26" ht="13.5" thickBot="1">
      <c r="A38" s="131" t="s">
        <v>3</v>
      </c>
      <c r="B38" s="131" t="s">
        <v>68</v>
      </c>
      <c r="C38" s="131">
        <v>0</v>
      </c>
      <c r="D38" s="131" t="s">
        <v>11</v>
      </c>
      <c r="E38" s="173" t="s">
        <v>3</v>
      </c>
      <c r="F38" s="174" t="s">
        <v>68</v>
      </c>
      <c r="G38" s="175">
        <v>2</v>
      </c>
      <c r="H38" s="174" t="s">
        <v>11</v>
      </c>
      <c r="I38" s="126"/>
      <c r="J38" s="132" t="s">
        <v>3</v>
      </c>
      <c r="K38" s="133" t="s">
        <v>68</v>
      </c>
      <c r="L38" s="134">
        <v>-0.5</v>
      </c>
      <c r="M38" s="133" t="s">
        <v>11</v>
      </c>
      <c r="N38" s="85" t="s">
        <v>3</v>
      </c>
      <c r="O38" s="86" t="s">
        <v>68</v>
      </c>
      <c r="P38" s="87">
        <v>2</v>
      </c>
      <c r="Q38" s="86" t="s">
        <v>11</v>
      </c>
      <c r="R38" s="3"/>
      <c r="S38" s="3"/>
      <c r="T38" s="3"/>
      <c r="U38" s="3"/>
      <c r="V38" s="3"/>
      <c r="W38" s="138"/>
      <c r="X38" s="138"/>
      <c r="Y38" s="138"/>
      <c r="Z38" s="138"/>
    </row>
    <row r="39" spans="1:26" ht="12.75">
      <c r="A39" s="88" t="s">
        <v>256</v>
      </c>
      <c r="B39" s="218">
        <v>6</v>
      </c>
      <c r="C39" s="320">
        <v>1</v>
      </c>
      <c r="D39" s="331">
        <f>B39+C39</f>
        <v>7</v>
      </c>
      <c r="E39" s="88" t="s">
        <v>208</v>
      </c>
      <c r="F39" s="218">
        <v>5.5</v>
      </c>
      <c r="G39" s="320">
        <v>-4</v>
      </c>
      <c r="H39" s="217">
        <f>F39+G39</f>
        <v>1.5</v>
      </c>
      <c r="I39" s="126"/>
      <c r="J39" s="88" t="s">
        <v>164</v>
      </c>
      <c r="K39" s="218">
        <v>6.5</v>
      </c>
      <c r="L39" s="320">
        <v>1</v>
      </c>
      <c r="M39" s="217">
        <f>K39+L39</f>
        <v>7.5</v>
      </c>
      <c r="N39" s="88" t="s">
        <v>131</v>
      </c>
      <c r="O39" s="216">
        <v>6</v>
      </c>
      <c r="P39" s="320">
        <v>-1</v>
      </c>
      <c r="Q39" s="217">
        <f>O39+P39</f>
        <v>5</v>
      </c>
      <c r="R39" s="3"/>
      <c r="S39" s="3"/>
      <c r="T39" s="3"/>
      <c r="U39" s="3"/>
      <c r="V39" s="3"/>
      <c r="W39" s="139"/>
      <c r="X39" s="139"/>
      <c r="Y39" s="139"/>
      <c r="Z39" s="139"/>
    </row>
    <row r="40" spans="1:26" ht="12.75">
      <c r="A40" s="89" t="s">
        <v>257</v>
      </c>
      <c r="B40" s="221">
        <v>7</v>
      </c>
      <c r="C40" s="321">
        <v>3</v>
      </c>
      <c r="D40" s="332">
        <f aca="true" t="shared" si="4" ref="D40:D63">B40+C40</f>
        <v>10</v>
      </c>
      <c r="E40" s="89" t="s">
        <v>419</v>
      </c>
      <c r="F40" s="221">
        <v>6.5</v>
      </c>
      <c r="G40" s="321">
        <v>0</v>
      </c>
      <c r="H40" s="222">
        <f aca="true" t="shared" si="5" ref="H40:H63">F40+G40</f>
        <v>6.5</v>
      </c>
      <c r="I40" s="126"/>
      <c r="J40" s="89" t="s">
        <v>181</v>
      </c>
      <c r="K40" s="221">
        <v>5.5</v>
      </c>
      <c r="L40" s="321">
        <v>0</v>
      </c>
      <c r="M40" s="222">
        <f aca="true" t="shared" si="6" ref="M40:M62">K40+L40</f>
        <v>5.5</v>
      </c>
      <c r="N40" s="89" t="s">
        <v>395</v>
      </c>
      <c r="O40" s="221" t="s">
        <v>305</v>
      </c>
      <c r="P40" s="321" t="s">
        <v>305</v>
      </c>
      <c r="Q40" s="222" t="s">
        <v>305</v>
      </c>
      <c r="R40" s="3"/>
      <c r="S40" s="3"/>
      <c r="T40" s="3"/>
      <c r="U40" s="3"/>
      <c r="V40" s="3"/>
      <c r="W40" s="139"/>
      <c r="X40" s="139"/>
      <c r="Y40" s="139"/>
      <c r="Z40" s="139"/>
    </row>
    <row r="41" spans="1:26" ht="12.75">
      <c r="A41" s="89" t="s">
        <v>274</v>
      </c>
      <c r="B41" s="221">
        <v>5.5</v>
      </c>
      <c r="C41" s="321">
        <v>0</v>
      </c>
      <c r="D41" s="332">
        <f t="shared" si="4"/>
        <v>5.5</v>
      </c>
      <c r="E41" s="89" t="s">
        <v>231</v>
      </c>
      <c r="F41" s="221">
        <v>7</v>
      </c>
      <c r="G41" s="321">
        <v>3</v>
      </c>
      <c r="H41" s="222">
        <f t="shared" si="5"/>
        <v>10</v>
      </c>
      <c r="I41" s="126"/>
      <c r="J41" s="89" t="s">
        <v>166</v>
      </c>
      <c r="K41" s="221">
        <v>6</v>
      </c>
      <c r="L41" s="321">
        <v>0</v>
      </c>
      <c r="M41" s="222">
        <f t="shared" si="6"/>
        <v>6</v>
      </c>
      <c r="N41" s="89" t="s">
        <v>428</v>
      </c>
      <c r="O41" s="221">
        <v>6.5</v>
      </c>
      <c r="P41" s="321">
        <v>0</v>
      </c>
      <c r="Q41" s="222">
        <f aca="true" t="shared" si="7" ref="Q41:Q63">O41+P41</f>
        <v>6.5</v>
      </c>
      <c r="R41" s="3"/>
      <c r="S41" s="3"/>
      <c r="T41" s="3"/>
      <c r="U41" s="3"/>
      <c r="V41" s="3"/>
      <c r="W41" s="139"/>
      <c r="X41" s="139"/>
      <c r="Y41" s="139"/>
      <c r="Z41" s="139"/>
    </row>
    <row r="42" spans="1:26" ht="12.75">
      <c r="A42" s="89" t="s">
        <v>259</v>
      </c>
      <c r="B42" s="221">
        <v>6</v>
      </c>
      <c r="C42" s="321">
        <v>-0.5</v>
      </c>
      <c r="D42" s="332">
        <f t="shared" si="4"/>
        <v>5.5</v>
      </c>
      <c r="E42" s="89" t="s">
        <v>229</v>
      </c>
      <c r="F42" s="221">
        <v>5.5</v>
      </c>
      <c r="G42" s="321">
        <v>0</v>
      </c>
      <c r="H42" s="222">
        <f t="shared" si="5"/>
        <v>5.5</v>
      </c>
      <c r="I42" s="126"/>
      <c r="J42" s="89" t="s">
        <v>353</v>
      </c>
      <c r="K42" s="221">
        <v>5.5</v>
      </c>
      <c r="L42" s="321">
        <v>0</v>
      </c>
      <c r="M42" s="222">
        <f t="shared" si="6"/>
        <v>5.5</v>
      </c>
      <c r="N42" s="89" t="s">
        <v>121</v>
      </c>
      <c r="O42" s="221">
        <v>7</v>
      </c>
      <c r="P42" s="321">
        <v>3</v>
      </c>
      <c r="Q42" s="222">
        <f t="shared" si="7"/>
        <v>10</v>
      </c>
      <c r="R42" s="3"/>
      <c r="S42" s="3"/>
      <c r="T42" s="3"/>
      <c r="U42" s="3"/>
      <c r="V42" s="3"/>
      <c r="W42" s="139"/>
      <c r="X42" s="139"/>
      <c r="Y42" s="139"/>
      <c r="Z42" s="139"/>
    </row>
    <row r="43" spans="1:26" ht="12.75">
      <c r="A43" s="89" t="s">
        <v>260</v>
      </c>
      <c r="B43" s="221">
        <v>6.5</v>
      </c>
      <c r="C43" s="321">
        <v>0</v>
      </c>
      <c r="D43" s="332">
        <f t="shared" si="4"/>
        <v>6.5</v>
      </c>
      <c r="E43" s="89" t="s">
        <v>379</v>
      </c>
      <c r="F43" s="221">
        <v>6</v>
      </c>
      <c r="G43" s="321">
        <v>0</v>
      </c>
      <c r="H43" s="222">
        <f t="shared" si="5"/>
        <v>6</v>
      </c>
      <c r="I43" s="126"/>
      <c r="J43" s="89" t="s">
        <v>167</v>
      </c>
      <c r="K43" s="221">
        <v>6</v>
      </c>
      <c r="L43" s="321">
        <v>0</v>
      </c>
      <c r="M43" s="222">
        <f t="shared" si="6"/>
        <v>6</v>
      </c>
      <c r="N43" s="89" t="s">
        <v>401</v>
      </c>
      <c r="O43" s="221">
        <v>5.5</v>
      </c>
      <c r="P43" s="321">
        <v>0</v>
      </c>
      <c r="Q43" s="222">
        <f t="shared" si="7"/>
        <v>5.5</v>
      </c>
      <c r="R43" s="3"/>
      <c r="S43" s="3"/>
      <c r="T43" s="3"/>
      <c r="U43" s="3"/>
      <c r="V43" s="3"/>
      <c r="W43" s="139"/>
      <c r="X43" s="139"/>
      <c r="Y43" s="139"/>
      <c r="Z43" s="139"/>
    </row>
    <row r="44" spans="1:26" ht="12.75">
      <c r="A44" s="89" t="s">
        <v>270</v>
      </c>
      <c r="B44" s="221">
        <v>5.5</v>
      </c>
      <c r="C44" s="321">
        <v>0</v>
      </c>
      <c r="D44" s="332">
        <f t="shared" si="4"/>
        <v>5.5</v>
      </c>
      <c r="E44" s="89" t="s">
        <v>213</v>
      </c>
      <c r="F44" s="221">
        <v>5.5</v>
      </c>
      <c r="G44" s="321">
        <v>0</v>
      </c>
      <c r="H44" s="222">
        <f t="shared" si="5"/>
        <v>5.5</v>
      </c>
      <c r="I44" s="126"/>
      <c r="J44" s="89" t="s">
        <v>164</v>
      </c>
      <c r="K44" s="221">
        <v>6.5</v>
      </c>
      <c r="L44" s="321">
        <v>0</v>
      </c>
      <c r="M44" s="222">
        <f t="shared" si="6"/>
        <v>6.5</v>
      </c>
      <c r="N44" s="89" t="s">
        <v>136</v>
      </c>
      <c r="O44" s="221">
        <v>5.5</v>
      </c>
      <c r="P44" s="321">
        <v>-0.5</v>
      </c>
      <c r="Q44" s="222">
        <f t="shared" si="7"/>
        <v>5</v>
      </c>
      <c r="R44" s="3"/>
      <c r="S44" s="3"/>
      <c r="T44" s="3"/>
      <c r="U44" s="3"/>
      <c r="V44" s="3"/>
      <c r="W44" s="139"/>
      <c r="X44" s="139"/>
      <c r="Y44" s="139"/>
      <c r="Z44" s="139"/>
    </row>
    <row r="45" spans="1:26" ht="12.75">
      <c r="A45" s="89" t="s">
        <v>262</v>
      </c>
      <c r="B45" s="221">
        <v>5.5</v>
      </c>
      <c r="C45" s="321">
        <v>0</v>
      </c>
      <c r="D45" s="332">
        <f t="shared" si="4"/>
        <v>5.5</v>
      </c>
      <c r="E45" s="89" t="s">
        <v>214</v>
      </c>
      <c r="F45" s="221">
        <v>6.5</v>
      </c>
      <c r="G45" s="321">
        <v>0</v>
      </c>
      <c r="H45" s="222">
        <f t="shared" si="5"/>
        <v>6.5</v>
      </c>
      <c r="I45" s="126"/>
      <c r="J45" s="89" t="s">
        <v>177</v>
      </c>
      <c r="K45" s="221">
        <v>7</v>
      </c>
      <c r="L45" s="321">
        <v>3</v>
      </c>
      <c r="M45" s="222">
        <f t="shared" si="6"/>
        <v>10</v>
      </c>
      <c r="N45" s="89" t="s">
        <v>124</v>
      </c>
      <c r="O45" s="221">
        <v>6</v>
      </c>
      <c r="P45" s="321">
        <v>-0.5</v>
      </c>
      <c r="Q45" s="222">
        <f t="shared" si="7"/>
        <v>5.5</v>
      </c>
      <c r="R45" s="3"/>
      <c r="S45" s="3"/>
      <c r="T45" s="3"/>
      <c r="U45" s="3"/>
      <c r="V45" s="3"/>
      <c r="W45" s="139"/>
      <c r="X45" s="139"/>
      <c r="Y45" s="139"/>
      <c r="Z45" s="139"/>
    </row>
    <row r="46" spans="1:26" ht="12.75">
      <c r="A46" s="89" t="s">
        <v>263</v>
      </c>
      <c r="B46" s="221">
        <v>5.5</v>
      </c>
      <c r="C46" s="321">
        <v>0</v>
      </c>
      <c r="D46" s="332">
        <f t="shared" si="4"/>
        <v>5.5</v>
      </c>
      <c r="E46" s="89" t="s">
        <v>224</v>
      </c>
      <c r="F46" s="221">
        <v>6</v>
      </c>
      <c r="G46" s="321">
        <v>-0.5</v>
      </c>
      <c r="H46" s="222">
        <f t="shared" si="5"/>
        <v>5.5</v>
      </c>
      <c r="I46" s="126"/>
      <c r="J46" s="89" t="s">
        <v>169</v>
      </c>
      <c r="K46" s="221" t="s">
        <v>305</v>
      </c>
      <c r="L46" s="321" t="s">
        <v>305</v>
      </c>
      <c r="M46" s="222" t="s">
        <v>305</v>
      </c>
      <c r="N46" s="89" t="s">
        <v>125</v>
      </c>
      <c r="O46" s="221">
        <v>5.5</v>
      </c>
      <c r="P46" s="321">
        <v>0</v>
      </c>
      <c r="Q46" s="222">
        <f t="shared" si="7"/>
        <v>5.5</v>
      </c>
      <c r="R46" s="3"/>
      <c r="S46" s="3"/>
      <c r="T46" s="3"/>
      <c r="U46" s="3"/>
      <c r="V46" s="3"/>
      <c r="W46" s="139"/>
      <c r="X46" s="139"/>
      <c r="Y46" s="139"/>
      <c r="Z46" s="139"/>
    </row>
    <row r="47" spans="1:26" ht="12.75">
      <c r="A47" s="89" t="s">
        <v>264</v>
      </c>
      <c r="B47" s="221">
        <v>5</v>
      </c>
      <c r="C47" s="321">
        <v>0</v>
      </c>
      <c r="D47" s="332">
        <f t="shared" si="4"/>
        <v>5</v>
      </c>
      <c r="E47" s="89" t="s">
        <v>418</v>
      </c>
      <c r="F47" s="221">
        <v>6</v>
      </c>
      <c r="G47" s="321">
        <v>0</v>
      </c>
      <c r="H47" s="222">
        <f t="shared" si="5"/>
        <v>6</v>
      </c>
      <c r="I47" s="126"/>
      <c r="J47" s="89" t="s">
        <v>170</v>
      </c>
      <c r="K47" s="221">
        <v>6</v>
      </c>
      <c r="L47" s="321">
        <v>0</v>
      </c>
      <c r="M47" s="222">
        <f t="shared" si="6"/>
        <v>6</v>
      </c>
      <c r="N47" s="89" t="s">
        <v>126</v>
      </c>
      <c r="O47" s="221">
        <v>7</v>
      </c>
      <c r="P47" s="321">
        <v>3</v>
      </c>
      <c r="Q47" s="222">
        <f t="shared" si="7"/>
        <v>10</v>
      </c>
      <c r="R47" s="3"/>
      <c r="S47" s="3"/>
      <c r="T47" s="3"/>
      <c r="U47" s="3"/>
      <c r="V47" s="3"/>
      <c r="W47" s="139"/>
      <c r="X47" s="139"/>
      <c r="Y47" s="139"/>
      <c r="Z47" s="139"/>
    </row>
    <row r="48" spans="1:26" ht="12.75">
      <c r="A48" s="89" t="s">
        <v>268</v>
      </c>
      <c r="B48" s="221">
        <v>7</v>
      </c>
      <c r="C48" s="321">
        <v>3</v>
      </c>
      <c r="D48" s="332">
        <f t="shared" si="4"/>
        <v>10</v>
      </c>
      <c r="E48" s="89" t="s">
        <v>217</v>
      </c>
      <c r="F48" s="221">
        <v>6.5</v>
      </c>
      <c r="G48" s="321">
        <v>1</v>
      </c>
      <c r="H48" s="222">
        <f t="shared" si="5"/>
        <v>7.5</v>
      </c>
      <c r="I48" s="126"/>
      <c r="J48" s="89" t="s">
        <v>175</v>
      </c>
      <c r="K48" s="221">
        <v>7</v>
      </c>
      <c r="L48" s="321">
        <v>2.5</v>
      </c>
      <c r="M48" s="222">
        <f t="shared" si="6"/>
        <v>9.5</v>
      </c>
      <c r="N48" s="89" t="s">
        <v>430</v>
      </c>
      <c r="O48" s="221">
        <v>5.5</v>
      </c>
      <c r="P48" s="321">
        <v>0</v>
      </c>
      <c r="Q48" s="222">
        <f t="shared" si="7"/>
        <v>5.5</v>
      </c>
      <c r="R48" s="3"/>
      <c r="S48" s="3"/>
      <c r="T48" s="3"/>
      <c r="U48" s="3"/>
      <c r="V48" s="3"/>
      <c r="W48" s="139"/>
      <c r="X48" s="139"/>
      <c r="Y48" s="139"/>
      <c r="Z48" s="139"/>
    </row>
    <row r="49" spans="1:26" ht="12.75" customHeight="1" thickBot="1">
      <c r="A49" s="91" t="s">
        <v>265</v>
      </c>
      <c r="B49" s="229">
        <v>6</v>
      </c>
      <c r="C49" s="322">
        <v>0</v>
      </c>
      <c r="D49" s="333">
        <f t="shared" si="4"/>
        <v>6</v>
      </c>
      <c r="E49" s="91" t="s">
        <v>218</v>
      </c>
      <c r="F49" s="229">
        <v>6</v>
      </c>
      <c r="G49" s="322">
        <v>-0.5</v>
      </c>
      <c r="H49" s="230">
        <f t="shared" si="5"/>
        <v>5.5</v>
      </c>
      <c r="I49" s="126"/>
      <c r="J49" s="91" t="s">
        <v>172</v>
      </c>
      <c r="K49" s="229">
        <v>5.5</v>
      </c>
      <c r="L49" s="322">
        <v>0</v>
      </c>
      <c r="M49" s="230">
        <f t="shared" si="6"/>
        <v>5.5</v>
      </c>
      <c r="N49" s="91" t="s">
        <v>138</v>
      </c>
      <c r="O49" s="229" t="s">
        <v>333</v>
      </c>
      <c r="P49" s="322" t="s">
        <v>333</v>
      </c>
      <c r="Q49" s="230" t="s">
        <v>333</v>
      </c>
      <c r="R49" s="3"/>
      <c r="S49" s="3"/>
      <c r="T49" s="3"/>
      <c r="U49" s="3"/>
      <c r="V49" s="3"/>
      <c r="W49" s="139"/>
      <c r="X49" s="139"/>
      <c r="Y49" s="139"/>
      <c r="Z49" s="139"/>
    </row>
    <row r="50" spans="1:26" ht="13.5" thickBot="1">
      <c r="A50" s="92"/>
      <c r="B50" s="323"/>
      <c r="C50" s="324"/>
      <c r="D50" s="235"/>
      <c r="E50" s="92"/>
      <c r="F50" s="323"/>
      <c r="G50" s="324"/>
      <c r="H50" s="235"/>
      <c r="I50" s="126"/>
      <c r="J50" s="92"/>
      <c r="K50" s="323"/>
      <c r="L50" s="324"/>
      <c r="M50" s="235"/>
      <c r="N50" s="92"/>
      <c r="O50" s="323"/>
      <c r="P50" s="324"/>
      <c r="Q50" s="235"/>
      <c r="R50" s="3"/>
      <c r="S50" s="3"/>
      <c r="T50" s="3"/>
      <c r="U50" s="3"/>
      <c r="V50" s="3"/>
      <c r="W50" s="139"/>
      <c r="X50" s="139"/>
      <c r="Y50" s="139"/>
      <c r="Z50" s="139"/>
    </row>
    <row r="51" spans="1:26" ht="12.75">
      <c r="A51" s="94" t="s">
        <v>267</v>
      </c>
      <c r="B51" s="241" t="s">
        <v>130</v>
      </c>
      <c r="C51" s="325" t="s">
        <v>130</v>
      </c>
      <c r="D51" s="334" t="s">
        <v>130</v>
      </c>
      <c r="E51" s="94" t="s">
        <v>219</v>
      </c>
      <c r="F51" s="241">
        <v>6</v>
      </c>
      <c r="G51" s="325">
        <v>-2</v>
      </c>
      <c r="H51" s="240">
        <f t="shared" si="5"/>
        <v>4</v>
      </c>
      <c r="I51" s="126"/>
      <c r="J51" s="94" t="s">
        <v>421</v>
      </c>
      <c r="K51" s="241" t="s">
        <v>130</v>
      </c>
      <c r="L51" s="325" t="s">
        <v>130</v>
      </c>
      <c r="M51" s="240" t="s">
        <v>130</v>
      </c>
      <c r="N51" s="94" t="s">
        <v>129</v>
      </c>
      <c r="O51" s="241" t="s">
        <v>130</v>
      </c>
      <c r="P51" s="325" t="s">
        <v>130</v>
      </c>
      <c r="Q51" s="240" t="s">
        <v>130</v>
      </c>
      <c r="R51" s="3"/>
      <c r="S51" s="3"/>
      <c r="T51" s="3"/>
      <c r="U51" s="3"/>
      <c r="V51" s="3"/>
      <c r="W51" s="139"/>
      <c r="X51" s="139"/>
      <c r="Y51" s="139"/>
      <c r="Z51" s="139"/>
    </row>
    <row r="52" spans="1:26" ht="12.75">
      <c r="A52" s="95" t="s">
        <v>392</v>
      </c>
      <c r="B52" s="246">
        <v>6</v>
      </c>
      <c r="C52" s="236">
        <v>0</v>
      </c>
      <c r="D52" s="235">
        <f t="shared" si="4"/>
        <v>6</v>
      </c>
      <c r="E52" s="95" t="s">
        <v>209</v>
      </c>
      <c r="F52" s="246">
        <v>5.5</v>
      </c>
      <c r="G52" s="236">
        <v>0</v>
      </c>
      <c r="H52" s="245">
        <f t="shared" si="5"/>
        <v>5.5</v>
      </c>
      <c r="I52" s="126"/>
      <c r="J52" s="95" t="s">
        <v>171</v>
      </c>
      <c r="K52" s="246">
        <v>6</v>
      </c>
      <c r="L52" s="236">
        <v>0</v>
      </c>
      <c r="M52" s="245">
        <f t="shared" si="6"/>
        <v>6</v>
      </c>
      <c r="N52" s="95" t="s">
        <v>429</v>
      </c>
      <c r="O52" s="246" t="s">
        <v>227</v>
      </c>
      <c r="P52" s="236" t="s">
        <v>227</v>
      </c>
      <c r="Q52" s="245" t="s">
        <v>227</v>
      </c>
      <c r="R52" s="3"/>
      <c r="S52" s="3"/>
      <c r="T52" s="3"/>
      <c r="U52" s="3"/>
      <c r="V52" s="3"/>
      <c r="W52" s="139"/>
      <c r="X52" s="139"/>
      <c r="Y52" s="139"/>
      <c r="Z52" s="139"/>
    </row>
    <row r="53" spans="1:26" ht="12.75">
      <c r="A53" s="95" t="s">
        <v>466</v>
      </c>
      <c r="B53" s="246" t="s">
        <v>227</v>
      </c>
      <c r="C53" s="236" t="s">
        <v>227</v>
      </c>
      <c r="D53" s="235" t="s">
        <v>227</v>
      </c>
      <c r="E53" s="95" t="s">
        <v>210</v>
      </c>
      <c r="F53" s="246">
        <v>7</v>
      </c>
      <c r="G53" s="236">
        <v>0</v>
      </c>
      <c r="H53" s="245">
        <f t="shared" si="5"/>
        <v>7</v>
      </c>
      <c r="I53" s="126"/>
      <c r="J53" s="95" t="s">
        <v>176</v>
      </c>
      <c r="K53" s="246">
        <v>6</v>
      </c>
      <c r="L53" s="236">
        <v>0</v>
      </c>
      <c r="M53" s="245">
        <f t="shared" si="6"/>
        <v>6</v>
      </c>
      <c r="N53" s="89" t="s">
        <v>396</v>
      </c>
      <c r="O53" s="221">
        <v>6</v>
      </c>
      <c r="P53" s="321">
        <v>0</v>
      </c>
      <c r="Q53" s="222">
        <f t="shared" si="7"/>
        <v>6</v>
      </c>
      <c r="R53" s="3"/>
      <c r="S53" s="3"/>
      <c r="T53" s="3"/>
      <c r="U53" s="3"/>
      <c r="V53" s="3"/>
      <c r="W53" s="139"/>
      <c r="X53" s="139"/>
      <c r="Y53" s="139"/>
      <c r="Z53" s="139"/>
    </row>
    <row r="54" spans="1:26" ht="12.75">
      <c r="A54" s="95" t="s">
        <v>258</v>
      </c>
      <c r="B54" s="246">
        <v>6</v>
      </c>
      <c r="C54" s="236">
        <v>0</v>
      </c>
      <c r="D54" s="235">
        <f t="shared" si="4"/>
        <v>6</v>
      </c>
      <c r="E54" s="95" t="s">
        <v>452</v>
      </c>
      <c r="F54" s="246">
        <v>5</v>
      </c>
      <c r="G54" s="236">
        <v>0</v>
      </c>
      <c r="H54" s="245">
        <f t="shared" si="5"/>
        <v>5</v>
      </c>
      <c r="I54" s="126"/>
      <c r="J54" s="89" t="s">
        <v>363</v>
      </c>
      <c r="K54" s="221">
        <v>6</v>
      </c>
      <c r="L54" s="321">
        <v>0</v>
      </c>
      <c r="M54" s="222">
        <f t="shared" si="6"/>
        <v>6</v>
      </c>
      <c r="N54" s="89" t="s">
        <v>453</v>
      </c>
      <c r="O54" s="221">
        <v>6</v>
      </c>
      <c r="P54" s="321">
        <v>0</v>
      </c>
      <c r="Q54" s="222">
        <f t="shared" si="7"/>
        <v>6</v>
      </c>
      <c r="R54" s="3"/>
      <c r="S54" s="3"/>
      <c r="T54" s="3"/>
      <c r="U54" s="3"/>
      <c r="V54" s="3"/>
      <c r="W54" s="139"/>
      <c r="X54" s="139"/>
      <c r="Y54" s="139"/>
      <c r="Z54" s="139"/>
    </row>
    <row r="55" spans="1:26" ht="12.75">
      <c r="A55" s="95" t="s">
        <v>275</v>
      </c>
      <c r="B55" s="246">
        <v>6</v>
      </c>
      <c r="C55" s="236">
        <v>0</v>
      </c>
      <c r="D55" s="235">
        <f t="shared" si="4"/>
        <v>6</v>
      </c>
      <c r="E55" s="95" t="s">
        <v>225</v>
      </c>
      <c r="F55" s="246">
        <v>5.5</v>
      </c>
      <c r="G55" s="236">
        <v>0</v>
      </c>
      <c r="H55" s="245">
        <f t="shared" si="5"/>
        <v>5.5</v>
      </c>
      <c r="I55" s="126"/>
      <c r="J55" s="95" t="s">
        <v>422</v>
      </c>
      <c r="K55" s="246">
        <v>5.5</v>
      </c>
      <c r="L55" s="236">
        <v>0</v>
      </c>
      <c r="M55" s="245">
        <f t="shared" si="6"/>
        <v>5.5</v>
      </c>
      <c r="N55" s="95" t="s">
        <v>133</v>
      </c>
      <c r="O55" s="246">
        <v>5.5</v>
      </c>
      <c r="P55" s="236">
        <v>-0.5</v>
      </c>
      <c r="Q55" s="245">
        <f t="shared" si="7"/>
        <v>5</v>
      </c>
      <c r="R55" s="3"/>
      <c r="S55" s="3"/>
      <c r="T55" s="3"/>
      <c r="U55" s="3"/>
      <c r="V55" s="3"/>
      <c r="W55" s="139"/>
      <c r="X55" s="139"/>
      <c r="Y55" s="139"/>
      <c r="Z55" s="139"/>
    </row>
    <row r="56" spans="1:26" ht="12.75">
      <c r="A56" s="95" t="s">
        <v>394</v>
      </c>
      <c r="B56" s="246">
        <v>6.5</v>
      </c>
      <c r="C56" s="236">
        <v>0</v>
      </c>
      <c r="D56" s="235">
        <f t="shared" si="4"/>
        <v>6.5</v>
      </c>
      <c r="E56" s="95" t="s">
        <v>223</v>
      </c>
      <c r="F56" s="246">
        <v>5.5</v>
      </c>
      <c r="G56" s="236">
        <v>0</v>
      </c>
      <c r="H56" s="245">
        <f t="shared" si="5"/>
        <v>5.5</v>
      </c>
      <c r="I56" s="126"/>
      <c r="J56" s="95" t="s">
        <v>179</v>
      </c>
      <c r="K56" s="246">
        <v>6.5</v>
      </c>
      <c r="L56" s="236">
        <v>0</v>
      </c>
      <c r="M56" s="245">
        <f t="shared" si="6"/>
        <v>6.5</v>
      </c>
      <c r="N56" s="95" t="s">
        <v>132</v>
      </c>
      <c r="O56" s="246">
        <v>6</v>
      </c>
      <c r="P56" s="236">
        <v>0</v>
      </c>
      <c r="Q56" s="245">
        <f t="shared" si="7"/>
        <v>6</v>
      </c>
      <c r="R56" s="3"/>
      <c r="S56" s="3"/>
      <c r="T56" s="3"/>
      <c r="U56" s="3"/>
      <c r="V56" s="3"/>
      <c r="W56" s="139"/>
      <c r="X56" s="139"/>
      <c r="Y56" s="139"/>
      <c r="Z56" s="139"/>
    </row>
    <row r="57" spans="1:26" ht="12.75">
      <c r="A57" s="95" t="s">
        <v>273</v>
      </c>
      <c r="B57" s="246" t="s">
        <v>130</v>
      </c>
      <c r="C57" s="236" t="s">
        <v>130</v>
      </c>
      <c r="D57" s="235" t="s">
        <v>130</v>
      </c>
      <c r="E57" s="95" t="s">
        <v>226</v>
      </c>
      <c r="F57" s="246" t="s">
        <v>227</v>
      </c>
      <c r="G57" s="236" t="s">
        <v>227</v>
      </c>
      <c r="H57" s="245" t="s">
        <v>227</v>
      </c>
      <c r="I57" s="126"/>
      <c r="J57" s="95" t="s">
        <v>178</v>
      </c>
      <c r="K57" s="246" t="s">
        <v>227</v>
      </c>
      <c r="L57" s="236" t="s">
        <v>227</v>
      </c>
      <c r="M57" s="245" t="s">
        <v>227</v>
      </c>
      <c r="N57" s="95" t="s">
        <v>134</v>
      </c>
      <c r="O57" s="246">
        <v>5.5</v>
      </c>
      <c r="P57" s="236">
        <v>0</v>
      </c>
      <c r="Q57" s="245">
        <f t="shared" si="7"/>
        <v>5.5</v>
      </c>
      <c r="R57" s="3"/>
      <c r="S57" s="3"/>
      <c r="T57" s="3"/>
      <c r="U57" s="3"/>
      <c r="V57" s="3"/>
      <c r="W57" s="139"/>
      <c r="X57" s="139"/>
      <c r="Y57" s="139"/>
      <c r="Z57" s="139"/>
    </row>
    <row r="58" spans="1:26" ht="12.75">
      <c r="A58" s="95" t="s">
        <v>140</v>
      </c>
      <c r="B58" s="246" t="s">
        <v>130</v>
      </c>
      <c r="C58" s="236" t="s">
        <v>130</v>
      </c>
      <c r="D58" s="235" t="s">
        <v>130</v>
      </c>
      <c r="E58" s="95" t="s">
        <v>420</v>
      </c>
      <c r="F58" s="246">
        <v>5</v>
      </c>
      <c r="G58" s="236">
        <v>0</v>
      </c>
      <c r="H58" s="245">
        <f t="shared" si="5"/>
        <v>5</v>
      </c>
      <c r="I58" s="126"/>
      <c r="J58" s="95" t="s">
        <v>180</v>
      </c>
      <c r="K58" s="246">
        <v>6.5</v>
      </c>
      <c r="L58" s="236">
        <v>0</v>
      </c>
      <c r="M58" s="245">
        <f t="shared" si="6"/>
        <v>6.5</v>
      </c>
      <c r="N58" s="95" t="s">
        <v>140</v>
      </c>
      <c r="O58" s="246" t="s">
        <v>130</v>
      </c>
      <c r="P58" s="236" t="s">
        <v>130</v>
      </c>
      <c r="Q58" s="245" t="s">
        <v>130</v>
      </c>
      <c r="R58" s="3"/>
      <c r="S58" s="3"/>
      <c r="T58" s="3"/>
      <c r="U58" s="3"/>
      <c r="V58" s="3"/>
      <c r="W58" s="139"/>
      <c r="X58" s="139"/>
      <c r="Y58" s="139"/>
      <c r="Z58" s="139"/>
    </row>
    <row r="59" spans="1:26" ht="12.75">
      <c r="A59" s="95" t="s">
        <v>140</v>
      </c>
      <c r="B59" s="246" t="s">
        <v>130</v>
      </c>
      <c r="C59" s="236" t="s">
        <v>130</v>
      </c>
      <c r="D59" s="235" t="s">
        <v>130</v>
      </c>
      <c r="E59" s="95" t="s">
        <v>221</v>
      </c>
      <c r="F59" s="246" t="s">
        <v>227</v>
      </c>
      <c r="G59" s="236" t="s">
        <v>227</v>
      </c>
      <c r="H59" s="245" t="s">
        <v>227</v>
      </c>
      <c r="I59" s="126"/>
      <c r="J59" s="95" t="s">
        <v>360</v>
      </c>
      <c r="K59" s="246">
        <v>5.5</v>
      </c>
      <c r="L59" s="236">
        <v>0</v>
      </c>
      <c r="M59" s="245">
        <f t="shared" si="6"/>
        <v>5.5</v>
      </c>
      <c r="N59" s="95" t="s">
        <v>140</v>
      </c>
      <c r="O59" s="246" t="s">
        <v>130</v>
      </c>
      <c r="P59" s="236" t="s">
        <v>130</v>
      </c>
      <c r="Q59" s="245" t="s">
        <v>130</v>
      </c>
      <c r="R59" s="3"/>
      <c r="S59" s="3"/>
      <c r="T59" s="3"/>
      <c r="U59" s="3"/>
      <c r="V59" s="3"/>
      <c r="W59" s="139"/>
      <c r="X59" s="139"/>
      <c r="Y59" s="139"/>
      <c r="Z59" s="139"/>
    </row>
    <row r="60" spans="1:26" ht="12.75">
      <c r="A60" s="95" t="s">
        <v>140</v>
      </c>
      <c r="B60" s="246" t="s">
        <v>130</v>
      </c>
      <c r="C60" s="236" t="s">
        <v>130</v>
      </c>
      <c r="D60" s="235" t="s">
        <v>130</v>
      </c>
      <c r="E60" s="95" t="s">
        <v>220</v>
      </c>
      <c r="F60" s="246">
        <v>5.5</v>
      </c>
      <c r="G60" s="236">
        <v>0</v>
      </c>
      <c r="H60" s="245">
        <f t="shared" si="5"/>
        <v>5.5</v>
      </c>
      <c r="I60" s="126"/>
      <c r="J60" s="95" t="s">
        <v>359</v>
      </c>
      <c r="K60" s="246">
        <v>7</v>
      </c>
      <c r="L60" s="236">
        <v>3</v>
      </c>
      <c r="M60" s="245">
        <f t="shared" si="6"/>
        <v>10</v>
      </c>
      <c r="N60" s="95" t="s">
        <v>140</v>
      </c>
      <c r="O60" s="246" t="s">
        <v>130</v>
      </c>
      <c r="P60" s="236" t="s">
        <v>130</v>
      </c>
      <c r="Q60" s="245" t="s">
        <v>130</v>
      </c>
      <c r="R60" s="3"/>
      <c r="S60" s="3"/>
      <c r="T60" s="3"/>
      <c r="U60" s="3"/>
      <c r="V60" s="3"/>
      <c r="W60" s="139"/>
      <c r="X60" s="139"/>
      <c r="Y60" s="139"/>
      <c r="Z60" s="139"/>
    </row>
    <row r="61" spans="1:26" ht="12.75">
      <c r="A61" s="95" t="s">
        <v>140</v>
      </c>
      <c r="B61" s="246" t="s">
        <v>130</v>
      </c>
      <c r="C61" s="236" t="s">
        <v>130</v>
      </c>
      <c r="D61" s="235" t="s">
        <v>130</v>
      </c>
      <c r="E61" s="95" t="s">
        <v>467</v>
      </c>
      <c r="F61" s="246" t="s">
        <v>130</v>
      </c>
      <c r="G61" s="236" t="s">
        <v>130</v>
      </c>
      <c r="H61" s="245" t="s">
        <v>130</v>
      </c>
      <c r="I61" s="126"/>
      <c r="J61" s="95" t="s">
        <v>165</v>
      </c>
      <c r="K61" s="246">
        <v>6.5</v>
      </c>
      <c r="L61" s="236">
        <v>0</v>
      </c>
      <c r="M61" s="245">
        <f t="shared" si="6"/>
        <v>6.5</v>
      </c>
      <c r="N61" s="95" t="s">
        <v>140</v>
      </c>
      <c r="O61" s="246" t="s">
        <v>130</v>
      </c>
      <c r="P61" s="236" t="s">
        <v>130</v>
      </c>
      <c r="Q61" s="245" t="s">
        <v>130</v>
      </c>
      <c r="R61" s="3"/>
      <c r="S61" s="3"/>
      <c r="T61" s="3"/>
      <c r="U61" s="3"/>
      <c r="V61" s="3"/>
      <c r="W61" s="139"/>
      <c r="X61" s="139"/>
      <c r="Y61" s="139"/>
      <c r="Z61" s="139"/>
    </row>
    <row r="62" spans="1:26" ht="12.75" customHeight="1" thickBot="1">
      <c r="A62" s="92" t="s">
        <v>140</v>
      </c>
      <c r="B62" s="336" t="s">
        <v>130</v>
      </c>
      <c r="C62" s="326" t="s">
        <v>130</v>
      </c>
      <c r="D62" s="235" t="s">
        <v>130</v>
      </c>
      <c r="E62" s="92" t="s">
        <v>438</v>
      </c>
      <c r="F62" s="251">
        <v>5.5</v>
      </c>
      <c r="G62" s="326">
        <v>0</v>
      </c>
      <c r="H62" s="245">
        <f t="shared" si="5"/>
        <v>5.5</v>
      </c>
      <c r="I62" s="126"/>
      <c r="J62" s="92" t="s">
        <v>435</v>
      </c>
      <c r="K62" s="251">
        <v>6</v>
      </c>
      <c r="L62" s="326">
        <v>0</v>
      </c>
      <c r="M62" s="245">
        <f t="shared" si="6"/>
        <v>6</v>
      </c>
      <c r="N62" s="92" t="s">
        <v>140</v>
      </c>
      <c r="O62" s="251" t="s">
        <v>130</v>
      </c>
      <c r="P62" s="326" t="s">
        <v>130</v>
      </c>
      <c r="Q62" s="245" t="s">
        <v>130</v>
      </c>
      <c r="R62" s="3"/>
      <c r="S62" s="3"/>
      <c r="T62" s="3"/>
      <c r="U62" s="3"/>
      <c r="V62" s="3"/>
      <c r="W62" s="139"/>
      <c r="X62" s="139"/>
      <c r="Y62" s="139"/>
      <c r="Z62" s="139"/>
    </row>
    <row r="63" spans="1:26" ht="12.75" customHeight="1" thickBot="1">
      <c r="A63" s="91" t="s">
        <v>276</v>
      </c>
      <c r="B63" s="229">
        <v>1</v>
      </c>
      <c r="C63" s="327">
        <v>0</v>
      </c>
      <c r="D63" s="252">
        <f t="shared" si="4"/>
        <v>1</v>
      </c>
      <c r="E63" s="91" t="s">
        <v>232</v>
      </c>
      <c r="F63" s="229">
        <v>1</v>
      </c>
      <c r="G63" s="327">
        <v>0</v>
      </c>
      <c r="H63" s="352">
        <f t="shared" si="5"/>
        <v>1</v>
      </c>
      <c r="I63" s="126"/>
      <c r="J63" s="91" t="s">
        <v>354</v>
      </c>
      <c r="K63" s="229">
        <v>-0.5</v>
      </c>
      <c r="L63" s="327">
        <v>0</v>
      </c>
      <c r="M63" s="252">
        <f>K63+L63</f>
        <v>-0.5</v>
      </c>
      <c r="N63" s="91" t="s">
        <v>471</v>
      </c>
      <c r="O63" s="229">
        <v>0</v>
      </c>
      <c r="P63" s="327">
        <v>0</v>
      </c>
      <c r="Q63" s="252">
        <f t="shared" si="7"/>
        <v>0</v>
      </c>
      <c r="R63" s="3"/>
      <c r="S63" s="3"/>
      <c r="T63" s="3"/>
      <c r="U63" s="3"/>
      <c r="V63" s="3"/>
      <c r="W63" s="139"/>
      <c r="X63" s="139"/>
      <c r="Y63" s="139"/>
      <c r="Z63" s="139"/>
    </row>
    <row r="64" spans="1:26" ht="12.75" customHeight="1" thickBot="1">
      <c r="A64" s="328" t="s">
        <v>93</v>
      </c>
      <c r="B64" s="329">
        <f>18.5/3</f>
        <v>6.166666666666667</v>
      </c>
      <c r="C64" s="330">
        <v>0</v>
      </c>
      <c r="D64" s="252">
        <f>C64</f>
        <v>0</v>
      </c>
      <c r="E64" s="328" t="s">
        <v>93</v>
      </c>
      <c r="F64" s="329">
        <f>19/3</f>
        <v>6.333333333333333</v>
      </c>
      <c r="G64" s="330">
        <v>0.5</v>
      </c>
      <c r="H64" s="252">
        <f>G64</f>
        <v>0.5</v>
      </c>
      <c r="I64" s="126"/>
      <c r="J64" s="328" t="s">
        <v>93</v>
      </c>
      <c r="K64" s="329">
        <f>17/3</f>
        <v>5.666666666666667</v>
      </c>
      <c r="L64" s="330">
        <v>0</v>
      </c>
      <c r="M64" s="252">
        <f>L64</f>
        <v>0</v>
      </c>
      <c r="N64" s="328" t="s">
        <v>93</v>
      </c>
      <c r="O64" s="329">
        <f>19/3</f>
        <v>6.333333333333333</v>
      </c>
      <c r="P64" s="330">
        <v>0.5</v>
      </c>
      <c r="Q64" s="252">
        <f>P64</f>
        <v>0.5</v>
      </c>
      <c r="R64" s="3"/>
      <c r="S64" s="3"/>
      <c r="T64" s="3"/>
      <c r="U64" s="3"/>
      <c r="V64" s="3"/>
      <c r="W64" s="139"/>
      <c r="X64" s="139"/>
      <c r="Y64" s="139"/>
      <c r="Z64" s="139"/>
    </row>
    <row r="65" spans="1:26" ht="12.75">
      <c r="A65" s="254"/>
      <c r="B65" s="255"/>
      <c r="C65" s="255"/>
      <c r="D65" s="256"/>
      <c r="E65" s="254"/>
      <c r="F65" s="255"/>
      <c r="G65" s="255"/>
      <c r="H65" s="256"/>
      <c r="I65" s="126"/>
      <c r="J65" s="254"/>
      <c r="K65" s="255"/>
      <c r="L65" s="255"/>
      <c r="M65" s="256"/>
      <c r="N65" s="99"/>
      <c r="O65" s="100"/>
      <c r="P65" s="100"/>
      <c r="Q65" s="101"/>
      <c r="R65" s="3"/>
      <c r="S65" s="3"/>
      <c r="T65" s="3"/>
      <c r="U65" s="3"/>
      <c r="V65" s="3"/>
      <c r="W65" s="139"/>
      <c r="X65" s="139"/>
      <c r="Y65" s="139"/>
      <c r="Z65" s="144"/>
    </row>
    <row r="66" spans="1:26" ht="13.5" customHeight="1">
      <c r="A66" s="297"/>
      <c r="B66" s="467">
        <f>B39+B40+B41+B42+B43+B44+B45+B46+B47+B48+B49+B63</f>
        <v>66.5</v>
      </c>
      <c r="C66" s="468">
        <f>C38+C39+C40+C41+C42+C43+C44+C45+C46+C47+C48+C49+C63+C64</f>
        <v>6.5</v>
      </c>
      <c r="D66" s="469">
        <f>B66+C66</f>
        <v>73</v>
      </c>
      <c r="E66" s="297"/>
      <c r="F66" s="450">
        <f>F39+F40+F41+F42+F43+F44+F45+F46+F47+F48+F49+F63</f>
        <v>68</v>
      </c>
      <c r="G66" s="450">
        <f>G38+G39+G40+G41+G42+G43+G44+G45+G46+G47+G48+G49+G63+G64</f>
        <v>1.5</v>
      </c>
      <c r="H66" s="451">
        <f>F66+G66</f>
        <v>69.5</v>
      </c>
      <c r="I66" s="126"/>
      <c r="J66" s="297"/>
      <c r="K66" s="438">
        <f>K39+K40+K41+K42+K43+K44+K45+K54+K47+K48+K49+K63</f>
        <v>67</v>
      </c>
      <c r="L66" s="438">
        <f>L38+L39+L40+L41+L42+L43+L44+L45+L54+L47+L48+L49+L63+L64</f>
        <v>6</v>
      </c>
      <c r="M66" s="439">
        <f>K66+L66</f>
        <v>73</v>
      </c>
      <c r="N66" s="103"/>
      <c r="O66" s="109">
        <f>O39+O53+O41+O42+O43+O44+O45+O46+O47+O48+O54+O63</f>
        <v>66.5</v>
      </c>
      <c r="P66" s="109">
        <f>P38+P39+P53+P41+P42+P43+P44+P45+P46+P47+P48+P54+P63+P64</f>
        <v>6.5</v>
      </c>
      <c r="Q66" s="110">
        <f>O66+P66</f>
        <v>73</v>
      </c>
      <c r="R66" s="3"/>
      <c r="S66" s="3"/>
      <c r="T66" s="3"/>
      <c r="U66" s="3"/>
      <c r="V66" s="3"/>
      <c r="W66" s="144"/>
      <c r="X66" s="153"/>
      <c r="Y66" s="153"/>
      <c r="Z66" s="153"/>
    </row>
    <row r="67" spans="1:26" ht="12.75" customHeight="1" thickBot="1">
      <c r="A67" s="111"/>
      <c r="B67" s="112"/>
      <c r="C67" s="112"/>
      <c r="D67" s="113"/>
      <c r="E67" s="111"/>
      <c r="F67" s="112"/>
      <c r="G67" s="112"/>
      <c r="H67" s="113"/>
      <c r="I67" s="126"/>
      <c r="J67" s="111"/>
      <c r="K67" s="112"/>
      <c r="L67" s="112"/>
      <c r="M67" s="113"/>
      <c r="N67" s="111"/>
      <c r="O67" s="112"/>
      <c r="P67" s="112"/>
      <c r="Q67" s="113"/>
      <c r="R67" s="3"/>
      <c r="S67" s="3"/>
      <c r="T67" s="3"/>
      <c r="U67" s="3"/>
      <c r="V67" s="3"/>
      <c r="W67" s="144"/>
      <c r="X67" s="144"/>
      <c r="Y67" s="144"/>
      <c r="Z67" s="144"/>
    </row>
    <row r="68" spans="1:26" ht="18.75" thickBot="1">
      <c r="A68" s="157"/>
      <c r="B68" s="158"/>
      <c r="C68" s="158"/>
      <c r="D68" s="159">
        <v>2</v>
      </c>
      <c r="E68" s="195"/>
      <c r="F68" s="196"/>
      <c r="G68" s="196"/>
      <c r="H68" s="197">
        <v>1</v>
      </c>
      <c r="I68" s="160"/>
      <c r="J68" s="161"/>
      <c r="K68" s="162"/>
      <c r="L68" s="162"/>
      <c r="M68" s="163">
        <v>2</v>
      </c>
      <c r="N68" s="122"/>
      <c r="O68" s="123"/>
      <c r="P68" s="123"/>
      <c r="Q68" s="124">
        <v>2</v>
      </c>
      <c r="R68" s="3"/>
      <c r="S68" s="3"/>
      <c r="T68" s="3"/>
      <c r="U68" s="3"/>
      <c r="V68" s="3"/>
      <c r="W68" s="167"/>
      <c r="X68" s="167"/>
      <c r="Y68" s="167"/>
      <c r="Z68" s="168"/>
    </row>
    <row r="69" spans="1:26" ht="6" customHeight="1" thickBot="1">
      <c r="A69" s="3"/>
      <c r="B69" s="3"/>
      <c r="C69" s="3"/>
      <c r="D69" s="3"/>
      <c r="E69" s="169"/>
      <c r="F69" s="170"/>
      <c r="G69" s="170"/>
      <c r="H69" s="170"/>
      <c r="I69" s="126"/>
      <c r="J69" s="170"/>
      <c r="K69" s="170"/>
      <c r="L69" s="170"/>
      <c r="M69" s="171"/>
      <c r="N69" s="3"/>
      <c r="O69" s="3"/>
      <c r="P69" s="3"/>
      <c r="Q69" s="3"/>
      <c r="R69" s="3"/>
      <c r="S69" s="3"/>
      <c r="T69" s="3"/>
      <c r="U69" s="3"/>
      <c r="V69" s="71"/>
      <c r="W69" s="71"/>
      <c r="X69" s="71"/>
      <c r="Y69" s="71"/>
      <c r="Z69" s="71"/>
    </row>
    <row r="70" spans="1:26" ht="15" thickBot="1">
      <c r="A70" s="3"/>
      <c r="B70" s="3"/>
      <c r="C70" s="3"/>
      <c r="D70" s="3"/>
      <c r="E70" s="674" t="s">
        <v>61</v>
      </c>
      <c r="F70" s="675"/>
      <c r="G70" s="675"/>
      <c r="H70" s="675"/>
      <c r="I70" s="675"/>
      <c r="J70" s="675"/>
      <c r="K70" s="675"/>
      <c r="L70" s="675"/>
      <c r="M70" s="676"/>
      <c r="N70" s="3"/>
      <c r="O70" s="3"/>
      <c r="P70" s="3"/>
      <c r="Q70" s="3"/>
      <c r="R70" s="3"/>
      <c r="S70" s="3"/>
      <c r="T70" s="3"/>
      <c r="U70" s="3"/>
      <c r="V70" s="71"/>
      <c r="W70" s="71"/>
      <c r="X70" s="71"/>
      <c r="Y70" s="71"/>
      <c r="Z70" s="71"/>
    </row>
    <row r="71" spans="1:26" ht="15" customHeight="1" thickBot="1">
      <c r="A71" s="3"/>
      <c r="B71" s="3"/>
      <c r="C71" s="3"/>
      <c r="D71" s="3"/>
      <c r="E71" s="691" t="s">
        <v>63</v>
      </c>
      <c r="F71" s="692"/>
      <c r="G71" s="692"/>
      <c r="H71" s="693"/>
      <c r="I71" s="172"/>
      <c r="J71" s="700" t="s">
        <v>95</v>
      </c>
      <c r="K71" s="701"/>
      <c r="L71" s="701"/>
      <c r="M71" s="702"/>
      <c r="N71" s="3"/>
      <c r="O71" s="3"/>
      <c r="P71" s="3"/>
      <c r="Q71" s="3"/>
      <c r="R71" s="3"/>
      <c r="S71" s="3"/>
      <c r="T71" s="3"/>
      <c r="U71" s="3"/>
      <c r="V71" s="71"/>
      <c r="W71" s="3"/>
      <c r="X71" s="3"/>
      <c r="Y71" s="3"/>
      <c r="Z71" s="3"/>
    </row>
    <row r="72" spans="1:26" ht="13.5" thickBot="1">
      <c r="A72" s="3"/>
      <c r="B72" s="3"/>
      <c r="C72" s="3"/>
      <c r="D72" s="3"/>
      <c r="E72" s="135" t="s">
        <v>3</v>
      </c>
      <c r="F72" s="136" t="s">
        <v>68</v>
      </c>
      <c r="G72" s="137">
        <v>0</v>
      </c>
      <c r="H72" s="136" t="s">
        <v>11</v>
      </c>
      <c r="I72" s="30"/>
      <c r="J72" s="80" t="s">
        <v>3</v>
      </c>
      <c r="K72" s="80" t="s">
        <v>68</v>
      </c>
      <c r="L72" s="80">
        <v>2</v>
      </c>
      <c r="M72" s="80" t="s">
        <v>11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88" t="s">
        <v>416</v>
      </c>
      <c r="F73" s="218">
        <v>6</v>
      </c>
      <c r="G73" s="320">
        <v>-1</v>
      </c>
      <c r="H73" s="331">
        <f>F73+G73</f>
        <v>5</v>
      </c>
      <c r="I73" s="30"/>
      <c r="J73" s="88" t="s">
        <v>301</v>
      </c>
      <c r="K73" s="339">
        <v>7</v>
      </c>
      <c r="L73" s="340">
        <v>-2</v>
      </c>
      <c r="M73" s="331">
        <f>K73+L73</f>
        <v>5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89" t="s">
        <v>160</v>
      </c>
      <c r="F74" s="221">
        <v>5.5</v>
      </c>
      <c r="G74" s="321">
        <v>0</v>
      </c>
      <c r="H74" s="332">
        <f aca="true" t="shared" si="8" ref="H74:H97">F74+G74</f>
        <v>5.5</v>
      </c>
      <c r="I74" s="30"/>
      <c r="J74" s="89" t="s">
        <v>323</v>
      </c>
      <c r="K74" s="341">
        <v>7</v>
      </c>
      <c r="L74" s="342">
        <v>0</v>
      </c>
      <c r="M74" s="332">
        <f aca="true" t="shared" si="9" ref="M74:M97">K74+L74</f>
        <v>7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89" t="s">
        <v>144</v>
      </c>
      <c r="F75" s="221">
        <v>6.5</v>
      </c>
      <c r="G75" s="321">
        <v>0</v>
      </c>
      <c r="H75" s="332">
        <f t="shared" si="8"/>
        <v>6.5</v>
      </c>
      <c r="I75" s="30"/>
      <c r="J75" s="89" t="s">
        <v>303</v>
      </c>
      <c r="K75" s="341">
        <v>6.5</v>
      </c>
      <c r="L75" s="342">
        <v>0</v>
      </c>
      <c r="M75" s="332">
        <f t="shared" si="9"/>
        <v>6.5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89" t="s">
        <v>145</v>
      </c>
      <c r="F76" s="221">
        <v>5</v>
      </c>
      <c r="G76" s="321">
        <v>-1</v>
      </c>
      <c r="H76" s="332">
        <f t="shared" si="8"/>
        <v>4</v>
      </c>
      <c r="I76" s="30"/>
      <c r="J76" s="89" t="s">
        <v>324</v>
      </c>
      <c r="K76" s="341">
        <v>6</v>
      </c>
      <c r="L76" s="342">
        <v>0</v>
      </c>
      <c r="M76" s="332">
        <f t="shared" si="9"/>
        <v>6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89" t="s">
        <v>149</v>
      </c>
      <c r="F77" s="221">
        <v>6</v>
      </c>
      <c r="G77" s="321">
        <v>0</v>
      </c>
      <c r="H77" s="332">
        <f t="shared" si="8"/>
        <v>6</v>
      </c>
      <c r="I77" s="30"/>
      <c r="J77" s="89" t="s">
        <v>306</v>
      </c>
      <c r="K77" s="341">
        <v>6</v>
      </c>
      <c r="L77" s="342">
        <v>0</v>
      </c>
      <c r="M77" s="332">
        <f t="shared" si="9"/>
        <v>6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89" t="s">
        <v>147</v>
      </c>
      <c r="F78" s="221">
        <v>7.5</v>
      </c>
      <c r="G78" s="321">
        <v>1.5</v>
      </c>
      <c r="H78" s="332">
        <f t="shared" si="8"/>
        <v>9</v>
      </c>
      <c r="I78" s="30"/>
      <c r="J78" s="89" t="s">
        <v>404</v>
      </c>
      <c r="K78" s="341" t="s">
        <v>305</v>
      </c>
      <c r="L78" s="342" t="s">
        <v>305</v>
      </c>
      <c r="M78" s="332" t="s">
        <v>305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89" t="s">
        <v>390</v>
      </c>
      <c r="F79" s="221">
        <v>6</v>
      </c>
      <c r="G79" s="321">
        <v>0</v>
      </c>
      <c r="H79" s="332">
        <f t="shared" si="8"/>
        <v>6</v>
      </c>
      <c r="I79" s="30"/>
      <c r="J79" s="89" t="s">
        <v>319</v>
      </c>
      <c r="K79" s="341">
        <v>6.5</v>
      </c>
      <c r="L79" s="342">
        <v>0</v>
      </c>
      <c r="M79" s="332">
        <f t="shared" si="9"/>
        <v>6.5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89" t="s">
        <v>150</v>
      </c>
      <c r="F80" s="221">
        <v>6.5</v>
      </c>
      <c r="G80" s="321">
        <v>1</v>
      </c>
      <c r="H80" s="332">
        <f t="shared" si="8"/>
        <v>7.5</v>
      </c>
      <c r="I80" s="30"/>
      <c r="J80" s="89" t="s">
        <v>307</v>
      </c>
      <c r="K80" s="341">
        <v>5.5</v>
      </c>
      <c r="L80" s="342">
        <v>-1</v>
      </c>
      <c r="M80" s="332">
        <f t="shared" si="9"/>
        <v>4.5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89" t="s">
        <v>387</v>
      </c>
      <c r="F81" s="221" t="s">
        <v>305</v>
      </c>
      <c r="G81" s="321" t="s">
        <v>305</v>
      </c>
      <c r="H81" s="332" t="s">
        <v>305</v>
      </c>
      <c r="I81" s="30"/>
      <c r="J81" s="89" t="s">
        <v>315</v>
      </c>
      <c r="K81" s="341">
        <v>7</v>
      </c>
      <c r="L81" s="342">
        <v>3</v>
      </c>
      <c r="M81" s="332">
        <f t="shared" si="9"/>
        <v>10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89" t="s">
        <v>152</v>
      </c>
      <c r="F82" s="221">
        <v>7.5</v>
      </c>
      <c r="G82" s="321">
        <v>6</v>
      </c>
      <c r="H82" s="332">
        <f t="shared" si="8"/>
        <v>13.5</v>
      </c>
      <c r="I82" s="30"/>
      <c r="J82" s="89" t="s">
        <v>314</v>
      </c>
      <c r="K82" s="341">
        <v>6</v>
      </c>
      <c r="L82" s="342">
        <v>0</v>
      </c>
      <c r="M82" s="332">
        <f t="shared" si="9"/>
        <v>6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thickBot="1">
      <c r="A83" s="3"/>
      <c r="B83" s="3"/>
      <c r="C83" s="3"/>
      <c r="D83" s="3"/>
      <c r="E83" s="91" t="s">
        <v>151</v>
      </c>
      <c r="F83" s="229">
        <v>6.5</v>
      </c>
      <c r="G83" s="322">
        <v>0</v>
      </c>
      <c r="H83" s="333">
        <f t="shared" si="8"/>
        <v>6.5</v>
      </c>
      <c r="I83" s="30"/>
      <c r="J83" s="91" t="s">
        <v>311</v>
      </c>
      <c r="K83" s="337">
        <v>6.5</v>
      </c>
      <c r="L83" s="343">
        <v>0</v>
      </c>
      <c r="M83" s="333">
        <f t="shared" si="9"/>
        <v>6.5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thickBot="1">
      <c r="A84" s="3"/>
      <c r="B84" s="3"/>
      <c r="C84" s="3"/>
      <c r="D84" s="3"/>
      <c r="E84" s="92"/>
      <c r="F84" s="323"/>
      <c r="G84" s="324"/>
      <c r="H84" s="235"/>
      <c r="I84" s="30"/>
      <c r="J84" s="92"/>
      <c r="K84" s="323"/>
      <c r="L84" s="324"/>
      <c r="M84" s="23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94" t="s">
        <v>415</v>
      </c>
      <c r="F85" s="241" t="s">
        <v>130</v>
      </c>
      <c r="G85" s="325" t="s">
        <v>130</v>
      </c>
      <c r="H85" s="334" t="s">
        <v>130</v>
      </c>
      <c r="I85" s="30"/>
      <c r="J85" s="94" t="s">
        <v>313</v>
      </c>
      <c r="K85" s="345">
        <v>6</v>
      </c>
      <c r="L85" s="346">
        <v>-3</v>
      </c>
      <c r="M85" s="334">
        <f t="shared" si="9"/>
        <v>3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89" t="s">
        <v>388</v>
      </c>
      <c r="F86" s="221">
        <v>6</v>
      </c>
      <c r="G86" s="321">
        <v>0</v>
      </c>
      <c r="H86" s="332">
        <f t="shared" si="8"/>
        <v>6</v>
      </c>
      <c r="I86" s="30"/>
      <c r="J86" s="95" t="s">
        <v>310</v>
      </c>
      <c r="K86" s="347">
        <v>6.5</v>
      </c>
      <c r="L86" s="348">
        <v>0</v>
      </c>
      <c r="M86" s="235">
        <f t="shared" si="9"/>
        <v>6.5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95" t="s">
        <v>389</v>
      </c>
      <c r="F87" s="246" t="s">
        <v>130</v>
      </c>
      <c r="G87" s="236" t="s">
        <v>130</v>
      </c>
      <c r="H87" s="235" t="s">
        <v>130</v>
      </c>
      <c r="I87" s="30"/>
      <c r="J87" s="95" t="s">
        <v>317</v>
      </c>
      <c r="K87" s="347">
        <v>5.5</v>
      </c>
      <c r="L87" s="348">
        <v>0</v>
      </c>
      <c r="M87" s="235">
        <f t="shared" si="9"/>
        <v>5.5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95" t="s">
        <v>154</v>
      </c>
      <c r="F88" s="246">
        <v>6.5</v>
      </c>
      <c r="G88" s="236">
        <v>0</v>
      </c>
      <c r="H88" s="235">
        <f t="shared" si="8"/>
        <v>6.5</v>
      </c>
      <c r="I88" s="30"/>
      <c r="J88" s="95" t="s">
        <v>316</v>
      </c>
      <c r="K88" s="347">
        <v>5.5</v>
      </c>
      <c r="L88" s="348">
        <v>0</v>
      </c>
      <c r="M88" s="235">
        <f t="shared" si="9"/>
        <v>5.5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95" t="s">
        <v>157</v>
      </c>
      <c r="F89" s="246" t="s">
        <v>130</v>
      </c>
      <c r="G89" s="236" t="s">
        <v>130</v>
      </c>
      <c r="H89" s="235" t="s">
        <v>130</v>
      </c>
      <c r="I89" s="30"/>
      <c r="J89" s="89" t="s">
        <v>318</v>
      </c>
      <c r="K89" s="341">
        <v>6</v>
      </c>
      <c r="L89" s="342">
        <v>0</v>
      </c>
      <c r="M89" s="332">
        <f t="shared" si="9"/>
        <v>6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95" t="s">
        <v>158</v>
      </c>
      <c r="F90" s="246" t="s">
        <v>130</v>
      </c>
      <c r="G90" s="236" t="s">
        <v>130</v>
      </c>
      <c r="H90" s="235" t="s">
        <v>130</v>
      </c>
      <c r="I90" s="30"/>
      <c r="J90" s="95" t="s">
        <v>364</v>
      </c>
      <c r="K90" s="347">
        <v>6</v>
      </c>
      <c r="L90" s="348">
        <v>-0.5</v>
      </c>
      <c r="M90" s="235">
        <f t="shared" si="9"/>
        <v>5.5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95" t="s">
        <v>156</v>
      </c>
      <c r="F91" s="246" t="s">
        <v>130</v>
      </c>
      <c r="G91" s="236" t="s">
        <v>130</v>
      </c>
      <c r="H91" s="235" t="s">
        <v>130</v>
      </c>
      <c r="I91" s="30"/>
      <c r="J91" s="95" t="s">
        <v>308</v>
      </c>
      <c r="K91" s="347" t="s">
        <v>130</v>
      </c>
      <c r="L91" s="348" t="s">
        <v>130</v>
      </c>
      <c r="M91" s="235" t="s">
        <v>130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95" t="s">
        <v>159</v>
      </c>
      <c r="F92" s="246">
        <v>6.5</v>
      </c>
      <c r="G92" s="236">
        <v>0</v>
      </c>
      <c r="H92" s="235">
        <f t="shared" si="8"/>
        <v>6.5</v>
      </c>
      <c r="I92" s="30"/>
      <c r="J92" s="95" t="s">
        <v>320</v>
      </c>
      <c r="K92" s="347">
        <v>6</v>
      </c>
      <c r="L92" s="348">
        <v>0</v>
      </c>
      <c r="M92" s="235">
        <f t="shared" si="9"/>
        <v>6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95" t="s">
        <v>146</v>
      </c>
      <c r="F93" s="246">
        <v>5.5</v>
      </c>
      <c r="G93" s="236">
        <v>0</v>
      </c>
      <c r="H93" s="235">
        <f t="shared" si="8"/>
        <v>5.5</v>
      </c>
      <c r="I93" s="30"/>
      <c r="J93" s="95" t="s">
        <v>365</v>
      </c>
      <c r="K93" s="347">
        <v>5.5</v>
      </c>
      <c r="L93" s="348">
        <v>0</v>
      </c>
      <c r="M93" s="235">
        <f t="shared" si="9"/>
        <v>5.5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0"/>
      <c r="B94" s="30"/>
      <c r="C94" s="30"/>
      <c r="D94" s="30"/>
      <c r="E94" s="142" t="s">
        <v>143</v>
      </c>
      <c r="F94" s="335" t="s">
        <v>227</v>
      </c>
      <c r="G94" s="236" t="s">
        <v>227</v>
      </c>
      <c r="H94" s="235" t="s">
        <v>227</v>
      </c>
      <c r="I94" s="30"/>
      <c r="J94" s="95" t="s">
        <v>302</v>
      </c>
      <c r="K94" s="347" t="s">
        <v>130</v>
      </c>
      <c r="L94" s="348" t="s">
        <v>130</v>
      </c>
      <c r="M94" s="235" t="s">
        <v>130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0"/>
      <c r="B95" s="30"/>
      <c r="C95" s="30"/>
      <c r="D95" s="30"/>
      <c r="E95" s="95" t="s">
        <v>391</v>
      </c>
      <c r="F95" s="246">
        <v>6.5</v>
      </c>
      <c r="G95" s="236">
        <v>0</v>
      </c>
      <c r="H95" s="235">
        <f>F95+G95</f>
        <v>6.5</v>
      </c>
      <c r="I95" s="30"/>
      <c r="J95" s="95" t="s">
        <v>462</v>
      </c>
      <c r="K95" s="347">
        <v>6</v>
      </c>
      <c r="L95" s="348">
        <v>0</v>
      </c>
      <c r="M95" s="235">
        <f t="shared" si="9"/>
        <v>6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thickBot="1">
      <c r="A96" s="181"/>
      <c r="B96" s="181"/>
      <c r="C96" s="181"/>
      <c r="D96" s="181"/>
      <c r="E96" s="92" t="s">
        <v>161</v>
      </c>
      <c r="F96" s="336">
        <v>6</v>
      </c>
      <c r="G96" s="326">
        <v>0</v>
      </c>
      <c r="H96" s="235">
        <f>F96+G96</f>
        <v>6</v>
      </c>
      <c r="I96" s="181"/>
      <c r="J96" s="92" t="s">
        <v>405</v>
      </c>
      <c r="K96" s="349">
        <v>5.5</v>
      </c>
      <c r="L96" s="350">
        <v>0</v>
      </c>
      <c r="M96" s="235">
        <f t="shared" si="9"/>
        <v>5.5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thickBot="1">
      <c r="A97" s="182"/>
      <c r="B97" s="182"/>
      <c r="C97" s="182"/>
      <c r="D97" s="182"/>
      <c r="E97" s="91" t="s">
        <v>163</v>
      </c>
      <c r="F97" s="337">
        <v>0.5</v>
      </c>
      <c r="G97" s="338">
        <v>0</v>
      </c>
      <c r="H97" s="252">
        <f t="shared" si="8"/>
        <v>0.5</v>
      </c>
      <c r="I97" s="183"/>
      <c r="J97" s="91" t="s">
        <v>325</v>
      </c>
      <c r="K97" s="337">
        <v>-0.5</v>
      </c>
      <c r="L97" s="351">
        <v>0</v>
      </c>
      <c r="M97" s="252">
        <f t="shared" si="9"/>
        <v>-0.5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thickBot="1">
      <c r="A98" s="182"/>
      <c r="B98" s="182"/>
      <c r="C98" s="182"/>
      <c r="D98" s="182"/>
      <c r="E98" s="328" t="s">
        <v>93</v>
      </c>
      <c r="F98" s="329">
        <f>17/3</f>
        <v>5.666666666666667</v>
      </c>
      <c r="G98" s="330">
        <v>0</v>
      </c>
      <c r="H98" s="252">
        <f>G98</f>
        <v>0</v>
      </c>
      <c r="I98" s="183"/>
      <c r="J98" s="328" t="s">
        <v>93</v>
      </c>
      <c r="K98" s="329">
        <f>19.5/3</f>
        <v>6.5</v>
      </c>
      <c r="L98" s="330">
        <v>1</v>
      </c>
      <c r="M98" s="252">
        <f>L98</f>
        <v>1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184"/>
      <c r="B99" s="184"/>
      <c r="C99" s="184"/>
      <c r="D99" s="185"/>
      <c r="E99" s="99"/>
      <c r="F99" s="100"/>
      <c r="G99" s="100"/>
      <c r="H99" s="101"/>
      <c r="I99" s="183"/>
      <c r="J99" s="99"/>
      <c r="K99" s="100"/>
      <c r="L99" s="100"/>
      <c r="M99" s="10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187"/>
      <c r="B100" s="187"/>
      <c r="C100" s="187"/>
      <c r="D100" s="2"/>
      <c r="E100" s="103"/>
      <c r="F100" s="151">
        <f>F73+F74+F75+F76+F77+F78+F79+F80+F86+F82+F83+F97</f>
        <v>69.5</v>
      </c>
      <c r="G100" s="151">
        <f>G72+G73+G74+G75+G76+G77+G78+G79+G80+G86+G82+G83+G97+G98</f>
        <v>6.5</v>
      </c>
      <c r="H100" s="152">
        <f>F100+G100</f>
        <v>76</v>
      </c>
      <c r="I100" s="190"/>
      <c r="J100" s="103"/>
      <c r="K100" s="104">
        <f>K73+K74+K75+K76+K77+K89+K79+K80+K81+K82+K83+K97</f>
        <v>69.5</v>
      </c>
      <c r="L100" s="104">
        <f>L72+L73+L74+L75+L76+L77+L89+L79+L80+L81+L82+L83+L97+L98</f>
        <v>3</v>
      </c>
      <c r="M100" s="105">
        <f>K100+L100</f>
        <v>72.5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thickBot="1">
      <c r="A101" s="193"/>
      <c r="B101" s="193"/>
      <c r="C101" s="193"/>
      <c r="D101" s="194"/>
      <c r="E101" s="111"/>
      <c r="F101" s="112"/>
      <c r="G101" s="112"/>
      <c r="H101" s="113"/>
      <c r="I101" s="68"/>
      <c r="J101" s="111"/>
      <c r="K101" s="112"/>
      <c r="L101" s="112"/>
      <c r="M101" s="11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thickBot="1">
      <c r="A102" s="193"/>
      <c r="B102" s="193"/>
      <c r="C102" s="193"/>
      <c r="D102" s="194"/>
      <c r="E102" s="164"/>
      <c r="F102" s="165"/>
      <c r="G102" s="165"/>
      <c r="H102" s="166">
        <v>3</v>
      </c>
      <c r="I102" s="198"/>
      <c r="J102" s="115"/>
      <c r="K102" s="116"/>
      <c r="L102" s="116"/>
      <c r="M102" s="117">
        <v>2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193"/>
      <c r="B103" s="193"/>
      <c r="C103" s="193"/>
      <c r="D103" s="194"/>
      <c r="E103" s="193"/>
      <c r="F103" s="193"/>
      <c r="G103" s="193"/>
      <c r="H103" s="68"/>
      <c r="I103" s="68"/>
      <c r="J103" s="193"/>
      <c r="K103" s="193"/>
      <c r="L103" s="193"/>
      <c r="M103" s="19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>
      <c r="A104" s="193"/>
      <c r="B104" s="193"/>
      <c r="C104" s="193"/>
      <c r="D104" s="194"/>
      <c r="E104" s="193"/>
      <c r="F104" s="193"/>
      <c r="G104" s="193"/>
      <c r="H104" s="68"/>
      <c r="I104" s="68"/>
      <c r="J104" s="193"/>
      <c r="K104" s="193"/>
      <c r="L104" s="193"/>
      <c r="M104" s="194"/>
      <c r="N104" s="3"/>
      <c r="O104" s="3"/>
      <c r="P104" s="3"/>
      <c r="Q104" s="3"/>
      <c r="R104" s="3"/>
      <c r="S104" s="3"/>
      <c r="T104" s="3"/>
      <c r="U104" s="3"/>
      <c r="V104" s="181"/>
      <c r="W104" s="3"/>
      <c r="X104" s="3"/>
      <c r="Y104" s="3"/>
      <c r="Z104" s="3"/>
    </row>
    <row r="105" spans="1:26" ht="12.75">
      <c r="A105" s="193"/>
      <c r="B105" s="193"/>
      <c r="C105" s="193"/>
      <c r="D105" s="194"/>
      <c r="E105" s="193"/>
      <c r="F105" s="193"/>
      <c r="G105" s="193"/>
      <c r="H105" s="68"/>
      <c r="I105" s="68"/>
      <c r="J105" s="193"/>
      <c r="K105" s="193"/>
      <c r="L105" s="193"/>
      <c r="M105" s="194"/>
      <c r="N105" s="3"/>
      <c r="O105" s="3"/>
      <c r="P105" s="3"/>
      <c r="Q105" s="3"/>
      <c r="R105" s="3"/>
      <c r="S105" s="3"/>
      <c r="T105" s="3"/>
      <c r="U105" s="3"/>
      <c r="V105" s="182"/>
      <c r="W105" s="3"/>
      <c r="X105" s="3"/>
      <c r="Y105" s="3"/>
      <c r="Z105" s="3"/>
    </row>
    <row r="106" spans="1:26" ht="12.75">
      <c r="A106" s="193"/>
      <c r="B106" s="193"/>
      <c r="C106" s="193"/>
      <c r="D106" s="194"/>
      <c r="E106" s="193"/>
      <c r="F106" s="193"/>
      <c r="G106" s="193"/>
      <c r="H106" s="68"/>
      <c r="I106" s="68"/>
      <c r="J106" s="193"/>
      <c r="K106" s="193"/>
      <c r="L106" s="193"/>
      <c r="M106" s="194"/>
      <c r="N106" s="3"/>
      <c r="O106" s="3"/>
      <c r="P106" s="3"/>
      <c r="Q106" s="3"/>
      <c r="R106" s="3"/>
      <c r="S106" s="3"/>
      <c r="T106" s="3"/>
      <c r="U106" s="3"/>
      <c r="V106" s="185"/>
      <c r="W106" s="3"/>
      <c r="X106" s="3"/>
      <c r="Y106" s="3"/>
      <c r="Z106" s="3"/>
    </row>
    <row r="107" spans="1:26" ht="12.75">
      <c r="A107" s="193"/>
      <c r="B107" s="193"/>
      <c r="C107" s="193"/>
      <c r="D107" s="194"/>
      <c r="E107" s="193"/>
      <c r="F107" s="193"/>
      <c r="G107" s="193"/>
      <c r="H107" s="68"/>
      <c r="I107" s="68"/>
      <c r="J107" s="193"/>
      <c r="K107" s="193"/>
      <c r="L107" s="193"/>
      <c r="M107" s="194"/>
      <c r="N107" s="3"/>
      <c r="O107" s="3"/>
      <c r="P107" s="3"/>
      <c r="Q107" s="3"/>
      <c r="R107" s="3"/>
      <c r="S107" s="3"/>
      <c r="T107" s="3"/>
      <c r="U107" s="3"/>
      <c r="V107" s="2"/>
      <c r="W107" s="3"/>
      <c r="X107" s="3"/>
      <c r="Y107" s="3"/>
      <c r="Z107" s="3"/>
    </row>
    <row r="108" spans="1:26" ht="12.75">
      <c r="A108" s="193"/>
      <c r="B108" s="193"/>
      <c r="C108" s="193"/>
      <c r="D108" s="194"/>
      <c r="E108" s="193"/>
      <c r="F108" s="193"/>
      <c r="G108" s="193"/>
      <c r="H108" s="68"/>
      <c r="I108" s="68"/>
      <c r="J108" s="193"/>
      <c r="K108" s="193"/>
      <c r="L108" s="193"/>
      <c r="M108" s="194"/>
      <c r="N108" s="3"/>
      <c r="O108" s="3"/>
      <c r="P108" s="3"/>
      <c r="Q108" s="3"/>
      <c r="R108" s="3"/>
      <c r="S108" s="3"/>
      <c r="T108" s="3"/>
      <c r="U108" s="3"/>
      <c r="V108" s="194"/>
      <c r="W108" s="3"/>
      <c r="X108" s="3"/>
      <c r="Y108" s="3"/>
      <c r="Z108" s="3"/>
    </row>
    <row r="109" spans="1:26" ht="12.75">
      <c r="A109" s="193"/>
      <c r="B109" s="193"/>
      <c r="C109" s="193"/>
      <c r="D109" s="194"/>
      <c r="E109" s="193"/>
      <c r="F109" s="193"/>
      <c r="G109" s="193"/>
      <c r="H109" s="68"/>
      <c r="I109" s="68"/>
      <c r="J109" s="193"/>
      <c r="K109" s="193"/>
      <c r="L109" s="193"/>
      <c r="M109" s="194"/>
      <c r="N109" s="3"/>
      <c r="O109" s="3"/>
      <c r="P109" s="3"/>
      <c r="Q109" s="3"/>
      <c r="R109" s="3"/>
      <c r="S109" s="3"/>
      <c r="T109" s="3"/>
      <c r="U109" s="3"/>
      <c r="V109" s="194"/>
      <c r="W109" s="3"/>
      <c r="X109" s="3"/>
      <c r="Y109" s="3"/>
      <c r="Z109" s="3"/>
    </row>
    <row r="110" spans="1:26" ht="12.75">
      <c r="A110" s="193"/>
      <c r="B110" s="193"/>
      <c r="C110" s="193"/>
      <c r="D110" s="194"/>
      <c r="E110" s="193"/>
      <c r="F110" s="193"/>
      <c r="G110" s="193"/>
      <c r="H110" s="68"/>
      <c r="I110" s="68"/>
      <c r="J110" s="193"/>
      <c r="K110" s="193"/>
      <c r="L110" s="193"/>
      <c r="M110" s="194"/>
      <c r="N110" s="3"/>
      <c r="O110" s="3"/>
      <c r="P110" s="3"/>
      <c r="Q110" s="3"/>
      <c r="R110" s="3"/>
      <c r="S110" s="3"/>
      <c r="T110" s="3"/>
      <c r="U110" s="3"/>
      <c r="V110" s="194"/>
      <c r="W110" s="30"/>
      <c r="X110" s="193"/>
      <c r="Y110" s="68"/>
      <c r="Z110" s="3"/>
    </row>
    <row r="111" spans="1:26" ht="12.75">
      <c r="A111" s="193"/>
      <c r="B111" s="193"/>
      <c r="C111" s="193"/>
      <c r="D111" s="194"/>
      <c r="E111" s="193"/>
      <c r="F111" s="193"/>
      <c r="G111" s="193"/>
      <c r="H111" s="68"/>
      <c r="I111" s="68"/>
      <c r="J111" s="193"/>
      <c r="K111" s="193"/>
      <c r="L111" s="193"/>
      <c r="M111" s="194"/>
      <c r="N111" s="3"/>
      <c r="O111" s="3"/>
      <c r="P111" s="3"/>
      <c r="Q111" s="3"/>
      <c r="R111" s="3"/>
      <c r="S111" s="3"/>
      <c r="T111" s="3"/>
      <c r="U111" s="3"/>
      <c r="V111" s="194"/>
      <c r="W111" s="30"/>
      <c r="X111" s="193"/>
      <c r="Y111" s="68"/>
      <c r="Z111" s="3"/>
    </row>
    <row r="112" spans="1:26" ht="12.75">
      <c r="A112" s="202"/>
      <c r="B112" s="202"/>
      <c r="C112" s="202"/>
      <c r="D112" s="203"/>
      <c r="E112" s="100"/>
      <c r="F112" s="100"/>
      <c r="G112" s="100"/>
      <c r="H112" s="202"/>
      <c r="I112" s="202"/>
      <c r="J112" s="202"/>
      <c r="K112" s="202"/>
      <c r="L112" s="202"/>
      <c r="M112" s="203"/>
      <c r="N112" s="3"/>
      <c r="O112" s="3"/>
      <c r="P112" s="3"/>
      <c r="Q112" s="3"/>
      <c r="R112" s="3"/>
      <c r="S112" s="3"/>
      <c r="T112" s="3"/>
      <c r="U112" s="3"/>
      <c r="V112" s="194"/>
      <c r="W112" s="30"/>
      <c r="X112" s="193"/>
      <c r="Y112" s="68"/>
      <c r="Z112" s="3"/>
    </row>
    <row r="113" spans="1:26" s="4" customFormat="1" ht="12.75">
      <c r="A113" s="204"/>
      <c r="B113" s="204"/>
      <c r="C113" s="204"/>
      <c r="D113" s="203"/>
      <c r="E113" s="100"/>
      <c r="F113" s="100"/>
      <c r="G113" s="100"/>
      <c r="H113" s="202"/>
      <c r="I113" s="202"/>
      <c r="J113" s="100"/>
      <c r="K113" s="100"/>
      <c r="L113" s="100"/>
      <c r="M113" s="203"/>
      <c r="N113" s="3"/>
      <c r="O113" s="3"/>
      <c r="P113" s="3"/>
      <c r="Q113" s="3"/>
      <c r="R113" s="3"/>
      <c r="S113" s="3"/>
      <c r="T113" s="3"/>
      <c r="U113" s="3"/>
      <c r="V113" s="194"/>
      <c r="W113" s="30"/>
      <c r="X113" s="193"/>
      <c r="Y113" s="68"/>
      <c r="Z113" s="3"/>
    </row>
    <row r="114" spans="1:26" s="4" customFormat="1" ht="12.75">
      <c r="A114" s="100"/>
      <c r="B114" s="100"/>
      <c r="C114" s="100"/>
      <c r="D114" s="203"/>
      <c r="E114" s="100"/>
      <c r="F114" s="100"/>
      <c r="G114" s="100"/>
      <c r="H114" s="202"/>
      <c r="I114" s="202"/>
      <c r="J114" s="100"/>
      <c r="K114" s="100"/>
      <c r="L114" s="100"/>
      <c r="M114" s="203"/>
      <c r="N114" s="3"/>
      <c r="O114" s="3"/>
      <c r="P114" s="3"/>
      <c r="Q114" s="3"/>
      <c r="R114" s="3"/>
      <c r="S114" s="3"/>
      <c r="T114" s="3"/>
      <c r="U114" s="3"/>
      <c r="V114" s="194"/>
      <c r="W114" s="30"/>
      <c r="X114" s="193"/>
      <c r="Y114" s="68"/>
      <c r="Z114" s="3"/>
    </row>
    <row r="115" spans="1:26" s="4" customFormat="1" ht="12.75">
      <c r="A115" s="100"/>
      <c r="B115" s="100"/>
      <c r="C115" s="100"/>
      <c r="D115" s="202"/>
      <c r="E115" s="100"/>
      <c r="F115" s="100"/>
      <c r="G115" s="100"/>
      <c r="H115" s="202"/>
      <c r="I115" s="202"/>
      <c r="J115" s="100"/>
      <c r="K115" s="100"/>
      <c r="L115" s="100"/>
      <c r="M115" s="203"/>
      <c r="N115" s="3"/>
      <c r="O115" s="3"/>
      <c r="P115" s="3"/>
      <c r="Q115" s="3"/>
      <c r="R115" s="3"/>
      <c r="S115" s="3"/>
      <c r="T115" s="3"/>
      <c r="U115" s="3"/>
      <c r="V115" s="194"/>
      <c r="W115" s="30"/>
      <c r="X115" s="193"/>
      <c r="Y115" s="68"/>
      <c r="Z115" s="3"/>
    </row>
    <row r="116" spans="1:26" s="4" customFormat="1" ht="12.75">
      <c r="A116" s="193"/>
      <c r="B116" s="193"/>
      <c r="C116" s="193"/>
      <c r="D116" s="68"/>
      <c r="E116" s="100"/>
      <c r="F116" s="100"/>
      <c r="G116" s="100"/>
      <c r="H116" s="202"/>
      <c r="I116" s="202"/>
      <c r="J116" s="100"/>
      <c r="K116" s="100"/>
      <c r="L116" s="100"/>
      <c r="M116" s="203"/>
      <c r="N116" s="3"/>
      <c r="O116" s="3"/>
      <c r="P116" s="3"/>
      <c r="Q116" s="3"/>
      <c r="R116" s="3"/>
      <c r="S116" s="3"/>
      <c r="T116" s="3"/>
      <c r="U116" s="3"/>
      <c r="V116" s="194"/>
      <c r="W116" s="30"/>
      <c r="X116" s="193"/>
      <c r="Y116" s="68"/>
      <c r="Z116" s="3"/>
    </row>
    <row r="117" spans="1:26" s="4" customFormat="1" ht="12.75">
      <c r="A117" s="100"/>
      <c r="B117" s="100"/>
      <c r="C117" s="100"/>
      <c r="D117" s="202"/>
      <c r="E117" s="100"/>
      <c r="F117" s="100"/>
      <c r="G117" s="100"/>
      <c r="H117" s="202"/>
      <c r="I117" s="202"/>
      <c r="J117" s="100"/>
      <c r="K117" s="100"/>
      <c r="L117" s="100"/>
      <c r="M117" s="202"/>
      <c r="N117" s="3"/>
      <c r="O117" s="3"/>
      <c r="P117" s="3"/>
      <c r="Q117" s="3"/>
      <c r="R117" s="3"/>
      <c r="S117" s="3"/>
      <c r="T117" s="3"/>
      <c r="U117" s="3"/>
      <c r="V117" s="194"/>
      <c r="W117" s="30"/>
      <c r="X117" s="193"/>
      <c r="Y117" s="68"/>
      <c r="Z117" s="3"/>
    </row>
    <row r="118" spans="1:26" s="4" customFormat="1" ht="12.75">
      <c r="A118" s="100"/>
      <c r="B118" s="100"/>
      <c r="C118" s="100"/>
      <c r="D118" s="202"/>
      <c r="E118" s="100"/>
      <c r="F118" s="100"/>
      <c r="G118" s="100"/>
      <c r="H118" s="202"/>
      <c r="I118" s="202"/>
      <c r="J118" s="100"/>
      <c r="K118" s="100"/>
      <c r="L118" s="100"/>
      <c r="M118" s="202"/>
      <c r="N118" s="3"/>
      <c r="O118" s="3"/>
      <c r="P118" s="3"/>
      <c r="Q118" s="3"/>
      <c r="R118" s="3"/>
      <c r="S118" s="3"/>
      <c r="T118" s="3"/>
      <c r="U118" s="3"/>
      <c r="V118" s="194"/>
      <c r="W118" s="30"/>
      <c r="X118" s="193"/>
      <c r="Y118" s="68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</sheetData>
  <sheetProtection/>
  <mergeCells count="14">
    <mergeCell ref="A1:Q1"/>
    <mergeCell ref="A2:Q2"/>
    <mergeCell ref="J3:M3"/>
    <mergeCell ref="J71:M71"/>
    <mergeCell ref="A3:D3"/>
    <mergeCell ref="E37:H37"/>
    <mergeCell ref="J37:M37"/>
    <mergeCell ref="N3:Q3"/>
    <mergeCell ref="A36:Q36"/>
    <mergeCell ref="A37:D37"/>
    <mergeCell ref="E71:H71"/>
    <mergeCell ref="E3:H3"/>
    <mergeCell ref="N37:Q37"/>
    <mergeCell ref="E70:M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9.7109375" style="5" customWidth="1"/>
    <col min="2" max="3" width="5.7109375" style="5" customWidth="1"/>
    <col min="4" max="4" width="6.7109375" style="5" customWidth="1"/>
    <col min="5" max="5" width="19.7109375" style="5" customWidth="1"/>
    <col min="6" max="7" width="5.7109375" style="5" customWidth="1"/>
    <col min="8" max="8" width="6.7109375" style="5" customWidth="1"/>
    <col min="9" max="9" width="1.1484375" style="5" customWidth="1"/>
    <col min="10" max="10" width="19.7109375" style="5" customWidth="1"/>
    <col min="11" max="12" width="5.7109375" style="5" customWidth="1"/>
    <col min="13" max="13" width="6.7109375" style="5" customWidth="1"/>
    <col min="14" max="14" width="19.7109375" style="5" customWidth="1"/>
    <col min="15" max="16" width="5.7109375" style="5" customWidth="1"/>
    <col min="17" max="17" width="6.7109375" style="5" customWidth="1"/>
    <col min="18" max="22" width="9.140625" style="5" customWidth="1"/>
    <col min="23" max="26" width="9.140625" style="4" customWidth="1"/>
    <col min="27" max="16384" width="9.140625" style="5" customWidth="1"/>
  </cols>
  <sheetData>
    <row r="1" spans="1:26" ht="15" thickBot="1">
      <c r="A1" s="674" t="s">
        <v>110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6"/>
      <c r="R1" s="3"/>
      <c r="S1" s="3"/>
      <c r="T1" s="3"/>
      <c r="U1" s="3"/>
      <c r="V1" s="3"/>
      <c r="W1" s="3"/>
      <c r="X1" s="3"/>
      <c r="Y1" s="3"/>
      <c r="Z1" s="3"/>
    </row>
    <row r="2" spans="1:26" ht="15" thickBot="1">
      <c r="A2" s="674" t="s">
        <v>36</v>
      </c>
      <c r="B2" s="675"/>
      <c r="C2" s="675"/>
      <c r="D2" s="675"/>
      <c r="E2" s="675"/>
      <c r="F2" s="675"/>
      <c r="G2" s="675"/>
      <c r="H2" s="675"/>
      <c r="I2" s="689"/>
      <c r="J2" s="675"/>
      <c r="K2" s="675"/>
      <c r="L2" s="675"/>
      <c r="M2" s="675"/>
      <c r="N2" s="675"/>
      <c r="O2" s="675"/>
      <c r="P2" s="675"/>
      <c r="Q2" s="676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thickBot="1">
      <c r="A3" s="709" t="s">
        <v>72</v>
      </c>
      <c r="B3" s="710"/>
      <c r="C3" s="710"/>
      <c r="D3" s="711"/>
      <c r="E3" s="706" t="s">
        <v>483</v>
      </c>
      <c r="F3" s="707"/>
      <c r="G3" s="707"/>
      <c r="H3" s="708"/>
      <c r="I3" s="79"/>
      <c r="J3" s="628" t="s">
        <v>99</v>
      </c>
      <c r="K3" s="687"/>
      <c r="L3" s="687"/>
      <c r="M3" s="629"/>
      <c r="N3" s="691" t="s">
        <v>63</v>
      </c>
      <c r="O3" s="692"/>
      <c r="P3" s="692"/>
      <c r="Q3" s="693"/>
      <c r="R3" s="3"/>
      <c r="S3" s="3"/>
      <c r="T3" s="3"/>
      <c r="U3" s="3"/>
      <c r="V3" s="3"/>
      <c r="W3" s="3"/>
      <c r="X3" s="3"/>
      <c r="Y3" s="3"/>
      <c r="Z3" s="3"/>
    </row>
    <row r="4" spans="1:26" ht="13.5" thickBot="1">
      <c r="A4" s="176" t="s">
        <v>3</v>
      </c>
      <c r="B4" s="177" t="s">
        <v>68</v>
      </c>
      <c r="C4" s="178">
        <v>-0.5</v>
      </c>
      <c r="D4" s="177" t="s">
        <v>11</v>
      </c>
      <c r="E4" s="81" t="s">
        <v>3</v>
      </c>
      <c r="F4" s="82" t="s">
        <v>68</v>
      </c>
      <c r="G4" s="83">
        <v>2</v>
      </c>
      <c r="H4" s="82" t="s">
        <v>11</v>
      </c>
      <c r="I4" s="84"/>
      <c r="J4" s="314" t="s">
        <v>3</v>
      </c>
      <c r="K4" s="314" t="s">
        <v>68</v>
      </c>
      <c r="L4" s="314">
        <v>0</v>
      </c>
      <c r="M4" s="314" t="s">
        <v>11</v>
      </c>
      <c r="N4" s="135" t="s">
        <v>3</v>
      </c>
      <c r="O4" s="136" t="s">
        <v>68</v>
      </c>
      <c r="P4" s="137">
        <v>2</v>
      </c>
      <c r="Q4" s="136" t="s">
        <v>11</v>
      </c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88" t="s">
        <v>244</v>
      </c>
      <c r="B5" s="218">
        <v>6</v>
      </c>
      <c r="C5" s="320">
        <v>0</v>
      </c>
      <c r="D5" s="217">
        <f>B5+C5</f>
        <v>6</v>
      </c>
      <c r="E5" s="88" t="s">
        <v>385</v>
      </c>
      <c r="F5" s="339">
        <v>6</v>
      </c>
      <c r="G5" s="340">
        <v>0</v>
      </c>
      <c r="H5" s="331">
        <f>F5+G5</f>
        <v>6</v>
      </c>
      <c r="I5" s="84"/>
      <c r="J5" s="88" t="s">
        <v>277</v>
      </c>
      <c r="K5" s="216">
        <v>6</v>
      </c>
      <c r="L5" s="320">
        <v>0</v>
      </c>
      <c r="M5" s="217">
        <f>K5+L5</f>
        <v>6</v>
      </c>
      <c r="N5" s="88" t="s">
        <v>416</v>
      </c>
      <c r="O5" s="218">
        <v>5</v>
      </c>
      <c r="P5" s="320">
        <v>-3</v>
      </c>
      <c r="Q5" s="331">
        <f>O5+P5</f>
        <v>2</v>
      </c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89" t="s">
        <v>465</v>
      </c>
      <c r="B6" s="221">
        <v>6</v>
      </c>
      <c r="C6" s="321">
        <v>0</v>
      </c>
      <c r="D6" s="222">
        <f aca="true" t="shared" si="0" ref="D6:D29">B6+C6</f>
        <v>6</v>
      </c>
      <c r="E6" s="89" t="s">
        <v>450</v>
      </c>
      <c r="F6" s="341">
        <v>6</v>
      </c>
      <c r="G6" s="342">
        <v>0</v>
      </c>
      <c r="H6" s="332">
        <f aca="true" t="shared" si="1" ref="H6:H29">F6+G6</f>
        <v>6</v>
      </c>
      <c r="I6" s="84"/>
      <c r="J6" s="89" t="s">
        <v>278</v>
      </c>
      <c r="K6" s="221">
        <v>6</v>
      </c>
      <c r="L6" s="321">
        <v>0</v>
      </c>
      <c r="M6" s="222">
        <f aca="true" t="shared" si="2" ref="M6:M29">K6+L6</f>
        <v>6</v>
      </c>
      <c r="N6" s="89" t="s">
        <v>143</v>
      </c>
      <c r="O6" s="221">
        <v>6</v>
      </c>
      <c r="P6" s="321">
        <v>0</v>
      </c>
      <c r="Q6" s="332">
        <f aca="true" t="shared" si="3" ref="Q6:Q29">O6+P6</f>
        <v>6</v>
      </c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89" t="s">
        <v>236</v>
      </c>
      <c r="B7" s="221">
        <v>6</v>
      </c>
      <c r="C7" s="321">
        <v>-0.5</v>
      </c>
      <c r="D7" s="222">
        <f t="shared" si="0"/>
        <v>5.5</v>
      </c>
      <c r="E7" s="89" t="s">
        <v>186</v>
      </c>
      <c r="F7" s="341">
        <v>6</v>
      </c>
      <c r="G7" s="342">
        <v>0</v>
      </c>
      <c r="H7" s="332">
        <f t="shared" si="1"/>
        <v>6</v>
      </c>
      <c r="I7" s="84"/>
      <c r="J7" s="89" t="s">
        <v>279</v>
      </c>
      <c r="K7" s="221">
        <v>4.5</v>
      </c>
      <c r="L7" s="321">
        <v>-1</v>
      </c>
      <c r="M7" s="222">
        <f t="shared" si="2"/>
        <v>3.5</v>
      </c>
      <c r="N7" s="89" t="s">
        <v>161</v>
      </c>
      <c r="O7" s="221">
        <v>6</v>
      </c>
      <c r="P7" s="321">
        <v>0</v>
      </c>
      <c r="Q7" s="332">
        <f t="shared" si="3"/>
        <v>6</v>
      </c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180" t="s">
        <v>252</v>
      </c>
      <c r="B8" s="353" t="s">
        <v>305</v>
      </c>
      <c r="C8" s="321" t="s">
        <v>305</v>
      </c>
      <c r="D8" s="354" t="s">
        <v>305</v>
      </c>
      <c r="E8" s="89" t="s">
        <v>202</v>
      </c>
      <c r="F8" s="341">
        <v>5</v>
      </c>
      <c r="G8" s="342">
        <v>0</v>
      </c>
      <c r="H8" s="332">
        <f t="shared" si="1"/>
        <v>5</v>
      </c>
      <c r="I8" s="84"/>
      <c r="J8" s="89" t="s">
        <v>295</v>
      </c>
      <c r="K8" s="221">
        <v>6</v>
      </c>
      <c r="L8" s="321">
        <v>0</v>
      </c>
      <c r="M8" s="222">
        <f t="shared" si="2"/>
        <v>6</v>
      </c>
      <c r="N8" s="89" t="s">
        <v>145</v>
      </c>
      <c r="O8" s="221">
        <v>6</v>
      </c>
      <c r="P8" s="321">
        <v>0</v>
      </c>
      <c r="Q8" s="332">
        <f t="shared" si="3"/>
        <v>6</v>
      </c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89" t="s">
        <v>237</v>
      </c>
      <c r="B9" s="221">
        <v>6</v>
      </c>
      <c r="C9" s="321">
        <v>0</v>
      </c>
      <c r="D9" s="222">
        <f t="shared" si="0"/>
        <v>6</v>
      </c>
      <c r="E9" s="89" t="s">
        <v>187</v>
      </c>
      <c r="F9" s="341">
        <v>6</v>
      </c>
      <c r="G9" s="342">
        <v>0</v>
      </c>
      <c r="H9" s="332">
        <f t="shared" si="1"/>
        <v>6</v>
      </c>
      <c r="I9" s="84"/>
      <c r="J9" s="89" t="s">
        <v>411</v>
      </c>
      <c r="K9" s="221">
        <v>6</v>
      </c>
      <c r="L9" s="321">
        <v>0</v>
      </c>
      <c r="M9" s="222">
        <f t="shared" si="2"/>
        <v>6</v>
      </c>
      <c r="N9" s="89" t="s">
        <v>156</v>
      </c>
      <c r="O9" s="221">
        <v>6</v>
      </c>
      <c r="P9" s="321">
        <v>0</v>
      </c>
      <c r="Q9" s="332">
        <f t="shared" si="3"/>
        <v>6</v>
      </c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89" t="s">
        <v>249</v>
      </c>
      <c r="B10" s="221">
        <v>5.5</v>
      </c>
      <c r="C10" s="321">
        <v>-0.5</v>
      </c>
      <c r="D10" s="222">
        <f t="shared" si="0"/>
        <v>5</v>
      </c>
      <c r="E10" s="89" t="s">
        <v>189</v>
      </c>
      <c r="F10" s="341">
        <v>6</v>
      </c>
      <c r="G10" s="342">
        <v>-0.5</v>
      </c>
      <c r="H10" s="332">
        <f t="shared" si="1"/>
        <v>5.5</v>
      </c>
      <c r="I10" s="84"/>
      <c r="J10" s="89" t="s">
        <v>292</v>
      </c>
      <c r="K10" s="221">
        <v>6</v>
      </c>
      <c r="L10" s="321">
        <v>0</v>
      </c>
      <c r="M10" s="222">
        <f t="shared" si="2"/>
        <v>6</v>
      </c>
      <c r="N10" s="89" t="s">
        <v>147</v>
      </c>
      <c r="O10" s="221">
        <v>6</v>
      </c>
      <c r="P10" s="321">
        <v>0</v>
      </c>
      <c r="Q10" s="332">
        <f t="shared" si="3"/>
        <v>6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89" t="s">
        <v>239</v>
      </c>
      <c r="B11" s="221">
        <v>7</v>
      </c>
      <c r="C11" s="321">
        <v>1.5</v>
      </c>
      <c r="D11" s="222">
        <f t="shared" si="0"/>
        <v>8.5</v>
      </c>
      <c r="E11" s="89" t="s">
        <v>190</v>
      </c>
      <c r="F11" s="341">
        <v>6</v>
      </c>
      <c r="G11" s="342">
        <v>0</v>
      </c>
      <c r="H11" s="332">
        <f t="shared" si="1"/>
        <v>6</v>
      </c>
      <c r="I11" s="84"/>
      <c r="J11" s="89" t="s">
        <v>283</v>
      </c>
      <c r="K11" s="221">
        <v>6</v>
      </c>
      <c r="L11" s="321">
        <v>0</v>
      </c>
      <c r="M11" s="222">
        <f t="shared" si="2"/>
        <v>6</v>
      </c>
      <c r="N11" s="89" t="s">
        <v>150</v>
      </c>
      <c r="O11" s="221">
        <v>5.5</v>
      </c>
      <c r="P11" s="321">
        <v>0</v>
      </c>
      <c r="Q11" s="332">
        <f t="shared" si="3"/>
        <v>5.5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89" t="s">
        <v>407</v>
      </c>
      <c r="B12" s="221" t="s">
        <v>305</v>
      </c>
      <c r="C12" s="321" t="s">
        <v>305</v>
      </c>
      <c r="D12" s="222" t="s">
        <v>305</v>
      </c>
      <c r="E12" s="89" t="s">
        <v>449</v>
      </c>
      <c r="F12" s="341">
        <v>6.5</v>
      </c>
      <c r="G12" s="342">
        <v>1</v>
      </c>
      <c r="H12" s="332">
        <f t="shared" si="1"/>
        <v>7.5</v>
      </c>
      <c r="I12" s="84"/>
      <c r="J12" s="89" t="s">
        <v>281</v>
      </c>
      <c r="K12" s="221">
        <v>6</v>
      </c>
      <c r="L12" s="321">
        <v>0</v>
      </c>
      <c r="M12" s="222">
        <f t="shared" si="2"/>
        <v>6</v>
      </c>
      <c r="N12" s="89" t="s">
        <v>157</v>
      </c>
      <c r="O12" s="221">
        <v>6</v>
      </c>
      <c r="P12" s="321">
        <v>0</v>
      </c>
      <c r="Q12" s="332">
        <f t="shared" si="3"/>
        <v>6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89" t="s">
        <v>241</v>
      </c>
      <c r="B13" s="221">
        <v>6</v>
      </c>
      <c r="C13" s="321">
        <v>0</v>
      </c>
      <c r="D13" s="222">
        <f t="shared" si="0"/>
        <v>6</v>
      </c>
      <c r="E13" s="89" t="s">
        <v>192</v>
      </c>
      <c r="F13" s="341">
        <v>6</v>
      </c>
      <c r="G13" s="342">
        <v>0</v>
      </c>
      <c r="H13" s="332">
        <f t="shared" si="1"/>
        <v>6</v>
      </c>
      <c r="I13" s="84"/>
      <c r="J13" s="89" t="s">
        <v>289</v>
      </c>
      <c r="K13" s="221">
        <v>6</v>
      </c>
      <c r="L13" s="321">
        <v>0</v>
      </c>
      <c r="M13" s="222">
        <f t="shared" si="2"/>
        <v>6</v>
      </c>
      <c r="N13" s="89" t="s">
        <v>389</v>
      </c>
      <c r="O13" s="221">
        <v>6</v>
      </c>
      <c r="P13" s="321">
        <v>0</v>
      </c>
      <c r="Q13" s="332">
        <f t="shared" si="3"/>
        <v>6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89" t="s">
        <v>242</v>
      </c>
      <c r="B14" s="221">
        <v>5.5</v>
      </c>
      <c r="C14" s="321">
        <v>0</v>
      </c>
      <c r="D14" s="222">
        <f t="shared" si="0"/>
        <v>5.5</v>
      </c>
      <c r="E14" s="89" t="s">
        <v>196</v>
      </c>
      <c r="F14" s="341">
        <v>6</v>
      </c>
      <c r="G14" s="342">
        <v>0</v>
      </c>
      <c r="H14" s="332">
        <f t="shared" si="1"/>
        <v>6</v>
      </c>
      <c r="I14" s="84"/>
      <c r="J14" s="89" t="s">
        <v>368</v>
      </c>
      <c r="K14" s="221">
        <v>6</v>
      </c>
      <c r="L14" s="321">
        <v>0</v>
      </c>
      <c r="M14" s="222">
        <f t="shared" si="2"/>
        <v>6</v>
      </c>
      <c r="N14" s="89" t="s">
        <v>152</v>
      </c>
      <c r="O14" s="221">
        <v>6.5</v>
      </c>
      <c r="P14" s="321">
        <v>2.5</v>
      </c>
      <c r="Q14" s="332">
        <f t="shared" si="3"/>
        <v>9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>
      <c r="A15" s="91" t="s">
        <v>243</v>
      </c>
      <c r="B15" s="229">
        <v>6.5</v>
      </c>
      <c r="C15" s="322">
        <v>-0.5</v>
      </c>
      <c r="D15" s="230">
        <f t="shared" si="0"/>
        <v>6</v>
      </c>
      <c r="E15" s="91" t="s">
        <v>194</v>
      </c>
      <c r="F15" s="337">
        <v>6</v>
      </c>
      <c r="G15" s="343">
        <v>0</v>
      </c>
      <c r="H15" s="344">
        <f t="shared" si="1"/>
        <v>6</v>
      </c>
      <c r="I15" s="84"/>
      <c r="J15" s="91" t="s">
        <v>287</v>
      </c>
      <c r="K15" s="229">
        <v>7</v>
      </c>
      <c r="L15" s="322">
        <v>3</v>
      </c>
      <c r="M15" s="230">
        <f t="shared" si="2"/>
        <v>10</v>
      </c>
      <c r="N15" s="91" t="s">
        <v>151</v>
      </c>
      <c r="O15" s="229">
        <v>7.5</v>
      </c>
      <c r="P15" s="322">
        <v>6</v>
      </c>
      <c r="Q15" s="333">
        <f t="shared" si="3"/>
        <v>13.5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13.5" thickBot="1">
      <c r="A16" s="92"/>
      <c r="B16" s="323"/>
      <c r="C16" s="324"/>
      <c r="D16" s="235"/>
      <c r="E16" s="92"/>
      <c r="F16" s="323"/>
      <c r="G16" s="324"/>
      <c r="H16" s="235"/>
      <c r="I16" s="93"/>
      <c r="J16" s="92"/>
      <c r="K16" s="323"/>
      <c r="L16" s="324"/>
      <c r="M16" s="235"/>
      <c r="N16" s="92"/>
      <c r="O16" s="323"/>
      <c r="P16" s="324"/>
      <c r="Q16" s="235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94" t="s">
        <v>233</v>
      </c>
      <c r="B17" s="241">
        <v>6</v>
      </c>
      <c r="C17" s="325">
        <v>-1</v>
      </c>
      <c r="D17" s="240">
        <f t="shared" si="0"/>
        <v>5</v>
      </c>
      <c r="E17" s="94" t="s">
        <v>184</v>
      </c>
      <c r="F17" s="345">
        <v>6.5</v>
      </c>
      <c r="G17" s="346">
        <v>-2</v>
      </c>
      <c r="H17" s="334">
        <f t="shared" si="1"/>
        <v>4.5</v>
      </c>
      <c r="I17" s="93"/>
      <c r="J17" s="94" t="s">
        <v>464</v>
      </c>
      <c r="K17" s="241">
        <v>6</v>
      </c>
      <c r="L17" s="325">
        <v>0</v>
      </c>
      <c r="M17" s="240">
        <f t="shared" si="2"/>
        <v>6</v>
      </c>
      <c r="N17" s="94" t="s">
        <v>415</v>
      </c>
      <c r="O17" s="241" t="s">
        <v>130</v>
      </c>
      <c r="P17" s="325" t="s">
        <v>130</v>
      </c>
      <c r="Q17" s="334" t="s">
        <v>130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95" t="s">
        <v>246</v>
      </c>
      <c r="B18" s="246">
        <v>6</v>
      </c>
      <c r="C18" s="236">
        <v>0</v>
      </c>
      <c r="D18" s="245">
        <f t="shared" si="0"/>
        <v>6</v>
      </c>
      <c r="E18" s="95" t="s">
        <v>386</v>
      </c>
      <c r="F18" s="347">
        <v>7.5</v>
      </c>
      <c r="G18" s="348">
        <v>1.5</v>
      </c>
      <c r="H18" s="235">
        <f t="shared" si="1"/>
        <v>9</v>
      </c>
      <c r="I18" s="93"/>
      <c r="J18" s="95" t="s">
        <v>286</v>
      </c>
      <c r="K18" s="246">
        <v>6.5</v>
      </c>
      <c r="L18" s="236">
        <v>-0.5</v>
      </c>
      <c r="M18" s="245">
        <f t="shared" si="2"/>
        <v>6</v>
      </c>
      <c r="N18" s="95" t="s">
        <v>387</v>
      </c>
      <c r="O18" s="246">
        <v>6</v>
      </c>
      <c r="P18" s="236">
        <v>-0.5</v>
      </c>
      <c r="Q18" s="235">
        <f t="shared" si="3"/>
        <v>5.5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95" t="s">
        <v>247</v>
      </c>
      <c r="B19" s="246">
        <v>5</v>
      </c>
      <c r="C19" s="236">
        <v>0</v>
      </c>
      <c r="D19" s="245">
        <f t="shared" si="0"/>
        <v>5</v>
      </c>
      <c r="E19" s="95" t="s">
        <v>193</v>
      </c>
      <c r="F19" s="347">
        <v>6</v>
      </c>
      <c r="G19" s="348">
        <v>0</v>
      </c>
      <c r="H19" s="235">
        <f t="shared" si="1"/>
        <v>6</v>
      </c>
      <c r="I19" s="93"/>
      <c r="J19" s="95" t="s">
        <v>290</v>
      </c>
      <c r="K19" s="246">
        <v>6</v>
      </c>
      <c r="L19" s="236">
        <v>0</v>
      </c>
      <c r="M19" s="245">
        <f t="shared" si="2"/>
        <v>6</v>
      </c>
      <c r="N19" s="95" t="s">
        <v>388</v>
      </c>
      <c r="O19" s="246">
        <v>6</v>
      </c>
      <c r="P19" s="236">
        <v>0</v>
      </c>
      <c r="Q19" s="235">
        <f t="shared" si="3"/>
        <v>6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95" t="s">
        <v>245</v>
      </c>
      <c r="B20" s="246" t="s">
        <v>130</v>
      </c>
      <c r="C20" s="236" t="s">
        <v>130</v>
      </c>
      <c r="D20" s="245" t="s">
        <v>130</v>
      </c>
      <c r="E20" s="95" t="s">
        <v>480</v>
      </c>
      <c r="F20" s="347">
        <v>6</v>
      </c>
      <c r="G20" s="348">
        <v>0</v>
      </c>
      <c r="H20" s="235">
        <f t="shared" si="1"/>
        <v>6</v>
      </c>
      <c r="I20" s="93"/>
      <c r="J20" s="95" t="s">
        <v>285</v>
      </c>
      <c r="K20" s="246">
        <v>7</v>
      </c>
      <c r="L20" s="236">
        <v>0</v>
      </c>
      <c r="M20" s="245">
        <f t="shared" si="2"/>
        <v>7</v>
      </c>
      <c r="N20" s="95" t="s">
        <v>155</v>
      </c>
      <c r="O20" s="246">
        <v>6</v>
      </c>
      <c r="P20" s="236">
        <v>0</v>
      </c>
      <c r="Q20" s="235">
        <f t="shared" si="3"/>
        <v>6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95" t="s">
        <v>250</v>
      </c>
      <c r="B21" s="246" t="s">
        <v>227</v>
      </c>
      <c r="C21" s="236" t="s">
        <v>227</v>
      </c>
      <c r="D21" s="245" t="s">
        <v>227</v>
      </c>
      <c r="E21" s="95" t="s">
        <v>188</v>
      </c>
      <c r="F21" s="347">
        <v>6</v>
      </c>
      <c r="G21" s="348">
        <v>0</v>
      </c>
      <c r="H21" s="235">
        <f t="shared" si="1"/>
        <v>6</v>
      </c>
      <c r="I21" s="93"/>
      <c r="J21" s="95" t="s">
        <v>282</v>
      </c>
      <c r="K21" s="246">
        <v>6</v>
      </c>
      <c r="L21" s="236">
        <v>0</v>
      </c>
      <c r="M21" s="245">
        <f t="shared" si="2"/>
        <v>6</v>
      </c>
      <c r="N21" s="95" t="s">
        <v>474</v>
      </c>
      <c r="O21" s="246">
        <v>6</v>
      </c>
      <c r="P21" s="236">
        <v>0</v>
      </c>
      <c r="Q21" s="235">
        <f t="shared" si="3"/>
        <v>6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89" t="s">
        <v>248</v>
      </c>
      <c r="B22" s="221">
        <v>6</v>
      </c>
      <c r="C22" s="321">
        <v>0</v>
      </c>
      <c r="D22" s="222">
        <f t="shared" si="0"/>
        <v>6</v>
      </c>
      <c r="E22" s="95" t="s">
        <v>414</v>
      </c>
      <c r="F22" s="347">
        <v>6</v>
      </c>
      <c r="G22" s="348">
        <v>0</v>
      </c>
      <c r="H22" s="235">
        <f t="shared" si="1"/>
        <v>6</v>
      </c>
      <c r="I22" s="93"/>
      <c r="J22" s="95" t="s">
        <v>432</v>
      </c>
      <c r="K22" s="246">
        <v>5</v>
      </c>
      <c r="L22" s="236">
        <v>-0.5</v>
      </c>
      <c r="M22" s="245">
        <f t="shared" si="2"/>
        <v>4.5</v>
      </c>
      <c r="N22" s="95" t="s">
        <v>158</v>
      </c>
      <c r="O22" s="246">
        <v>6</v>
      </c>
      <c r="P22" s="236">
        <v>0</v>
      </c>
      <c r="Q22" s="235">
        <f t="shared" si="3"/>
        <v>6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5" t="s">
        <v>460</v>
      </c>
      <c r="B23" s="246">
        <v>6</v>
      </c>
      <c r="C23" s="236">
        <v>-0.5</v>
      </c>
      <c r="D23" s="245">
        <f t="shared" si="0"/>
        <v>5.5</v>
      </c>
      <c r="E23" s="95" t="s">
        <v>199</v>
      </c>
      <c r="F23" s="347">
        <v>6</v>
      </c>
      <c r="G23" s="348">
        <v>0</v>
      </c>
      <c r="H23" s="235">
        <f t="shared" si="1"/>
        <v>6</v>
      </c>
      <c r="I23" s="93"/>
      <c r="J23" s="95" t="s">
        <v>294</v>
      </c>
      <c r="K23" s="246">
        <v>5.5</v>
      </c>
      <c r="L23" s="236">
        <v>0</v>
      </c>
      <c r="M23" s="245">
        <f t="shared" si="2"/>
        <v>5.5</v>
      </c>
      <c r="N23" s="95" t="s">
        <v>149</v>
      </c>
      <c r="O23" s="246">
        <v>6</v>
      </c>
      <c r="P23" s="236">
        <v>0</v>
      </c>
      <c r="Q23" s="235">
        <f t="shared" si="3"/>
        <v>6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5" t="s">
        <v>459</v>
      </c>
      <c r="B24" s="246">
        <v>5.5</v>
      </c>
      <c r="C24" s="236">
        <v>0</v>
      </c>
      <c r="D24" s="245">
        <f t="shared" si="0"/>
        <v>5.5</v>
      </c>
      <c r="E24" s="95" t="s">
        <v>191</v>
      </c>
      <c r="F24" s="347">
        <v>6</v>
      </c>
      <c r="G24" s="348">
        <v>0</v>
      </c>
      <c r="H24" s="235">
        <f t="shared" si="1"/>
        <v>6</v>
      </c>
      <c r="I24" s="93"/>
      <c r="J24" s="95" t="s">
        <v>280</v>
      </c>
      <c r="K24" s="246">
        <v>6</v>
      </c>
      <c r="L24" s="236">
        <v>0</v>
      </c>
      <c r="M24" s="245">
        <f t="shared" si="2"/>
        <v>6</v>
      </c>
      <c r="N24" s="95" t="s">
        <v>475</v>
      </c>
      <c r="O24" s="246">
        <v>7</v>
      </c>
      <c r="P24" s="236">
        <v>3</v>
      </c>
      <c r="Q24" s="235">
        <f t="shared" si="3"/>
        <v>10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89" t="s">
        <v>235</v>
      </c>
      <c r="B25" s="221">
        <v>6</v>
      </c>
      <c r="C25" s="321">
        <v>0</v>
      </c>
      <c r="D25" s="222">
        <f t="shared" si="0"/>
        <v>6</v>
      </c>
      <c r="E25" s="95" t="s">
        <v>203</v>
      </c>
      <c r="F25" s="347">
        <v>5.5</v>
      </c>
      <c r="G25" s="348">
        <v>0</v>
      </c>
      <c r="H25" s="235">
        <f t="shared" si="1"/>
        <v>5.5</v>
      </c>
      <c r="I25" s="93"/>
      <c r="J25" s="95" t="s">
        <v>298</v>
      </c>
      <c r="K25" s="246">
        <v>6</v>
      </c>
      <c r="L25" s="236">
        <v>0</v>
      </c>
      <c r="M25" s="245">
        <f t="shared" si="2"/>
        <v>6</v>
      </c>
      <c r="N25" s="95" t="s">
        <v>390</v>
      </c>
      <c r="O25" s="246">
        <v>6</v>
      </c>
      <c r="P25" s="236">
        <v>0</v>
      </c>
      <c r="Q25" s="235">
        <f t="shared" si="3"/>
        <v>6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95" t="s">
        <v>406</v>
      </c>
      <c r="B26" s="246">
        <v>6</v>
      </c>
      <c r="C26" s="236">
        <v>0</v>
      </c>
      <c r="D26" s="245">
        <f t="shared" si="0"/>
        <v>6</v>
      </c>
      <c r="E26" s="95" t="s">
        <v>468</v>
      </c>
      <c r="F26" s="347">
        <v>6.5</v>
      </c>
      <c r="G26" s="348">
        <v>0</v>
      </c>
      <c r="H26" s="235">
        <f t="shared" si="1"/>
        <v>6.5</v>
      </c>
      <c r="I26" s="93"/>
      <c r="J26" s="95" t="s">
        <v>297</v>
      </c>
      <c r="K26" s="246">
        <v>6</v>
      </c>
      <c r="L26" s="236">
        <v>0</v>
      </c>
      <c r="M26" s="245">
        <f t="shared" si="2"/>
        <v>6</v>
      </c>
      <c r="N26" s="142" t="s">
        <v>160</v>
      </c>
      <c r="O26" s="335">
        <v>6</v>
      </c>
      <c r="P26" s="236">
        <v>0</v>
      </c>
      <c r="Q26" s="235">
        <f t="shared" si="3"/>
        <v>6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95" t="s">
        <v>374</v>
      </c>
      <c r="B27" s="246">
        <v>6</v>
      </c>
      <c r="C27" s="236">
        <v>0</v>
      </c>
      <c r="D27" s="245">
        <f t="shared" si="0"/>
        <v>6</v>
      </c>
      <c r="E27" s="95" t="s">
        <v>205</v>
      </c>
      <c r="F27" s="347" t="s">
        <v>130</v>
      </c>
      <c r="G27" s="348" t="s">
        <v>130</v>
      </c>
      <c r="H27" s="235" t="s">
        <v>130</v>
      </c>
      <c r="I27" s="93"/>
      <c r="J27" s="95" t="s">
        <v>370</v>
      </c>
      <c r="K27" s="246" t="s">
        <v>130</v>
      </c>
      <c r="L27" s="236" t="s">
        <v>130</v>
      </c>
      <c r="M27" s="245" t="s">
        <v>130</v>
      </c>
      <c r="N27" s="95" t="s">
        <v>476</v>
      </c>
      <c r="O27" s="246">
        <v>6</v>
      </c>
      <c r="P27" s="236">
        <v>0</v>
      </c>
      <c r="Q27" s="235">
        <f>O27+P27</f>
        <v>6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thickBot="1">
      <c r="A28" s="92" t="s">
        <v>254</v>
      </c>
      <c r="B28" s="251">
        <v>6</v>
      </c>
      <c r="C28" s="326">
        <v>0</v>
      </c>
      <c r="D28" s="245">
        <f>B28+C28</f>
        <v>6</v>
      </c>
      <c r="E28" s="92" t="s">
        <v>384</v>
      </c>
      <c r="F28" s="349">
        <v>6</v>
      </c>
      <c r="G28" s="350">
        <v>1</v>
      </c>
      <c r="H28" s="235">
        <f t="shared" si="1"/>
        <v>7</v>
      </c>
      <c r="I28" s="93"/>
      <c r="J28" s="92" t="s">
        <v>369</v>
      </c>
      <c r="K28" s="251">
        <v>4.5</v>
      </c>
      <c r="L28" s="326">
        <v>-0.5</v>
      </c>
      <c r="M28" s="245">
        <f t="shared" si="2"/>
        <v>4</v>
      </c>
      <c r="N28" s="92" t="s">
        <v>391</v>
      </c>
      <c r="O28" s="336">
        <v>5</v>
      </c>
      <c r="P28" s="326">
        <v>0</v>
      </c>
      <c r="Q28" s="235">
        <f>O28+P28</f>
        <v>5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thickBot="1">
      <c r="A29" s="91" t="s">
        <v>375</v>
      </c>
      <c r="B29" s="229">
        <v>0</v>
      </c>
      <c r="C29" s="327">
        <v>0</v>
      </c>
      <c r="D29" s="352">
        <f t="shared" si="0"/>
        <v>0</v>
      </c>
      <c r="E29" s="91" t="s">
        <v>470</v>
      </c>
      <c r="F29" s="337">
        <v>0</v>
      </c>
      <c r="G29" s="351">
        <v>0</v>
      </c>
      <c r="H29" s="252">
        <f t="shared" si="1"/>
        <v>0</v>
      </c>
      <c r="I29" s="84"/>
      <c r="J29" s="91" t="s">
        <v>412</v>
      </c>
      <c r="K29" s="229">
        <v>-1.5</v>
      </c>
      <c r="L29" s="327">
        <v>0</v>
      </c>
      <c r="M29" s="352">
        <f t="shared" si="2"/>
        <v>-1.5</v>
      </c>
      <c r="N29" s="91" t="s">
        <v>163</v>
      </c>
      <c r="O29" s="337">
        <v>0</v>
      </c>
      <c r="P29" s="338">
        <v>0</v>
      </c>
      <c r="Q29" s="252">
        <f t="shared" si="3"/>
        <v>0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thickBot="1">
      <c r="A30" s="328" t="s">
        <v>93</v>
      </c>
      <c r="B30" s="329">
        <f>18/3</f>
        <v>6</v>
      </c>
      <c r="C30" s="330">
        <v>0</v>
      </c>
      <c r="D30" s="252">
        <f>C30</f>
        <v>0</v>
      </c>
      <c r="E30" s="328" t="s">
        <v>93</v>
      </c>
      <c r="F30" s="329">
        <f>17/3</f>
        <v>5.666666666666667</v>
      </c>
      <c r="G30" s="330">
        <v>0</v>
      </c>
      <c r="H30" s="252">
        <f>G30</f>
        <v>0</v>
      </c>
      <c r="I30" s="84"/>
      <c r="J30" s="328" t="s">
        <v>93</v>
      </c>
      <c r="K30" s="329">
        <f>16.5/3</f>
        <v>5.5</v>
      </c>
      <c r="L30" s="330">
        <v>0</v>
      </c>
      <c r="M30" s="252">
        <f>L30</f>
        <v>0</v>
      </c>
      <c r="N30" s="328" t="s">
        <v>93</v>
      </c>
      <c r="O30" s="329">
        <f>18/3</f>
        <v>6</v>
      </c>
      <c r="P30" s="330">
        <v>0</v>
      </c>
      <c r="Q30" s="252">
        <f>P30</f>
        <v>0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254"/>
      <c r="B31" s="255"/>
      <c r="C31" s="255"/>
      <c r="D31" s="256"/>
      <c r="E31" s="254"/>
      <c r="F31" s="255"/>
      <c r="G31" s="255"/>
      <c r="H31" s="256"/>
      <c r="I31" s="102"/>
      <c r="J31" s="254"/>
      <c r="K31" s="255"/>
      <c r="L31" s="255"/>
      <c r="M31" s="256"/>
      <c r="N31" s="254"/>
      <c r="O31" s="255"/>
      <c r="P31" s="255"/>
      <c r="Q31" s="256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297"/>
      <c r="B32" s="444">
        <f>B5+B6+B7+B25+B9+B10+B11+B22+B13+B14+B15+B29</f>
        <v>66.5</v>
      </c>
      <c r="C32" s="444">
        <f>C4+C5+C6+C7+C25+C9+C10+C11+C22+C13+C14+C15+C29+C30</f>
        <v>-0.5</v>
      </c>
      <c r="D32" s="445">
        <f>B32+C32</f>
        <v>66</v>
      </c>
      <c r="E32" s="297"/>
      <c r="F32" s="479">
        <f>F5+F6+F7+F8+F9+F10+F11+F12+F13+F14+F15+F29</f>
        <v>65.5</v>
      </c>
      <c r="G32" s="479">
        <f>G4+G5+G6+G7+G8+G9+G10+G11+G12+G13+G14+G15+G29+G30</f>
        <v>2.5</v>
      </c>
      <c r="H32" s="480">
        <f>F32+G32</f>
        <v>68</v>
      </c>
      <c r="I32" s="108"/>
      <c r="J32" s="297"/>
      <c r="K32" s="432">
        <f>K5+K6+K7+K8+K9+K10+K11+K12+K13+K14+K15+K29</f>
        <v>64</v>
      </c>
      <c r="L32" s="432">
        <f>L4+L5+L6+L7+L8+L9+L10+L11+L12+L13+L14+L15+L29+L30</f>
        <v>2</v>
      </c>
      <c r="M32" s="433">
        <f>K32+L32</f>
        <v>66</v>
      </c>
      <c r="N32" s="297"/>
      <c r="O32" s="461">
        <f>O5+O6+O7+O8+O9+O10+O11+O12+O13+O14+O15+O29</f>
        <v>66.5</v>
      </c>
      <c r="P32" s="462">
        <f>P4+P5+P6+P7+P8+P9+P10+P11+P12+P13+P14+P15+P29+P30</f>
        <v>7.5</v>
      </c>
      <c r="Q32" s="463">
        <f>O32+P32</f>
        <v>74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thickBot="1">
      <c r="A33" s="111"/>
      <c r="B33" s="112"/>
      <c r="C33" s="112"/>
      <c r="D33" s="113"/>
      <c r="E33" s="111"/>
      <c r="F33" s="112"/>
      <c r="G33" s="112"/>
      <c r="H33" s="113"/>
      <c r="I33" s="114"/>
      <c r="J33" s="111"/>
      <c r="K33" s="112"/>
      <c r="L33" s="112"/>
      <c r="M33" s="113"/>
      <c r="N33" s="111"/>
      <c r="O33" s="112"/>
      <c r="P33" s="112"/>
      <c r="Q33" s="11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thickBot="1">
      <c r="A34" s="199"/>
      <c r="B34" s="200"/>
      <c r="C34" s="200"/>
      <c r="D34" s="201">
        <v>1</v>
      </c>
      <c r="E34" s="118"/>
      <c r="F34" s="119"/>
      <c r="G34" s="119"/>
      <c r="H34" s="120">
        <v>1</v>
      </c>
      <c r="I34" s="121"/>
      <c r="J34" s="319"/>
      <c r="K34" s="318"/>
      <c r="L34" s="318"/>
      <c r="M34" s="317">
        <v>1</v>
      </c>
      <c r="N34" s="164"/>
      <c r="O34" s="165"/>
      <c r="P34" s="165"/>
      <c r="Q34" s="166">
        <v>2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ht="6" customHeight="1" thickBot="1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7"/>
      <c r="R35" s="3"/>
      <c r="S35" s="3"/>
      <c r="T35" s="3"/>
      <c r="U35" s="3"/>
      <c r="V35" s="128"/>
      <c r="W35" s="3"/>
      <c r="X35" s="3"/>
      <c r="Y35" s="3"/>
      <c r="Z35" s="3"/>
    </row>
    <row r="36" spans="1:26" ht="15" thickBot="1">
      <c r="A36" s="674" t="s">
        <v>37</v>
      </c>
      <c r="B36" s="675"/>
      <c r="C36" s="675"/>
      <c r="D36" s="675"/>
      <c r="E36" s="675"/>
      <c r="F36" s="675"/>
      <c r="G36" s="675"/>
      <c r="H36" s="675"/>
      <c r="I36" s="689"/>
      <c r="J36" s="675"/>
      <c r="K36" s="675"/>
      <c r="L36" s="675"/>
      <c r="M36" s="675"/>
      <c r="N36" s="675"/>
      <c r="O36" s="675"/>
      <c r="P36" s="675"/>
      <c r="Q36" s="676"/>
      <c r="R36" s="3"/>
      <c r="S36" s="3"/>
      <c r="T36" s="3"/>
      <c r="U36" s="3"/>
      <c r="V36" s="30"/>
      <c r="W36" s="3"/>
      <c r="X36" s="3"/>
      <c r="Y36" s="3"/>
      <c r="Z36" s="3"/>
    </row>
    <row r="37" spans="1:26" ht="15" customHeight="1" thickBot="1">
      <c r="A37" s="703" t="s">
        <v>76</v>
      </c>
      <c r="B37" s="704"/>
      <c r="C37" s="704"/>
      <c r="D37" s="705"/>
      <c r="E37" s="683" t="s">
        <v>67</v>
      </c>
      <c r="F37" s="688"/>
      <c r="G37" s="688"/>
      <c r="H37" s="684"/>
      <c r="I37" s="126"/>
      <c r="J37" s="694" t="s">
        <v>351</v>
      </c>
      <c r="K37" s="695"/>
      <c r="L37" s="695"/>
      <c r="M37" s="696"/>
      <c r="N37" s="700" t="s">
        <v>95</v>
      </c>
      <c r="O37" s="701"/>
      <c r="P37" s="701"/>
      <c r="Q37" s="702"/>
      <c r="R37" s="3"/>
      <c r="S37" s="3"/>
      <c r="T37" s="3"/>
      <c r="U37" s="3"/>
      <c r="V37" s="3"/>
      <c r="W37" s="129"/>
      <c r="X37" s="129"/>
      <c r="Y37" s="129"/>
      <c r="Z37" s="129"/>
    </row>
    <row r="38" spans="1:26" ht="13.5" thickBot="1">
      <c r="A38" s="131" t="s">
        <v>3</v>
      </c>
      <c r="B38" s="131" t="s">
        <v>68</v>
      </c>
      <c r="C38" s="131">
        <v>0</v>
      </c>
      <c r="D38" s="131" t="s">
        <v>11</v>
      </c>
      <c r="E38" s="132" t="s">
        <v>3</v>
      </c>
      <c r="F38" s="133" t="s">
        <v>68</v>
      </c>
      <c r="G38" s="134">
        <v>2</v>
      </c>
      <c r="H38" s="133" t="s">
        <v>11</v>
      </c>
      <c r="I38" s="126"/>
      <c r="J38" s="85" t="s">
        <v>3</v>
      </c>
      <c r="K38" s="86" t="s">
        <v>68</v>
      </c>
      <c r="L38" s="87">
        <v>0</v>
      </c>
      <c r="M38" s="86" t="s">
        <v>11</v>
      </c>
      <c r="N38" s="80" t="s">
        <v>3</v>
      </c>
      <c r="O38" s="80" t="s">
        <v>68</v>
      </c>
      <c r="P38" s="80">
        <v>1.5</v>
      </c>
      <c r="Q38" s="80" t="s">
        <v>11</v>
      </c>
      <c r="R38" s="3"/>
      <c r="S38" s="3"/>
      <c r="T38" s="3"/>
      <c r="U38" s="3"/>
      <c r="V38" s="3"/>
      <c r="W38" s="138"/>
      <c r="X38" s="138"/>
      <c r="Y38" s="138"/>
      <c r="Z38" s="138"/>
    </row>
    <row r="39" spans="1:26" ht="12.75">
      <c r="A39" s="88" t="s">
        <v>256</v>
      </c>
      <c r="B39" s="218">
        <v>6</v>
      </c>
      <c r="C39" s="320">
        <v>-1</v>
      </c>
      <c r="D39" s="331">
        <f>B39+C39</f>
        <v>5</v>
      </c>
      <c r="E39" s="88" t="s">
        <v>164</v>
      </c>
      <c r="F39" s="218">
        <v>6</v>
      </c>
      <c r="G39" s="320">
        <v>0</v>
      </c>
      <c r="H39" s="217">
        <f>F39+G39</f>
        <v>6</v>
      </c>
      <c r="I39" s="126"/>
      <c r="J39" s="88" t="s">
        <v>118</v>
      </c>
      <c r="K39" s="216">
        <v>6</v>
      </c>
      <c r="L39" s="320">
        <v>0</v>
      </c>
      <c r="M39" s="217">
        <f>K39+L39</f>
        <v>6</v>
      </c>
      <c r="N39" s="88" t="s">
        <v>301</v>
      </c>
      <c r="O39" s="339">
        <v>6</v>
      </c>
      <c r="P39" s="340">
        <v>-1</v>
      </c>
      <c r="Q39" s="331">
        <f>O39+P39</f>
        <v>5</v>
      </c>
      <c r="R39" s="3"/>
      <c r="S39" s="3"/>
      <c r="T39" s="3"/>
      <c r="U39" s="3"/>
      <c r="V39" s="3"/>
      <c r="W39" s="139"/>
      <c r="X39" s="139"/>
      <c r="Y39" s="139"/>
      <c r="Z39" s="139"/>
    </row>
    <row r="40" spans="1:26" ht="12.75">
      <c r="A40" s="89" t="s">
        <v>257</v>
      </c>
      <c r="B40" s="221">
        <v>6</v>
      </c>
      <c r="C40" s="321">
        <v>0</v>
      </c>
      <c r="D40" s="332">
        <f aca="true" t="shared" si="4" ref="D40:D63">B40+C40</f>
        <v>6</v>
      </c>
      <c r="E40" s="89" t="s">
        <v>359</v>
      </c>
      <c r="F40" s="221">
        <v>6</v>
      </c>
      <c r="G40" s="321">
        <v>0</v>
      </c>
      <c r="H40" s="222">
        <f aca="true" t="shared" si="5" ref="H40:H62">F40+G40</f>
        <v>6</v>
      </c>
      <c r="I40" s="126"/>
      <c r="J40" s="89" t="s">
        <v>395</v>
      </c>
      <c r="K40" s="221">
        <v>7</v>
      </c>
      <c r="L40" s="321">
        <v>-0.5</v>
      </c>
      <c r="M40" s="222">
        <f aca="true" t="shared" si="6" ref="M40:M63">K40+L40</f>
        <v>6.5</v>
      </c>
      <c r="N40" s="89" t="s">
        <v>323</v>
      </c>
      <c r="O40" s="341">
        <v>6</v>
      </c>
      <c r="P40" s="342">
        <v>0</v>
      </c>
      <c r="Q40" s="332">
        <f aca="true" t="shared" si="7" ref="Q40:Q63">O40+P40</f>
        <v>6</v>
      </c>
      <c r="R40" s="3"/>
      <c r="S40" s="3"/>
      <c r="T40" s="3"/>
      <c r="U40" s="3"/>
      <c r="V40" s="3"/>
      <c r="W40" s="139"/>
      <c r="X40" s="139"/>
      <c r="Y40" s="139"/>
      <c r="Z40" s="139"/>
    </row>
    <row r="41" spans="1:26" ht="12.75">
      <c r="A41" s="89" t="s">
        <v>274</v>
      </c>
      <c r="B41" s="221" t="s">
        <v>305</v>
      </c>
      <c r="C41" s="321" t="s">
        <v>305</v>
      </c>
      <c r="D41" s="332" t="s">
        <v>305</v>
      </c>
      <c r="E41" s="89" t="s">
        <v>166</v>
      </c>
      <c r="F41" s="221">
        <v>6</v>
      </c>
      <c r="G41" s="321">
        <v>0</v>
      </c>
      <c r="H41" s="222">
        <f t="shared" si="5"/>
        <v>6</v>
      </c>
      <c r="I41" s="126"/>
      <c r="J41" s="89" t="s">
        <v>120</v>
      </c>
      <c r="K41" s="221">
        <v>5.5</v>
      </c>
      <c r="L41" s="321">
        <v>0</v>
      </c>
      <c r="M41" s="222">
        <f t="shared" si="6"/>
        <v>5.5</v>
      </c>
      <c r="N41" s="89" t="s">
        <v>303</v>
      </c>
      <c r="O41" s="341">
        <v>6</v>
      </c>
      <c r="P41" s="342">
        <v>0</v>
      </c>
      <c r="Q41" s="332">
        <f t="shared" si="7"/>
        <v>6</v>
      </c>
      <c r="R41" s="3"/>
      <c r="S41" s="3"/>
      <c r="T41" s="3"/>
      <c r="U41" s="3"/>
      <c r="V41" s="3"/>
      <c r="W41" s="139"/>
      <c r="X41" s="139"/>
      <c r="Y41" s="139"/>
      <c r="Z41" s="139"/>
    </row>
    <row r="42" spans="1:26" ht="12.75">
      <c r="A42" s="89" t="s">
        <v>259</v>
      </c>
      <c r="B42" s="221">
        <v>6.5</v>
      </c>
      <c r="C42" s="321">
        <v>0</v>
      </c>
      <c r="D42" s="332">
        <f t="shared" si="4"/>
        <v>6.5</v>
      </c>
      <c r="E42" s="89" t="s">
        <v>353</v>
      </c>
      <c r="F42" s="221">
        <v>6</v>
      </c>
      <c r="G42" s="321">
        <v>0</v>
      </c>
      <c r="H42" s="222">
        <f t="shared" si="5"/>
        <v>6</v>
      </c>
      <c r="I42" s="126"/>
      <c r="J42" s="89" t="s">
        <v>121</v>
      </c>
      <c r="K42" s="221">
        <v>6</v>
      </c>
      <c r="L42" s="321">
        <v>0</v>
      </c>
      <c r="M42" s="222">
        <f t="shared" si="6"/>
        <v>6</v>
      </c>
      <c r="N42" s="89" t="s">
        <v>324</v>
      </c>
      <c r="O42" s="341">
        <v>7</v>
      </c>
      <c r="P42" s="342">
        <v>1</v>
      </c>
      <c r="Q42" s="332">
        <f t="shared" si="7"/>
        <v>8</v>
      </c>
      <c r="R42" s="3"/>
      <c r="S42" s="3"/>
      <c r="T42" s="3"/>
      <c r="U42" s="3"/>
      <c r="V42" s="3"/>
      <c r="W42" s="139"/>
      <c r="X42" s="139"/>
      <c r="Y42" s="139"/>
      <c r="Z42" s="139"/>
    </row>
    <row r="43" spans="1:26" ht="12.75">
      <c r="A43" s="89" t="s">
        <v>270</v>
      </c>
      <c r="B43" s="221">
        <v>6</v>
      </c>
      <c r="C43" s="321">
        <v>0</v>
      </c>
      <c r="D43" s="332">
        <f t="shared" si="4"/>
        <v>6</v>
      </c>
      <c r="E43" s="89" t="s">
        <v>167</v>
      </c>
      <c r="F43" s="221">
        <v>6</v>
      </c>
      <c r="G43" s="321">
        <v>0</v>
      </c>
      <c r="H43" s="222">
        <f t="shared" si="5"/>
        <v>6</v>
      </c>
      <c r="I43" s="126"/>
      <c r="J43" s="89" t="s">
        <v>133</v>
      </c>
      <c r="K43" s="221">
        <v>6</v>
      </c>
      <c r="L43" s="321">
        <v>0</v>
      </c>
      <c r="M43" s="222">
        <f t="shared" si="6"/>
        <v>6</v>
      </c>
      <c r="N43" s="89" t="s">
        <v>307</v>
      </c>
      <c r="O43" s="341">
        <v>5.5</v>
      </c>
      <c r="P43" s="342">
        <v>0</v>
      </c>
      <c r="Q43" s="332">
        <f t="shared" si="7"/>
        <v>5.5</v>
      </c>
      <c r="R43" s="3"/>
      <c r="S43" s="3"/>
      <c r="T43" s="3"/>
      <c r="U43" s="3"/>
      <c r="V43" s="3"/>
      <c r="W43" s="139"/>
      <c r="X43" s="139"/>
      <c r="Y43" s="139"/>
      <c r="Z43" s="139"/>
    </row>
    <row r="44" spans="1:26" ht="12.75">
      <c r="A44" s="89" t="s">
        <v>260</v>
      </c>
      <c r="B44" s="221">
        <v>6</v>
      </c>
      <c r="C44" s="321">
        <v>0</v>
      </c>
      <c r="D44" s="332">
        <f t="shared" si="4"/>
        <v>6</v>
      </c>
      <c r="E44" s="89" t="s">
        <v>164</v>
      </c>
      <c r="F44" s="221">
        <v>8</v>
      </c>
      <c r="G44" s="321">
        <v>7</v>
      </c>
      <c r="H44" s="222">
        <f t="shared" si="5"/>
        <v>15</v>
      </c>
      <c r="I44" s="126"/>
      <c r="J44" s="89" t="s">
        <v>123</v>
      </c>
      <c r="K44" s="221">
        <v>6</v>
      </c>
      <c r="L44" s="321">
        <v>0</v>
      </c>
      <c r="M44" s="222">
        <f t="shared" si="6"/>
        <v>6</v>
      </c>
      <c r="N44" s="89" t="s">
        <v>404</v>
      </c>
      <c r="O44" s="341">
        <v>6</v>
      </c>
      <c r="P44" s="342">
        <v>0</v>
      </c>
      <c r="Q44" s="332">
        <f t="shared" si="7"/>
        <v>6</v>
      </c>
      <c r="R44" s="3"/>
      <c r="S44" s="3"/>
      <c r="T44" s="3"/>
      <c r="U44" s="3"/>
      <c r="V44" s="3"/>
      <c r="W44" s="139"/>
      <c r="X44" s="139"/>
      <c r="Y44" s="139"/>
      <c r="Z44" s="139"/>
    </row>
    <row r="45" spans="1:26" ht="12.75">
      <c r="A45" s="89" t="s">
        <v>262</v>
      </c>
      <c r="B45" s="221">
        <v>6</v>
      </c>
      <c r="C45" s="321">
        <v>0</v>
      </c>
      <c r="D45" s="332">
        <f t="shared" si="4"/>
        <v>6</v>
      </c>
      <c r="E45" s="89" t="s">
        <v>177</v>
      </c>
      <c r="F45" s="221">
        <v>6</v>
      </c>
      <c r="G45" s="321">
        <v>0</v>
      </c>
      <c r="H45" s="222">
        <f t="shared" si="5"/>
        <v>6</v>
      </c>
      <c r="I45" s="126"/>
      <c r="J45" s="89" t="s">
        <v>124</v>
      </c>
      <c r="K45" s="221">
        <v>6.5</v>
      </c>
      <c r="L45" s="321">
        <v>0</v>
      </c>
      <c r="M45" s="222">
        <f t="shared" si="6"/>
        <v>6.5</v>
      </c>
      <c r="N45" s="89" t="s">
        <v>319</v>
      </c>
      <c r="O45" s="341">
        <v>6</v>
      </c>
      <c r="P45" s="342">
        <v>0</v>
      </c>
      <c r="Q45" s="332">
        <f t="shared" si="7"/>
        <v>6</v>
      </c>
      <c r="R45" s="3"/>
      <c r="S45" s="3"/>
      <c r="T45" s="3"/>
      <c r="U45" s="3"/>
      <c r="V45" s="3"/>
      <c r="W45" s="139"/>
      <c r="X45" s="139"/>
      <c r="Y45" s="139"/>
      <c r="Z45" s="139"/>
    </row>
    <row r="46" spans="1:26" ht="12.75">
      <c r="A46" s="89" t="s">
        <v>466</v>
      </c>
      <c r="B46" s="221" t="s">
        <v>305</v>
      </c>
      <c r="C46" s="321" t="s">
        <v>305</v>
      </c>
      <c r="D46" s="332" t="s">
        <v>305</v>
      </c>
      <c r="E46" s="89" t="s">
        <v>169</v>
      </c>
      <c r="F46" s="221">
        <v>6</v>
      </c>
      <c r="G46" s="321">
        <v>0</v>
      </c>
      <c r="H46" s="222">
        <f t="shared" si="5"/>
        <v>6</v>
      </c>
      <c r="I46" s="126"/>
      <c r="J46" s="89" t="s">
        <v>125</v>
      </c>
      <c r="K46" s="221">
        <v>6</v>
      </c>
      <c r="L46" s="321">
        <v>0</v>
      </c>
      <c r="M46" s="222">
        <f t="shared" si="6"/>
        <v>6</v>
      </c>
      <c r="N46" s="89" t="s">
        <v>318</v>
      </c>
      <c r="O46" s="341">
        <v>5.5</v>
      </c>
      <c r="P46" s="342">
        <v>0</v>
      </c>
      <c r="Q46" s="332">
        <f t="shared" si="7"/>
        <v>5.5</v>
      </c>
      <c r="R46" s="3"/>
      <c r="S46" s="3"/>
      <c r="T46" s="3"/>
      <c r="U46" s="3"/>
      <c r="V46" s="3"/>
      <c r="W46" s="139"/>
      <c r="X46" s="139"/>
      <c r="Y46" s="139"/>
      <c r="Z46" s="139"/>
    </row>
    <row r="47" spans="1:26" ht="12.75">
      <c r="A47" s="89" t="s">
        <v>264</v>
      </c>
      <c r="B47" s="221">
        <v>6</v>
      </c>
      <c r="C47" s="321">
        <v>0</v>
      </c>
      <c r="D47" s="332">
        <f t="shared" si="4"/>
        <v>6</v>
      </c>
      <c r="E47" s="89" t="s">
        <v>175</v>
      </c>
      <c r="F47" s="221" t="s">
        <v>305</v>
      </c>
      <c r="G47" s="321" t="s">
        <v>305</v>
      </c>
      <c r="H47" s="222" t="s">
        <v>305</v>
      </c>
      <c r="I47" s="126"/>
      <c r="J47" s="89" t="s">
        <v>126</v>
      </c>
      <c r="K47" s="221">
        <v>6</v>
      </c>
      <c r="L47" s="321">
        <v>0</v>
      </c>
      <c r="M47" s="222">
        <f t="shared" si="6"/>
        <v>6</v>
      </c>
      <c r="N47" s="89" t="s">
        <v>315</v>
      </c>
      <c r="O47" s="341">
        <v>7</v>
      </c>
      <c r="P47" s="342">
        <v>3</v>
      </c>
      <c r="Q47" s="332">
        <f t="shared" si="7"/>
        <v>10</v>
      </c>
      <c r="R47" s="3"/>
      <c r="S47" s="3"/>
      <c r="T47" s="3"/>
      <c r="U47" s="3"/>
      <c r="V47" s="3"/>
      <c r="W47" s="139"/>
      <c r="X47" s="139"/>
      <c r="Y47" s="139"/>
      <c r="Z47" s="139"/>
    </row>
    <row r="48" spans="1:26" ht="12.75">
      <c r="A48" s="89" t="s">
        <v>268</v>
      </c>
      <c r="B48" s="221">
        <v>6</v>
      </c>
      <c r="C48" s="321">
        <v>0</v>
      </c>
      <c r="D48" s="332">
        <f t="shared" si="4"/>
        <v>6</v>
      </c>
      <c r="E48" s="89" t="s">
        <v>172</v>
      </c>
      <c r="F48" s="221">
        <v>6</v>
      </c>
      <c r="G48" s="321">
        <v>-0.5</v>
      </c>
      <c r="H48" s="222">
        <f t="shared" si="5"/>
        <v>5.5</v>
      </c>
      <c r="I48" s="126"/>
      <c r="J48" s="89" t="s">
        <v>127</v>
      </c>
      <c r="K48" s="221">
        <v>6</v>
      </c>
      <c r="L48" s="321">
        <v>1.5</v>
      </c>
      <c r="M48" s="222">
        <f t="shared" si="6"/>
        <v>7.5</v>
      </c>
      <c r="N48" s="89" t="s">
        <v>314</v>
      </c>
      <c r="O48" s="341">
        <v>6</v>
      </c>
      <c r="P48" s="342">
        <v>0</v>
      </c>
      <c r="Q48" s="332">
        <f t="shared" si="7"/>
        <v>6</v>
      </c>
      <c r="R48" s="3"/>
      <c r="S48" s="3"/>
      <c r="T48" s="3"/>
      <c r="U48" s="3"/>
      <c r="V48" s="3"/>
      <c r="W48" s="139"/>
      <c r="X48" s="139"/>
      <c r="Y48" s="139"/>
      <c r="Z48" s="139"/>
    </row>
    <row r="49" spans="1:26" ht="12.75" customHeight="1" thickBot="1">
      <c r="A49" s="91" t="s">
        <v>265</v>
      </c>
      <c r="B49" s="229">
        <v>6</v>
      </c>
      <c r="C49" s="322">
        <v>0</v>
      </c>
      <c r="D49" s="333">
        <f t="shared" si="4"/>
        <v>6</v>
      </c>
      <c r="E49" s="91" t="s">
        <v>170</v>
      </c>
      <c r="F49" s="229">
        <v>6</v>
      </c>
      <c r="G49" s="322">
        <v>0</v>
      </c>
      <c r="H49" s="230">
        <f t="shared" si="5"/>
        <v>6</v>
      </c>
      <c r="I49" s="126"/>
      <c r="J49" s="91" t="s">
        <v>128</v>
      </c>
      <c r="K49" s="229">
        <v>6</v>
      </c>
      <c r="L49" s="322">
        <v>0</v>
      </c>
      <c r="M49" s="230">
        <f t="shared" si="6"/>
        <v>6</v>
      </c>
      <c r="N49" s="91" t="s">
        <v>311</v>
      </c>
      <c r="O49" s="337">
        <v>6</v>
      </c>
      <c r="P49" s="343">
        <v>0</v>
      </c>
      <c r="Q49" s="333">
        <f t="shared" si="7"/>
        <v>6</v>
      </c>
      <c r="R49" s="3"/>
      <c r="S49" s="3"/>
      <c r="T49" s="3"/>
      <c r="U49" s="3"/>
      <c r="V49" s="3"/>
      <c r="W49" s="139"/>
      <c r="X49" s="139"/>
      <c r="Y49" s="139"/>
      <c r="Z49" s="139"/>
    </row>
    <row r="50" spans="1:26" ht="13.5" thickBot="1">
      <c r="A50" s="92"/>
      <c r="B50" s="323"/>
      <c r="C50" s="324"/>
      <c r="D50" s="235"/>
      <c r="E50" s="92"/>
      <c r="F50" s="323"/>
      <c r="G50" s="324"/>
      <c r="H50" s="235"/>
      <c r="I50" s="126"/>
      <c r="J50" s="92"/>
      <c r="K50" s="323"/>
      <c r="L50" s="324"/>
      <c r="M50" s="235"/>
      <c r="N50" s="92"/>
      <c r="O50" s="323"/>
      <c r="P50" s="324"/>
      <c r="Q50" s="235"/>
      <c r="R50" s="3"/>
      <c r="S50" s="3"/>
      <c r="T50" s="3"/>
      <c r="U50" s="3"/>
      <c r="V50" s="3"/>
      <c r="W50" s="139"/>
      <c r="X50" s="139"/>
      <c r="Y50" s="139"/>
      <c r="Z50" s="139"/>
    </row>
    <row r="51" spans="1:26" ht="12.75">
      <c r="A51" s="94" t="s">
        <v>267</v>
      </c>
      <c r="B51" s="241" t="s">
        <v>130</v>
      </c>
      <c r="C51" s="325" t="s">
        <v>130</v>
      </c>
      <c r="D51" s="334" t="s">
        <v>130</v>
      </c>
      <c r="E51" s="94" t="s">
        <v>421</v>
      </c>
      <c r="F51" s="241">
        <v>6</v>
      </c>
      <c r="G51" s="325">
        <v>0</v>
      </c>
      <c r="H51" s="240">
        <f t="shared" si="5"/>
        <v>6</v>
      </c>
      <c r="I51" s="126"/>
      <c r="J51" s="94" t="s">
        <v>129</v>
      </c>
      <c r="K51" s="241">
        <v>6</v>
      </c>
      <c r="L51" s="325">
        <v>0</v>
      </c>
      <c r="M51" s="240">
        <f t="shared" si="6"/>
        <v>6</v>
      </c>
      <c r="N51" s="94" t="s">
        <v>313</v>
      </c>
      <c r="O51" s="345">
        <v>6.5</v>
      </c>
      <c r="P51" s="346">
        <v>-1</v>
      </c>
      <c r="Q51" s="334">
        <f t="shared" si="7"/>
        <v>5.5</v>
      </c>
      <c r="R51" s="3"/>
      <c r="S51" s="3"/>
      <c r="T51" s="3"/>
      <c r="U51" s="3"/>
      <c r="V51" s="3"/>
      <c r="W51" s="139"/>
      <c r="X51" s="139"/>
      <c r="Y51" s="139"/>
      <c r="Z51" s="139"/>
    </row>
    <row r="52" spans="1:26" ht="12.75">
      <c r="A52" s="95" t="s">
        <v>266</v>
      </c>
      <c r="B52" s="246" t="s">
        <v>227</v>
      </c>
      <c r="C52" s="236" t="s">
        <v>227</v>
      </c>
      <c r="D52" s="235" t="s">
        <v>227</v>
      </c>
      <c r="E52" s="95" t="s">
        <v>174</v>
      </c>
      <c r="F52" s="246" t="s">
        <v>130</v>
      </c>
      <c r="G52" s="236" t="s">
        <v>130</v>
      </c>
      <c r="H52" s="245" t="s">
        <v>130</v>
      </c>
      <c r="I52" s="126"/>
      <c r="J52" s="95" t="s">
        <v>131</v>
      </c>
      <c r="K52" s="246">
        <v>7</v>
      </c>
      <c r="L52" s="236">
        <v>0</v>
      </c>
      <c r="M52" s="245">
        <f t="shared" si="6"/>
        <v>7</v>
      </c>
      <c r="N52" s="95" t="s">
        <v>317</v>
      </c>
      <c r="O52" s="347">
        <v>7</v>
      </c>
      <c r="P52" s="348">
        <v>3</v>
      </c>
      <c r="Q52" s="235">
        <f t="shared" si="7"/>
        <v>10</v>
      </c>
      <c r="R52" s="3"/>
      <c r="S52" s="3"/>
      <c r="T52" s="3"/>
      <c r="U52" s="3"/>
      <c r="V52" s="3"/>
      <c r="W52" s="139"/>
      <c r="X52" s="139"/>
      <c r="Y52" s="139"/>
      <c r="Z52" s="139"/>
    </row>
    <row r="53" spans="1:26" ht="12.75">
      <c r="A53" s="95" t="s">
        <v>392</v>
      </c>
      <c r="B53" s="246" t="s">
        <v>130</v>
      </c>
      <c r="C53" s="236" t="s">
        <v>130</v>
      </c>
      <c r="D53" s="235" t="s">
        <v>130</v>
      </c>
      <c r="E53" s="89" t="s">
        <v>171</v>
      </c>
      <c r="F53" s="221">
        <v>6</v>
      </c>
      <c r="G53" s="321">
        <v>0</v>
      </c>
      <c r="H53" s="222">
        <f t="shared" si="5"/>
        <v>6</v>
      </c>
      <c r="I53" s="126"/>
      <c r="J53" s="95" t="s">
        <v>139</v>
      </c>
      <c r="K53" s="246">
        <v>7</v>
      </c>
      <c r="L53" s="236">
        <v>3</v>
      </c>
      <c r="M53" s="245">
        <f t="shared" si="6"/>
        <v>10</v>
      </c>
      <c r="N53" s="95" t="s">
        <v>312</v>
      </c>
      <c r="O53" s="347">
        <v>6</v>
      </c>
      <c r="P53" s="348">
        <v>0</v>
      </c>
      <c r="Q53" s="235">
        <f t="shared" si="7"/>
        <v>6</v>
      </c>
      <c r="R53" s="3"/>
      <c r="S53" s="3"/>
      <c r="T53" s="3"/>
      <c r="U53" s="3"/>
      <c r="V53" s="3"/>
      <c r="W53" s="139"/>
      <c r="X53" s="139"/>
      <c r="Y53" s="139"/>
      <c r="Z53" s="139"/>
    </row>
    <row r="54" spans="1:26" ht="12.75">
      <c r="A54" s="89" t="s">
        <v>263</v>
      </c>
      <c r="B54" s="221">
        <v>6</v>
      </c>
      <c r="C54" s="321">
        <v>-0.5</v>
      </c>
      <c r="D54" s="332">
        <f t="shared" si="4"/>
        <v>5.5</v>
      </c>
      <c r="E54" s="95" t="s">
        <v>362</v>
      </c>
      <c r="F54" s="246">
        <v>6</v>
      </c>
      <c r="G54" s="236">
        <v>0</v>
      </c>
      <c r="H54" s="245">
        <f t="shared" si="5"/>
        <v>6</v>
      </c>
      <c r="I54" s="126"/>
      <c r="J54" s="95" t="s">
        <v>138</v>
      </c>
      <c r="K54" s="246">
        <v>6.5</v>
      </c>
      <c r="L54" s="236">
        <v>1</v>
      </c>
      <c r="M54" s="245">
        <f t="shared" si="6"/>
        <v>7.5</v>
      </c>
      <c r="N54" s="95" t="s">
        <v>402</v>
      </c>
      <c r="O54" s="347">
        <v>6</v>
      </c>
      <c r="P54" s="348">
        <v>0</v>
      </c>
      <c r="Q54" s="235">
        <f t="shared" si="7"/>
        <v>6</v>
      </c>
      <c r="R54" s="3"/>
      <c r="S54" s="3"/>
      <c r="T54" s="3"/>
      <c r="U54" s="3"/>
      <c r="V54" s="3"/>
      <c r="W54" s="139"/>
      <c r="X54" s="139"/>
      <c r="Y54" s="139"/>
      <c r="Z54" s="139"/>
    </row>
    <row r="55" spans="1:26" ht="12.75">
      <c r="A55" s="95" t="s">
        <v>271</v>
      </c>
      <c r="B55" s="246" t="s">
        <v>130</v>
      </c>
      <c r="C55" s="236" t="s">
        <v>130</v>
      </c>
      <c r="D55" s="235" t="s">
        <v>130</v>
      </c>
      <c r="E55" s="95" t="s">
        <v>168</v>
      </c>
      <c r="F55" s="246" t="s">
        <v>130</v>
      </c>
      <c r="G55" s="236" t="s">
        <v>130</v>
      </c>
      <c r="H55" s="245" t="s">
        <v>130</v>
      </c>
      <c r="I55" s="126"/>
      <c r="J55" s="95" t="s">
        <v>430</v>
      </c>
      <c r="K55" s="246" t="s">
        <v>130</v>
      </c>
      <c r="L55" s="236" t="s">
        <v>130</v>
      </c>
      <c r="M55" s="245" t="s">
        <v>130</v>
      </c>
      <c r="N55" s="95" t="s">
        <v>316</v>
      </c>
      <c r="O55" s="347">
        <v>6</v>
      </c>
      <c r="P55" s="348">
        <v>0</v>
      </c>
      <c r="Q55" s="235">
        <f t="shared" si="7"/>
        <v>6</v>
      </c>
      <c r="R55" s="3"/>
      <c r="S55" s="3"/>
      <c r="T55" s="3"/>
      <c r="U55" s="3"/>
      <c r="V55" s="3"/>
      <c r="W55" s="139"/>
      <c r="X55" s="139"/>
      <c r="Y55" s="139"/>
      <c r="Z55" s="139"/>
    </row>
    <row r="56" spans="1:26" ht="12.75">
      <c r="A56" s="95" t="s">
        <v>273</v>
      </c>
      <c r="B56" s="246" t="s">
        <v>130</v>
      </c>
      <c r="C56" s="236" t="s">
        <v>130</v>
      </c>
      <c r="D56" s="235" t="s">
        <v>130</v>
      </c>
      <c r="E56" s="95" t="s">
        <v>180</v>
      </c>
      <c r="F56" s="246">
        <v>6.5</v>
      </c>
      <c r="G56" s="236">
        <v>0</v>
      </c>
      <c r="H56" s="245">
        <f t="shared" si="5"/>
        <v>6.5</v>
      </c>
      <c r="I56" s="126"/>
      <c r="J56" s="95" t="s">
        <v>429</v>
      </c>
      <c r="K56" s="246" t="s">
        <v>130</v>
      </c>
      <c r="L56" s="236" t="s">
        <v>130</v>
      </c>
      <c r="M56" s="245" t="s">
        <v>130</v>
      </c>
      <c r="N56" s="95" t="s">
        <v>365</v>
      </c>
      <c r="O56" s="347">
        <v>5.5</v>
      </c>
      <c r="P56" s="348">
        <v>0</v>
      </c>
      <c r="Q56" s="235">
        <f t="shared" si="7"/>
        <v>5.5</v>
      </c>
      <c r="R56" s="3"/>
      <c r="S56" s="3"/>
      <c r="T56" s="3"/>
      <c r="U56" s="3"/>
      <c r="V56" s="3"/>
      <c r="W56" s="139"/>
      <c r="X56" s="139"/>
      <c r="Y56" s="139"/>
      <c r="Z56" s="139"/>
    </row>
    <row r="57" spans="1:26" ht="12.75">
      <c r="A57" s="89" t="s">
        <v>410</v>
      </c>
      <c r="B57" s="221">
        <v>6</v>
      </c>
      <c r="C57" s="321">
        <v>0</v>
      </c>
      <c r="D57" s="332">
        <f t="shared" si="4"/>
        <v>6</v>
      </c>
      <c r="E57" s="95" t="s">
        <v>477</v>
      </c>
      <c r="F57" s="246">
        <v>6</v>
      </c>
      <c r="G57" s="236">
        <v>0</v>
      </c>
      <c r="H57" s="245">
        <f t="shared" si="5"/>
        <v>6</v>
      </c>
      <c r="I57" s="126"/>
      <c r="J57" s="95" t="s">
        <v>453</v>
      </c>
      <c r="K57" s="246">
        <v>6</v>
      </c>
      <c r="L57" s="236">
        <v>0</v>
      </c>
      <c r="M57" s="245">
        <f t="shared" si="6"/>
        <v>6</v>
      </c>
      <c r="N57" s="95" t="s">
        <v>473</v>
      </c>
      <c r="O57" s="347">
        <v>4.5</v>
      </c>
      <c r="P57" s="348">
        <v>-1.5</v>
      </c>
      <c r="Q57" s="235">
        <f t="shared" si="7"/>
        <v>3</v>
      </c>
      <c r="R57" s="3"/>
      <c r="S57" s="3"/>
      <c r="T57" s="3"/>
      <c r="U57" s="3"/>
      <c r="V57" s="3"/>
      <c r="W57" s="139"/>
      <c r="X57" s="139"/>
      <c r="Y57" s="139"/>
      <c r="Z57" s="139"/>
    </row>
    <row r="58" spans="1:26" ht="12.75">
      <c r="A58" s="95" t="s">
        <v>258</v>
      </c>
      <c r="B58" s="246">
        <v>0</v>
      </c>
      <c r="C58" s="236">
        <v>0</v>
      </c>
      <c r="D58" s="235">
        <f t="shared" si="4"/>
        <v>0</v>
      </c>
      <c r="E58" s="95" t="s">
        <v>179</v>
      </c>
      <c r="F58" s="246">
        <v>6</v>
      </c>
      <c r="G58" s="236">
        <v>0</v>
      </c>
      <c r="H58" s="245">
        <f t="shared" si="5"/>
        <v>6</v>
      </c>
      <c r="I58" s="126"/>
      <c r="J58" s="95" t="s">
        <v>481</v>
      </c>
      <c r="K58" s="246">
        <v>6</v>
      </c>
      <c r="L58" s="236">
        <v>0</v>
      </c>
      <c r="M58" s="245">
        <f t="shared" si="6"/>
        <v>6</v>
      </c>
      <c r="N58" s="95" t="s">
        <v>308</v>
      </c>
      <c r="O58" s="347">
        <v>6</v>
      </c>
      <c r="P58" s="348">
        <v>0</v>
      </c>
      <c r="Q58" s="235">
        <f t="shared" si="7"/>
        <v>6</v>
      </c>
      <c r="R58" s="3"/>
      <c r="S58" s="3"/>
      <c r="T58" s="3"/>
      <c r="U58" s="3"/>
      <c r="V58" s="3"/>
      <c r="W58" s="139"/>
      <c r="X58" s="139"/>
      <c r="Y58" s="139"/>
      <c r="Z58" s="139"/>
    </row>
    <row r="59" spans="1:26" ht="12.75">
      <c r="A59" s="95" t="s">
        <v>275</v>
      </c>
      <c r="B59" s="246">
        <v>0</v>
      </c>
      <c r="C59" s="236">
        <v>0</v>
      </c>
      <c r="D59" s="235">
        <f t="shared" si="4"/>
        <v>0</v>
      </c>
      <c r="E59" s="95" t="s">
        <v>435</v>
      </c>
      <c r="F59" s="246">
        <v>6.5</v>
      </c>
      <c r="G59" s="236">
        <v>3</v>
      </c>
      <c r="H59" s="245">
        <f t="shared" si="5"/>
        <v>9.5</v>
      </c>
      <c r="I59" s="126"/>
      <c r="J59" s="95" t="s">
        <v>396</v>
      </c>
      <c r="K59" s="246" t="s">
        <v>130</v>
      </c>
      <c r="L59" s="236" t="s">
        <v>130</v>
      </c>
      <c r="M59" s="245" t="s">
        <v>130</v>
      </c>
      <c r="N59" s="95" t="s">
        <v>320</v>
      </c>
      <c r="O59" s="347">
        <v>6</v>
      </c>
      <c r="P59" s="348">
        <v>0</v>
      </c>
      <c r="Q59" s="235">
        <f t="shared" si="7"/>
        <v>6</v>
      </c>
      <c r="R59" s="3"/>
      <c r="S59" s="3"/>
      <c r="T59" s="3"/>
      <c r="U59" s="3"/>
      <c r="V59" s="3"/>
      <c r="W59" s="139"/>
      <c r="X59" s="139"/>
      <c r="Y59" s="139"/>
      <c r="Z59" s="139"/>
    </row>
    <row r="60" spans="1:26" ht="12.75">
      <c r="A60" s="95" t="s">
        <v>140</v>
      </c>
      <c r="B60" s="246" t="s">
        <v>130</v>
      </c>
      <c r="C60" s="236" t="s">
        <v>130</v>
      </c>
      <c r="D60" s="235" t="s">
        <v>130</v>
      </c>
      <c r="E60" s="95" t="s">
        <v>181</v>
      </c>
      <c r="F60" s="246">
        <v>5</v>
      </c>
      <c r="G60" s="236">
        <v>-0.5</v>
      </c>
      <c r="H60" s="245">
        <f t="shared" si="5"/>
        <v>4.5</v>
      </c>
      <c r="I60" s="126"/>
      <c r="J60" s="95" t="s">
        <v>136</v>
      </c>
      <c r="K60" s="246">
        <v>5.5</v>
      </c>
      <c r="L60" s="236">
        <v>-0.5</v>
      </c>
      <c r="M60" s="245">
        <f t="shared" si="6"/>
        <v>5</v>
      </c>
      <c r="N60" s="95" t="s">
        <v>322</v>
      </c>
      <c r="O60" s="347">
        <v>6</v>
      </c>
      <c r="P60" s="348">
        <v>0</v>
      </c>
      <c r="Q60" s="235">
        <f t="shared" si="7"/>
        <v>6</v>
      </c>
      <c r="R60" s="3"/>
      <c r="S60" s="3"/>
      <c r="T60" s="3"/>
      <c r="U60" s="3"/>
      <c r="V60" s="3"/>
      <c r="W60" s="139"/>
      <c r="X60" s="139"/>
      <c r="Y60" s="139"/>
      <c r="Z60" s="139"/>
    </row>
    <row r="61" spans="1:26" ht="12.75">
      <c r="A61" s="95" t="s">
        <v>140</v>
      </c>
      <c r="B61" s="246" t="s">
        <v>130</v>
      </c>
      <c r="C61" s="236" t="s">
        <v>130</v>
      </c>
      <c r="D61" s="235" t="s">
        <v>130</v>
      </c>
      <c r="E61" s="95" t="s">
        <v>165</v>
      </c>
      <c r="F61" s="246">
        <v>6</v>
      </c>
      <c r="G61" s="236">
        <v>0</v>
      </c>
      <c r="H61" s="245">
        <f t="shared" si="5"/>
        <v>6</v>
      </c>
      <c r="I61" s="126"/>
      <c r="J61" s="95" t="s">
        <v>401</v>
      </c>
      <c r="K61" s="246" t="s">
        <v>130</v>
      </c>
      <c r="L61" s="236" t="s">
        <v>130</v>
      </c>
      <c r="M61" s="245" t="s">
        <v>130</v>
      </c>
      <c r="N61" s="95" t="s">
        <v>462</v>
      </c>
      <c r="O61" s="347">
        <v>6</v>
      </c>
      <c r="P61" s="348">
        <v>-0.5</v>
      </c>
      <c r="Q61" s="235">
        <f t="shared" si="7"/>
        <v>5.5</v>
      </c>
      <c r="R61" s="3"/>
      <c r="S61" s="3"/>
      <c r="T61" s="3"/>
      <c r="U61" s="3"/>
      <c r="V61" s="3"/>
      <c r="W61" s="139"/>
      <c r="X61" s="139"/>
      <c r="Y61" s="139"/>
      <c r="Z61" s="139"/>
    </row>
    <row r="62" spans="1:26" ht="12.75" customHeight="1" thickBot="1">
      <c r="A62" s="92" t="s">
        <v>140</v>
      </c>
      <c r="B62" s="336" t="s">
        <v>130</v>
      </c>
      <c r="C62" s="326" t="s">
        <v>130</v>
      </c>
      <c r="D62" s="235" t="s">
        <v>130</v>
      </c>
      <c r="E62" s="92" t="s">
        <v>478</v>
      </c>
      <c r="F62" s="251">
        <v>6</v>
      </c>
      <c r="G62" s="326">
        <v>0</v>
      </c>
      <c r="H62" s="245">
        <f t="shared" si="5"/>
        <v>6</v>
      </c>
      <c r="I62" s="126"/>
      <c r="J62" s="92" t="s">
        <v>119</v>
      </c>
      <c r="K62" s="251">
        <v>6</v>
      </c>
      <c r="L62" s="326">
        <v>0</v>
      </c>
      <c r="M62" s="245">
        <f t="shared" si="6"/>
        <v>6</v>
      </c>
      <c r="N62" s="92" t="s">
        <v>439</v>
      </c>
      <c r="O62" s="349">
        <v>5.5</v>
      </c>
      <c r="P62" s="350">
        <v>0</v>
      </c>
      <c r="Q62" s="235">
        <f t="shared" si="7"/>
        <v>5.5</v>
      </c>
      <c r="R62" s="3"/>
      <c r="S62" s="3"/>
      <c r="T62" s="3"/>
      <c r="U62" s="3"/>
      <c r="V62" s="3"/>
      <c r="W62" s="139"/>
      <c r="X62" s="139"/>
      <c r="Y62" s="139"/>
      <c r="Z62" s="139"/>
    </row>
    <row r="63" spans="1:26" ht="12.75" customHeight="1" thickBot="1">
      <c r="A63" s="91" t="s">
        <v>276</v>
      </c>
      <c r="B63" s="229">
        <v>-0.5</v>
      </c>
      <c r="C63" s="327">
        <v>0</v>
      </c>
      <c r="D63" s="252">
        <f t="shared" si="4"/>
        <v>-0.5</v>
      </c>
      <c r="E63" s="91" t="s">
        <v>400</v>
      </c>
      <c r="F63" s="229">
        <v>0</v>
      </c>
      <c r="G63" s="327">
        <v>0</v>
      </c>
      <c r="H63" s="252">
        <f>F63+G63</f>
        <v>0</v>
      </c>
      <c r="I63" s="126"/>
      <c r="J63" s="91" t="s">
        <v>141</v>
      </c>
      <c r="K63" s="229">
        <v>-0.5</v>
      </c>
      <c r="L63" s="327">
        <v>0</v>
      </c>
      <c r="M63" s="252">
        <f t="shared" si="6"/>
        <v>-0.5</v>
      </c>
      <c r="N63" s="91" t="s">
        <v>325</v>
      </c>
      <c r="O63" s="337">
        <v>0</v>
      </c>
      <c r="P63" s="351">
        <v>0</v>
      </c>
      <c r="Q63" s="252">
        <f t="shared" si="7"/>
        <v>0</v>
      </c>
      <c r="R63" s="3"/>
      <c r="S63" s="3"/>
      <c r="T63" s="3"/>
      <c r="U63" s="3"/>
      <c r="V63" s="3"/>
      <c r="W63" s="139"/>
      <c r="X63" s="139"/>
      <c r="Y63" s="139"/>
      <c r="Z63" s="139"/>
    </row>
    <row r="64" spans="1:26" ht="12.75" customHeight="1" thickBot="1">
      <c r="A64" s="328" t="s">
        <v>93</v>
      </c>
      <c r="B64" s="329">
        <f>18.5/3</f>
        <v>6.166666666666667</v>
      </c>
      <c r="C64" s="330">
        <v>0</v>
      </c>
      <c r="D64" s="252">
        <f>C64</f>
        <v>0</v>
      </c>
      <c r="E64" s="328" t="s">
        <v>93</v>
      </c>
      <c r="F64" s="329">
        <f>18/3</f>
        <v>6</v>
      </c>
      <c r="G64" s="330">
        <v>0</v>
      </c>
      <c r="H64" s="252">
        <f>G64</f>
        <v>0</v>
      </c>
      <c r="I64" s="126"/>
      <c r="J64" s="328" t="s">
        <v>93</v>
      </c>
      <c r="K64" s="329">
        <f>18.5/3</f>
        <v>6.166666666666667</v>
      </c>
      <c r="L64" s="330">
        <v>0</v>
      </c>
      <c r="M64" s="252">
        <f>L64</f>
        <v>0</v>
      </c>
      <c r="N64" s="328" t="s">
        <v>93</v>
      </c>
      <c r="O64" s="329">
        <f>19/3</f>
        <v>6.333333333333333</v>
      </c>
      <c r="P64" s="330">
        <v>0.5</v>
      </c>
      <c r="Q64" s="252">
        <f>P64</f>
        <v>0.5</v>
      </c>
      <c r="R64" s="3"/>
      <c r="S64" s="3"/>
      <c r="T64" s="3"/>
      <c r="U64" s="3"/>
      <c r="V64" s="3"/>
      <c r="W64" s="139"/>
      <c r="X64" s="139"/>
      <c r="Y64" s="139"/>
      <c r="Z64" s="139"/>
    </row>
    <row r="65" spans="1:26" ht="12.75">
      <c r="A65" s="254"/>
      <c r="B65" s="255"/>
      <c r="C65" s="255"/>
      <c r="D65" s="256"/>
      <c r="E65" s="254"/>
      <c r="F65" s="255"/>
      <c r="G65" s="255"/>
      <c r="H65" s="256"/>
      <c r="I65" s="126"/>
      <c r="J65" s="254"/>
      <c r="K65" s="255"/>
      <c r="L65" s="255"/>
      <c r="M65" s="256"/>
      <c r="N65" s="254"/>
      <c r="O65" s="255"/>
      <c r="P65" s="255"/>
      <c r="Q65" s="256"/>
      <c r="R65" s="3"/>
      <c r="S65" s="3"/>
      <c r="T65" s="3"/>
      <c r="U65" s="3"/>
      <c r="V65" s="3"/>
      <c r="W65" s="139"/>
      <c r="X65" s="139"/>
      <c r="Y65" s="139"/>
      <c r="Z65" s="144"/>
    </row>
    <row r="66" spans="1:26" ht="13.5" customHeight="1">
      <c r="A66" s="297"/>
      <c r="B66" s="467">
        <f>B39+B40+B57+B42+B43+B44+B45+B54+B47+B48+B49+B63</f>
        <v>66</v>
      </c>
      <c r="C66" s="468">
        <f>C38+C39+C40+C57+C42+C43+C44+C45+C54+C47+C48+C49+C63+C64</f>
        <v>-1.5</v>
      </c>
      <c r="D66" s="469">
        <f>B66+C66</f>
        <v>64.5</v>
      </c>
      <c r="E66" s="297"/>
      <c r="F66" s="438">
        <f>F39+F40+F41+F42+F43+F44+F45+F46+F53+F48+F49+F63</f>
        <v>68</v>
      </c>
      <c r="G66" s="438">
        <f>G38+G39+G40+G41+G42+G43+G44+G45+G46+G53+G48+G49+G63+G64</f>
        <v>8.5</v>
      </c>
      <c r="H66" s="439">
        <f>F66+G66</f>
        <v>76.5</v>
      </c>
      <c r="I66" s="126"/>
      <c r="J66" s="297"/>
      <c r="K66" s="426">
        <f>K39+K40+K41+K42+K43+K44+K45+K46+K47+K48+K49+K63</f>
        <v>66.5</v>
      </c>
      <c r="L66" s="426">
        <f>L38+L39+L40+L41+L42+L43+L44+L45+L46+L47+L48+L49+L63+L64</f>
        <v>1</v>
      </c>
      <c r="M66" s="427">
        <f>K66+L66</f>
        <v>67.5</v>
      </c>
      <c r="N66" s="297"/>
      <c r="O66" s="455">
        <f>O39+O40+O41+O42+O43+O44+O45+O46+O47+O48+O49+O63</f>
        <v>67</v>
      </c>
      <c r="P66" s="455">
        <f>P38+P39+P40+P41+P42+P43+P44+P45+P46+P47+P48+P49+P63+P64</f>
        <v>5</v>
      </c>
      <c r="Q66" s="456">
        <f>O66+P66</f>
        <v>72</v>
      </c>
      <c r="R66" s="3"/>
      <c r="S66" s="3"/>
      <c r="T66" s="3"/>
      <c r="U66" s="3"/>
      <c r="V66" s="3"/>
      <c r="W66" s="144"/>
      <c r="X66" s="153"/>
      <c r="Y66" s="153"/>
      <c r="Z66" s="153"/>
    </row>
    <row r="67" spans="1:26" ht="12.75" customHeight="1" thickBot="1">
      <c r="A67" s="111"/>
      <c r="B67" s="112"/>
      <c r="C67" s="112"/>
      <c r="D67" s="113"/>
      <c r="E67" s="111"/>
      <c r="F67" s="112"/>
      <c r="G67" s="112"/>
      <c r="H67" s="113"/>
      <c r="I67" s="126"/>
      <c r="J67" s="111"/>
      <c r="K67" s="112"/>
      <c r="L67" s="112"/>
      <c r="M67" s="113"/>
      <c r="N67" s="111"/>
      <c r="O67" s="112"/>
      <c r="P67" s="112"/>
      <c r="Q67" s="113"/>
      <c r="R67" s="3"/>
      <c r="S67" s="3"/>
      <c r="T67" s="3"/>
      <c r="U67" s="3"/>
      <c r="V67" s="3"/>
      <c r="W67" s="144"/>
      <c r="X67" s="144"/>
      <c r="Y67" s="144"/>
      <c r="Z67" s="144"/>
    </row>
    <row r="68" spans="1:26" ht="18.75" thickBot="1">
      <c r="A68" s="157"/>
      <c r="B68" s="158"/>
      <c r="C68" s="158"/>
      <c r="D68" s="159">
        <v>0</v>
      </c>
      <c r="E68" s="161"/>
      <c r="F68" s="162"/>
      <c r="G68" s="162"/>
      <c r="H68" s="163">
        <v>3</v>
      </c>
      <c r="I68" s="160"/>
      <c r="J68" s="122"/>
      <c r="K68" s="123"/>
      <c r="L68" s="123"/>
      <c r="M68" s="124">
        <v>1</v>
      </c>
      <c r="N68" s="115"/>
      <c r="O68" s="116"/>
      <c r="P68" s="116"/>
      <c r="Q68" s="117">
        <v>2</v>
      </c>
      <c r="R68" s="3"/>
      <c r="S68" s="3"/>
      <c r="T68" s="3"/>
      <c r="U68" s="3"/>
      <c r="V68" s="3"/>
      <c r="W68" s="167"/>
      <c r="X68" s="167"/>
      <c r="Y68" s="167"/>
      <c r="Z68" s="168"/>
    </row>
    <row r="69" spans="1:26" ht="6" customHeight="1" thickBot="1">
      <c r="A69" s="3"/>
      <c r="B69" s="3"/>
      <c r="C69" s="3"/>
      <c r="D69" s="3"/>
      <c r="E69" s="169"/>
      <c r="F69" s="170"/>
      <c r="G69" s="170"/>
      <c r="H69" s="170"/>
      <c r="I69" s="126"/>
      <c r="J69" s="170"/>
      <c r="K69" s="170"/>
      <c r="L69" s="170"/>
      <c r="M69" s="171"/>
      <c r="N69" s="3"/>
      <c r="O69" s="3"/>
      <c r="P69" s="3"/>
      <c r="Q69" s="3"/>
      <c r="R69" s="3"/>
      <c r="S69" s="3"/>
      <c r="T69" s="3"/>
      <c r="U69" s="3"/>
      <c r="V69" s="71"/>
      <c r="W69" s="71"/>
      <c r="X69" s="71"/>
      <c r="Y69" s="71"/>
      <c r="Z69" s="71"/>
    </row>
    <row r="70" spans="1:26" ht="15" thickBot="1">
      <c r="A70" s="3"/>
      <c r="B70" s="3"/>
      <c r="C70" s="3"/>
      <c r="D70" s="3"/>
      <c r="E70" s="674" t="s">
        <v>61</v>
      </c>
      <c r="F70" s="675"/>
      <c r="G70" s="675"/>
      <c r="H70" s="675"/>
      <c r="I70" s="675"/>
      <c r="J70" s="675"/>
      <c r="K70" s="675"/>
      <c r="L70" s="675"/>
      <c r="M70" s="676"/>
      <c r="N70" s="3"/>
      <c r="O70" s="3"/>
      <c r="P70" s="3"/>
      <c r="Q70" s="3"/>
      <c r="R70" s="3"/>
      <c r="S70" s="3"/>
      <c r="T70" s="3"/>
      <c r="U70" s="3"/>
      <c r="V70" s="71"/>
      <c r="W70" s="71"/>
      <c r="X70" s="71"/>
      <c r="Y70" s="71"/>
      <c r="Z70" s="71"/>
    </row>
    <row r="71" spans="1:26" ht="15" customHeight="1" thickBot="1">
      <c r="A71" s="3"/>
      <c r="B71" s="3"/>
      <c r="C71" s="3"/>
      <c r="D71" s="3"/>
      <c r="E71" s="630" t="s">
        <v>75</v>
      </c>
      <c r="F71" s="690"/>
      <c r="G71" s="690"/>
      <c r="H71" s="631"/>
      <c r="I71" s="172"/>
      <c r="J71" s="697" t="s">
        <v>117</v>
      </c>
      <c r="K71" s="698"/>
      <c r="L71" s="698"/>
      <c r="M71" s="699"/>
      <c r="N71" s="3"/>
      <c r="O71" s="3"/>
      <c r="P71" s="3"/>
      <c r="Q71" s="3"/>
      <c r="R71" s="3"/>
      <c r="S71" s="3"/>
      <c r="T71" s="3"/>
      <c r="U71" s="3"/>
      <c r="V71" s="71"/>
      <c r="W71" s="3"/>
      <c r="X71" s="3"/>
      <c r="Y71" s="3"/>
      <c r="Z71" s="3"/>
    </row>
    <row r="72" spans="1:26" ht="13.5" thickBot="1">
      <c r="A72" s="3"/>
      <c r="B72" s="3"/>
      <c r="C72" s="3"/>
      <c r="D72" s="3"/>
      <c r="E72" s="173" t="s">
        <v>3</v>
      </c>
      <c r="F72" s="174" t="s">
        <v>68</v>
      </c>
      <c r="G72" s="175">
        <v>0</v>
      </c>
      <c r="H72" s="174" t="s">
        <v>11</v>
      </c>
      <c r="I72" s="30"/>
      <c r="J72" s="130" t="s">
        <v>3</v>
      </c>
      <c r="K72" s="130" t="s">
        <v>68</v>
      </c>
      <c r="L72" s="130">
        <v>2</v>
      </c>
      <c r="M72" s="130" t="s">
        <v>11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88" t="s">
        <v>208</v>
      </c>
      <c r="F73" s="218">
        <v>6</v>
      </c>
      <c r="G73" s="320">
        <v>-1</v>
      </c>
      <c r="H73" s="217">
        <f>F73+G73</f>
        <v>5</v>
      </c>
      <c r="I73" s="30"/>
      <c r="J73" s="88" t="s">
        <v>440</v>
      </c>
      <c r="K73" s="216">
        <v>7</v>
      </c>
      <c r="L73" s="320">
        <v>-1</v>
      </c>
      <c r="M73" s="217">
        <f>K73+L73</f>
        <v>6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89" t="s">
        <v>229</v>
      </c>
      <c r="F74" s="221">
        <v>6</v>
      </c>
      <c r="G74" s="321">
        <v>0</v>
      </c>
      <c r="H74" s="222">
        <f aca="true" t="shared" si="8" ref="H74:H97">F74+G74</f>
        <v>6</v>
      </c>
      <c r="I74" s="30"/>
      <c r="J74" s="89" t="s">
        <v>444</v>
      </c>
      <c r="K74" s="221">
        <v>6</v>
      </c>
      <c r="L74" s="321">
        <v>0</v>
      </c>
      <c r="M74" s="222">
        <f aca="true" t="shared" si="9" ref="M74:M97">K74+L74</f>
        <v>6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89" t="s">
        <v>228</v>
      </c>
      <c r="F75" s="221" t="s">
        <v>333</v>
      </c>
      <c r="G75" s="321" t="s">
        <v>333</v>
      </c>
      <c r="H75" s="222" t="s">
        <v>333</v>
      </c>
      <c r="I75" s="30"/>
      <c r="J75" s="89" t="s">
        <v>329</v>
      </c>
      <c r="K75" s="221">
        <v>6</v>
      </c>
      <c r="L75" s="321">
        <v>0</v>
      </c>
      <c r="M75" s="222">
        <f t="shared" si="9"/>
        <v>6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89" t="s">
        <v>231</v>
      </c>
      <c r="F76" s="221">
        <v>6</v>
      </c>
      <c r="G76" s="321">
        <v>0</v>
      </c>
      <c r="H76" s="222">
        <f t="shared" si="8"/>
        <v>6</v>
      </c>
      <c r="I76" s="30"/>
      <c r="J76" s="89" t="s">
        <v>441</v>
      </c>
      <c r="K76" s="221">
        <v>6.5</v>
      </c>
      <c r="L76" s="321">
        <v>0</v>
      </c>
      <c r="M76" s="222">
        <f t="shared" si="9"/>
        <v>6.5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89" t="s">
        <v>224</v>
      </c>
      <c r="F77" s="221">
        <v>5.5</v>
      </c>
      <c r="G77" s="321">
        <v>0</v>
      </c>
      <c r="H77" s="222">
        <f t="shared" si="8"/>
        <v>5.5</v>
      </c>
      <c r="I77" s="30"/>
      <c r="J77" s="89" t="s">
        <v>442</v>
      </c>
      <c r="K77" s="221">
        <v>6</v>
      </c>
      <c r="L77" s="321">
        <v>0</v>
      </c>
      <c r="M77" s="222">
        <f t="shared" si="9"/>
        <v>6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89" t="s">
        <v>213</v>
      </c>
      <c r="F78" s="221">
        <v>6</v>
      </c>
      <c r="G78" s="321">
        <v>0</v>
      </c>
      <c r="H78" s="222">
        <f t="shared" si="8"/>
        <v>6</v>
      </c>
      <c r="I78" s="30"/>
      <c r="J78" s="89" t="s">
        <v>331</v>
      </c>
      <c r="K78" s="221">
        <v>6.5</v>
      </c>
      <c r="L78" s="321">
        <v>1</v>
      </c>
      <c r="M78" s="222">
        <f t="shared" si="9"/>
        <v>7.5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89" t="s">
        <v>214</v>
      </c>
      <c r="F79" s="221">
        <v>5</v>
      </c>
      <c r="G79" s="321">
        <v>-1.5</v>
      </c>
      <c r="H79" s="222">
        <f t="shared" si="8"/>
        <v>3.5</v>
      </c>
      <c r="I79" s="30"/>
      <c r="J79" s="89" t="s">
        <v>443</v>
      </c>
      <c r="K79" s="221">
        <v>7</v>
      </c>
      <c r="L79" s="321">
        <v>3</v>
      </c>
      <c r="M79" s="222">
        <f t="shared" si="9"/>
        <v>10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89" t="s">
        <v>215</v>
      </c>
      <c r="F80" s="221">
        <v>7</v>
      </c>
      <c r="G80" s="321">
        <v>3</v>
      </c>
      <c r="H80" s="222">
        <f t="shared" si="8"/>
        <v>10</v>
      </c>
      <c r="I80" s="30"/>
      <c r="J80" s="89" t="s">
        <v>423</v>
      </c>
      <c r="K80" s="221">
        <v>6.5</v>
      </c>
      <c r="L80" s="321">
        <v>0</v>
      </c>
      <c r="M80" s="222">
        <f t="shared" si="9"/>
        <v>6.5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89" t="s">
        <v>221</v>
      </c>
      <c r="F81" s="221">
        <v>7</v>
      </c>
      <c r="G81" s="321">
        <v>3</v>
      </c>
      <c r="H81" s="222">
        <f t="shared" si="8"/>
        <v>10</v>
      </c>
      <c r="I81" s="30"/>
      <c r="J81" s="89" t="s">
        <v>335</v>
      </c>
      <c r="K81" s="221">
        <v>7.5</v>
      </c>
      <c r="L81" s="321">
        <v>3</v>
      </c>
      <c r="M81" s="222">
        <f t="shared" si="9"/>
        <v>10.5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89" t="s">
        <v>220</v>
      </c>
      <c r="F82" s="221">
        <v>7</v>
      </c>
      <c r="G82" s="321">
        <v>3</v>
      </c>
      <c r="H82" s="222">
        <f t="shared" si="8"/>
        <v>10</v>
      </c>
      <c r="I82" s="30"/>
      <c r="J82" s="89" t="s">
        <v>381</v>
      </c>
      <c r="K82" s="221">
        <v>5.5</v>
      </c>
      <c r="L82" s="321">
        <v>-0.5</v>
      </c>
      <c r="M82" s="222">
        <f t="shared" si="9"/>
        <v>5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thickBot="1">
      <c r="A83" s="3"/>
      <c r="B83" s="3"/>
      <c r="C83" s="3"/>
      <c r="D83" s="3"/>
      <c r="E83" s="91" t="s">
        <v>218</v>
      </c>
      <c r="F83" s="229">
        <v>6</v>
      </c>
      <c r="G83" s="322">
        <v>0</v>
      </c>
      <c r="H83" s="230">
        <f t="shared" si="8"/>
        <v>6</v>
      </c>
      <c r="I83" s="30"/>
      <c r="J83" s="91" t="s">
        <v>339</v>
      </c>
      <c r="K83" s="229">
        <v>5.5</v>
      </c>
      <c r="L83" s="322">
        <v>0</v>
      </c>
      <c r="M83" s="230">
        <f t="shared" si="9"/>
        <v>5.5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thickBot="1">
      <c r="A84" s="3"/>
      <c r="B84" s="3"/>
      <c r="C84" s="3"/>
      <c r="D84" s="3"/>
      <c r="E84" s="92"/>
      <c r="F84" s="323"/>
      <c r="G84" s="324"/>
      <c r="H84" s="235"/>
      <c r="I84" s="30"/>
      <c r="J84" s="92"/>
      <c r="K84" s="323"/>
      <c r="L84" s="324"/>
      <c r="M84" s="23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94" t="s">
        <v>219</v>
      </c>
      <c r="F85" s="241">
        <v>6</v>
      </c>
      <c r="G85" s="325">
        <v>0</v>
      </c>
      <c r="H85" s="240">
        <f t="shared" si="8"/>
        <v>6</v>
      </c>
      <c r="I85" s="30"/>
      <c r="J85" s="94" t="s">
        <v>326</v>
      </c>
      <c r="K85" s="241" t="s">
        <v>130</v>
      </c>
      <c r="L85" s="325" t="s">
        <v>130</v>
      </c>
      <c r="M85" s="240" t="s">
        <v>130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95" t="s">
        <v>418</v>
      </c>
      <c r="F86" s="246" t="s">
        <v>227</v>
      </c>
      <c r="G86" s="236" t="s">
        <v>227</v>
      </c>
      <c r="H86" s="245" t="s">
        <v>227</v>
      </c>
      <c r="I86" s="30"/>
      <c r="J86" s="95" t="s">
        <v>341</v>
      </c>
      <c r="K86" s="246">
        <v>6</v>
      </c>
      <c r="L86" s="236">
        <v>0</v>
      </c>
      <c r="M86" s="245">
        <f t="shared" si="9"/>
        <v>6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95" t="s">
        <v>377</v>
      </c>
      <c r="F87" s="246" t="s">
        <v>130</v>
      </c>
      <c r="G87" s="236" t="s">
        <v>130</v>
      </c>
      <c r="H87" s="245" t="s">
        <v>130</v>
      </c>
      <c r="I87" s="30"/>
      <c r="J87" s="95" t="s">
        <v>340</v>
      </c>
      <c r="K87" s="246">
        <v>6</v>
      </c>
      <c r="L87" s="236">
        <v>0</v>
      </c>
      <c r="M87" s="245">
        <f t="shared" si="9"/>
        <v>6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95" t="s">
        <v>223</v>
      </c>
      <c r="F88" s="246">
        <v>6.5</v>
      </c>
      <c r="G88" s="236">
        <v>-0.5</v>
      </c>
      <c r="H88" s="245">
        <f t="shared" si="8"/>
        <v>6</v>
      </c>
      <c r="I88" s="30"/>
      <c r="J88" s="95" t="s">
        <v>337</v>
      </c>
      <c r="K88" s="246" t="s">
        <v>130</v>
      </c>
      <c r="L88" s="236" t="s">
        <v>130</v>
      </c>
      <c r="M88" s="245" t="s">
        <v>130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95" t="s">
        <v>226</v>
      </c>
      <c r="F89" s="246">
        <v>6</v>
      </c>
      <c r="G89" s="236">
        <v>0</v>
      </c>
      <c r="H89" s="245">
        <f t="shared" si="8"/>
        <v>6</v>
      </c>
      <c r="I89" s="30"/>
      <c r="J89" s="95" t="s">
        <v>336</v>
      </c>
      <c r="K89" s="246">
        <v>6</v>
      </c>
      <c r="L89" s="236">
        <v>0</v>
      </c>
      <c r="M89" s="245">
        <f t="shared" si="9"/>
        <v>6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95" t="s">
        <v>225</v>
      </c>
      <c r="F90" s="246">
        <v>6</v>
      </c>
      <c r="G90" s="236">
        <v>0</v>
      </c>
      <c r="H90" s="245">
        <f t="shared" si="8"/>
        <v>6</v>
      </c>
      <c r="I90" s="30"/>
      <c r="J90" s="95" t="s">
        <v>332</v>
      </c>
      <c r="K90" s="246">
        <v>6.5</v>
      </c>
      <c r="L90" s="236">
        <v>0</v>
      </c>
      <c r="M90" s="245">
        <f t="shared" si="9"/>
        <v>6.5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95" t="s">
        <v>451</v>
      </c>
      <c r="F91" s="246" t="s">
        <v>130</v>
      </c>
      <c r="G91" s="236" t="s">
        <v>130</v>
      </c>
      <c r="H91" s="245" t="s">
        <v>130</v>
      </c>
      <c r="I91" s="30"/>
      <c r="J91" s="95" t="s">
        <v>342</v>
      </c>
      <c r="K91" s="246" t="s">
        <v>130</v>
      </c>
      <c r="L91" s="236" t="s">
        <v>130</v>
      </c>
      <c r="M91" s="245" t="s">
        <v>130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89" t="s">
        <v>211</v>
      </c>
      <c r="F92" s="221">
        <v>6</v>
      </c>
      <c r="G92" s="321">
        <v>0</v>
      </c>
      <c r="H92" s="222">
        <f t="shared" si="8"/>
        <v>6</v>
      </c>
      <c r="I92" s="30"/>
      <c r="J92" s="95" t="s">
        <v>344</v>
      </c>
      <c r="K92" s="246">
        <v>6</v>
      </c>
      <c r="L92" s="236">
        <v>0</v>
      </c>
      <c r="M92" s="245">
        <f t="shared" si="9"/>
        <v>6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95" t="s">
        <v>210</v>
      </c>
      <c r="F93" s="246">
        <v>6</v>
      </c>
      <c r="G93" s="236">
        <v>0</v>
      </c>
      <c r="H93" s="245">
        <f t="shared" si="8"/>
        <v>6</v>
      </c>
      <c r="I93" s="30"/>
      <c r="J93" s="95" t="s">
        <v>382</v>
      </c>
      <c r="K93" s="246">
        <v>6</v>
      </c>
      <c r="L93" s="236">
        <v>0</v>
      </c>
      <c r="M93" s="245">
        <f t="shared" si="9"/>
        <v>6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0"/>
      <c r="B94" s="30"/>
      <c r="C94" s="30"/>
      <c r="D94" s="30"/>
      <c r="E94" s="95" t="s">
        <v>230</v>
      </c>
      <c r="F94" s="246" t="s">
        <v>130</v>
      </c>
      <c r="G94" s="236" t="s">
        <v>130</v>
      </c>
      <c r="H94" s="245" t="s">
        <v>130</v>
      </c>
      <c r="I94" s="30"/>
      <c r="J94" s="95" t="s">
        <v>330</v>
      </c>
      <c r="K94" s="246">
        <v>5.5</v>
      </c>
      <c r="L94" s="236">
        <v>-1</v>
      </c>
      <c r="M94" s="245">
        <f t="shared" si="9"/>
        <v>4.5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0"/>
      <c r="B95" s="30"/>
      <c r="C95" s="30"/>
      <c r="D95" s="30"/>
      <c r="E95" s="95" t="s">
        <v>376</v>
      </c>
      <c r="F95" s="246">
        <v>5.5</v>
      </c>
      <c r="G95" s="236">
        <v>-0.5</v>
      </c>
      <c r="H95" s="245">
        <f t="shared" si="8"/>
        <v>5</v>
      </c>
      <c r="I95" s="30"/>
      <c r="J95" s="95" t="s">
        <v>482</v>
      </c>
      <c r="K95" s="246" t="s">
        <v>130</v>
      </c>
      <c r="L95" s="236" t="s">
        <v>130</v>
      </c>
      <c r="M95" s="245" t="s">
        <v>130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thickBot="1">
      <c r="A96" s="181"/>
      <c r="B96" s="181"/>
      <c r="C96" s="181"/>
      <c r="D96" s="181"/>
      <c r="E96" s="92" t="s">
        <v>479</v>
      </c>
      <c r="F96" s="251">
        <v>6</v>
      </c>
      <c r="G96" s="326">
        <v>0</v>
      </c>
      <c r="H96" s="245">
        <f t="shared" si="8"/>
        <v>6</v>
      </c>
      <c r="I96" s="181"/>
      <c r="J96" s="92" t="s">
        <v>348</v>
      </c>
      <c r="K96" s="251">
        <v>6</v>
      </c>
      <c r="L96" s="326">
        <v>0</v>
      </c>
      <c r="M96" s="245">
        <f t="shared" si="9"/>
        <v>6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thickBot="1">
      <c r="A97" s="182"/>
      <c r="B97" s="182"/>
      <c r="C97" s="182"/>
      <c r="D97" s="182"/>
      <c r="E97" s="91" t="s">
        <v>232</v>
      </c>
      <c r="F97" s="229">
        <v>0</v>
      </c>
      <c r="G97" s="327">
        <v>0</v>
      </c>
      <c r="H97" s="352">
        <f t="shared" si="8"/>
        <v>0</v>
      </c>
      <c r="I97" s="183"/>
      <c r="J97" s="91" t="s">
        <v>350</v>
      </c>
      <c r="K97" s="229">
        <v>0.5</v>
      </c>
      <c r="L97" s="327">
        <v>0</v>
      </c>
      <c r="M97" s="352">
        <f t="shared" si="9"/>
        <v>0.5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thickBot="1">
      <c r="A98" s="182"/>
      <c r="B98" s="182"/>
      <c r="C98" s="182"/>
      <c r="D98" s="182"/>
      <c r="E98" s="328" t="s">
        <v>93</v>
      </c>
      <c r="F98" s="329">
        <f>18/3</f>
        <v>6</v>
      </c>
      <c r="G98" s="330">
        <v>0</v>
      </c>
      <c r="H98" s="252">
        <f>G98</f>
        <v>0</v>
      </c>
      <c r="I98" s="183"/>
      <c r="J98" s="328" t="s">
        <v>93</v>
      </c>
      <c r="K98" s="329">
        <f>18.5/3</f>
        <v>6.166666666666667</v>
      </c>
      <c r="L98" s="330">
        <v>0</v>
      </c>
      <c r="M98" s="252">
        <f>L98</f>
        <v>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184"/>
      <c r="B99" s="184"/>
      <c r="C99" s="184"/>
      <c r="D99" s="185"/>
      <c r="E99" s="254"/>
      <c r="F99" s="255"/>
      <c r="G99" s="255"/>
      <c r="H99" s="256"/>
      <c r="I99" s="183"/>
      <c r="J99" s="254"/>
      <c r="K99" s="255"/>
      <c r="L99" s="255"/>
      <c r="M99" s="256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187"/>
      <c r="B100" s="187"/>
      <c r="C100" s="187"/>
      <c r="D100" s="2"/>
      <c r="E100" s="297"/>
      <c r="F100" s="450">
        <f>F73+F74+F92+F76+F77+F78+F79+F80+F81+F82+F83+F97</f>
        <v>67.5</v>
      </c>
      <c r="G100" s="450">
        <f>G72+G73+G74+G92+G76+G77+G78+G79+G80+G81+G82+G83+G97+G98</f>
        <v>6.5</v>
      </c>
      <c r="H100" s="451">
        <f>F100+G100</f>
        <v>74</v>
      </c>
      <c r="I100" s="190"/>
      <c r="J100" s="297"/>
      <c r="K100" s="474">
        <f>K73+K74+K75+K76+K77+K78+K79+K80+K81+K82+K83+K97</f>
        <v>70.5</v>
      </c>
      <c r="L100" s="474">
        <f>L72+L73+L74+L75+L76+L77+L78+L79+L80+L81+L82+L83+L97+L98</f>
        <v>7.5</v>
      </c>
      <c r="M100" s="475">
        <f>K100+L100</f>
        <v>78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thickBot="1">
      <c r="A101" s="193"/>
      <c r="B101" s="193"/>
      <c r="C101" s="193"/>
      <c r="D101" s="194"/>
      <c r="E101" s="111"/>
      <c r="F101" s="112"/>
      <c r="G101" s="112"/>
      <c r="H101" s="113"/>
      <c r="I101" s="68"/>
      <c r="J101" s="111"/>
      <c r="K101" s="112"/>
      <c r="L101" s="112"/>
      <c r="M101" s="11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thickBot="1">
      <c r="A102" s="193"/>
      <c r="B102" s="193"/>
      <c r="C102" s="193"/>
      <c r="D102" s="194"/>
      <c r="E102" s="195"/>
      <c r="F102" s="196"/>
      <c r="G102" s="196"/>
      <c r="H102" s="197">
        <v>2</v>
      </c>
      <c r="I102" s="198"/>
      <c r="J102" s="154"/>
      <c r="K102" s="155"/>
      <c r="L102" s="155"/>
      <c r="M102" s="156">
        <v>3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193"/>
      <c r="B103" s="193"/>
      <c r="C103" s="193"/>
      <c r="D103" s="194"/>
      <c r="E103" s="193"/>
      <c r="F103" s="193"/>
      <c r="G103" s="193"/>
      <c r="H103" s="68"/>
      <c r="I103" s="68"/>
      <c r="J103" s="193"/>
      <c r="K103" s="193"/>
      <c r="L103" s="193"/>
      <c r="M103" s="19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>
      <c r="A104" s="193"/>
      <c r="B104" s="193"/>
      <c r="C104" s="193"/>
      <c r="D104" s="194"/>
      <c r="E104" s="193"/>
      <c r="F104" s="193"/>
      <c r="G104" s="193"/>
      <c r="H104" s="68"/>
      <c r="I104" s="68"/>
      <c r="J104" s="193"/>
      <c r="K104" s="193"/>
      <c r="L104" s="193"/>
      <c r="M104" s="194"/>
      <c r="N104" s="3"/>
      <c r="O104" s="3"/>
      <c r="P104" s="3"/>
      <c r="Q104" s="3"/>
      <c r="R104" s="3"/>
      <c r="S104" s="3"/>
      <c r="T104" s="3"/>
      <c r="U104" s="3"/>
      <c r="V104" s="181"/>
      <c r="W104" s="3"/>
      <c r="X104" s="3"/>
      <c r="Y104" s="3"/>
      <c r="Z104" s="3"/>
    </row>
    <row r="105" spans="1:26" ht="12.75">
      <c r="A105" s="193"/>
      <c r="B105" s="193"/>
      <c r="C105" s="193"/>
      <c r="D105" s="194"/>
      <c r="E105" s="193"/>
      <c r="F105" s="193"/>
      <c r="G105" s="193"/>
      <c r="H105" s="68"/>
      <c r="I105" s="68"/>
      <c r="J105" s="193"/>
      <c r="K105" s="193"/>
      <c r="L105" s="193"/>
      <c r="M105" s="194"/>
      <c r="N105" s="3"/>
      <c r="O105" s="3"/>
      <c r="P105" s="3"/>
      <c r="Q105" s="3"/>
      <c r="R105" s="3"/>
      <c r="S105" s="3"/>
      <c r="T105" s="3"/>
      <c r="U105" s="3"/>
      <c r="V105" s="182"/>
      <c r="W105" s="3"/>
      <c r="X105" s="3"/>
      <c r="Y105" s="3"/>
      <c r="Z105" s="3"/>
    </row>
    <row r="106" spans="1:26" ht="12.75">
      <c r="A106" s="193"/>
      <c r="B106" s="193"/>
      <c r="C106" s="193"/>
      <c r="D106" s="194"/>
      <c r="E106" s="193"/>
      <c r="F106" s="193"/>
      <c r="G106" s="193"/>
      <c r="H106" s="68"/>
      <c r="I106" s="68"/>
      <c r="J106" s="193"/>
      <c r="K106" s="193"/>
      <c r="L106" s="193"/>
      <c r="M106" s="194"/>
      <c r="N106" s="3"/>
      <c r="O106" s="3"/>
      <c r="P106" s="3"/>
      <c r="Q106" s="3"/>
      <c r="R106" s="3"/>
      <c r="S106" s="3"/>
      <c r="T106" s="3"/>
      <c r="U106" s="3"/>
      <c r="V106" s="185"/>
      <c r="W106" s="3"/>
      <c r="X106" s="3"/>
      <c r="Y106" s="3"/>
      <c r="Z106" s="3"/>
    </row>
    <row r="107" spans="1:26" ht="12.75">
      <c r="A107" s="193"/>
      <c r="B107" s="193"/>
      <c r="C107" s="193"/>
      <c r="D107" s="194"/>
      <c r="E107" s="193"/>
      <c r="F107" s="193"/>
      <c r="G107" s="193"/>
      <c r="H107" s="68"/>
      <c r="I107" s="68"/>
      <c r="J107" s="193"/>
      <c r="K107" s="193"/>
      <c r="L107" s="193"/>
      <c r="M107" s="194"/>
      <c r="N107" s="3"/>
      <c r="O107" s="3"/>
      <c r="P107" s="3"/>
      <c r="Q107" s="3"/>
      <c r="R107" s="3"/>
      <c r="S107" s="3"/>
      <c r="T107" s="3"/>
      <c r="U107" s="3"/>
      <c r="V107" s="2"/>
      <c r="W107" s="3"/>
      <c r="X107" s="3"/>
      <c r="Y107" s="3"/>
      <c r="Z107" s="3"/>
    </row>
    <row r="108" spans="1:26" ht="12.75">
      <c r="A108" s="193"/>
      <c r="B108" s="193"/>
      <c r="C108" s="193"/>
      <c r="D108" s="194"/>
      <c r="E108" s="193"/>
      <c r="F108" s="193"/>
      <c r="G108" s="193"/>
      <c r="H108" s="68"/>
      <c r="I108" s="68"/>
      <c r="J108" s="193"/>
      <c r="K108" s="193"/>
      <c r="L108" s="193"/>
      <c r="M108" s="194"/>
      <c r="N108" s="3"/>
      <c r="O108" s="3"/>
      <c r="P108" s="3"/>
      <c r="Q108" s="3"/>
      <c r="R108" s="3"/>
      <c r="S108" s="3"/>
      <c r="T108" s="3"/>
      <c r="U108" s="3"/>
      <c r="V108" s="194"/>
      <c r="W108" s="3"/>
      <c r="X108" s="3"/>
      <c r="Y108" s="3"/>
      <c r="Z108" s="3"/>
    </row>
    <row r="109" spans="1:26" ht="12.75">
      <c r="A109" s="193"/>
      <c r="B109" s="193"/>
      <c r="C109" s="193"/>
      <c r="D109" s="194"/>
      <c r="E109" s="193"/>
      <c r="F109" s="193"/>
      <c r="G109" s="193"/>
      <c r="H109" s="68"/>
      <c r="I109" s="68"/>
      <c r="J109" s="193"/>
      <c r="K109" s="193"/>
      <c r="L109" s="193"/>
      <c r="M109" s="194"/>
      <c r="N109" s="3"/>
      <c r="O109" s="3"/>
      <c r="P109" s="3"/>
      <c r="Q109" s="3"/>
      <c r="R109" s="3"/>
      <c r="S109" s="3"/>
      <c r="T109" s="3"/>
      <c r="U109" s="3"/>
      <c r="V109" s="194"/>
      <c r="W109" s="3"/>
      <c r="X109" s="3"/>
      <c r="Y109" s="3"/>
      <c r="Z109" s="3"/>
    </row>
    <row r="110" spans="1:26" ht="12.75">
      <c r="A110" s="193"/>
      <c r="B110" s="193"/>
      <c r="C110" s="193"/>
      <c r="D110" s="194"/>
      <c r="E110" s="193"/>
      <c r="F110" s="193"/>
      <c r="G110" s="193"/>
      <c r="H110" s="68"/>
      <c r="I110" s="68"/>
      <c r="J110" s="193"/>
      <c r="K110" s="193"/>
      <c r="L110" s="193"/>
      <c r="M110" s="194"/>
      <c r="N110" s="3"/>
      <c r="O110" s="3"/>
      <c r="P110" s="3"/>
      <c r="Q110" s="3"/>
      <c r="R110" s="3"/>
      <c r="S110" s="3"/>
      <c r="T110" s="3"/>
      <c r="U110" s="3"/>
      <c r="V110" s="194"/>
      <c r="W110" s="30"/>
      <c r="X110" s="193"/>
      <c r="Y110" s="68"/>
      <c r="Z110" s="3"/>
    </row>
    <row r="111" spans="1:26" ht="12.75">
      <c r="A111" s="193"/>
      <c r="B111" s="193"/>
      <c r="C111" s="193"/>
      <c r="D111" s="194"/>
      <c r="E111" s="193"/>
      <c r="F111" s="193"/>
      <c r="G111" s="193"/>
      <c r="H111" s="68"/>
      <c r="I111" s="68"/>
      <c r="J111" s="193"/>
      <c r="K111" s="193"/>
      <c r="L111" s="193"/>
      <c r="M111" s="194"/>
      <c r="N111" s="3"/>
      <c r="O111" s="3"/>
      <c r="P111" s="3"/>
      <c r="Q111" s="3"/>
      <c r="R111" s="3"/>
      <c r="S111" s="3"/>
      <c r="T111" s="3"/>
      <c r="U111" s="3"/>
      <c r="V111" s="194"/>
      <c r="W111" s="30"/>
      <c r="X111" s="193"/>
      <c r="Y111" s="68"/>
      <c r="Z111" s="3"/>
    </row>
    <row r="112" spans="1:26" ht="12.75">
      <c r="A112" s="202"/>
      <c r="B112" s="202"/>
      <c r="C112" s="202"/>
      <c r="D112" s="203"/>
      <c r="E112" s="100"/>
      <c r="F112" s="100"/>
      <c r="G112" s="100"/>
      <c r="H112" s="202"/>
      <c r="I112" s="202"/>
      <c r="J112" s="202"/>
      <c r="K112" s="202"/>
      <c r="L112" s="202"/>
      <c r="M112" s="203"/>
      <c r="N112" s="3"/>
      <c r="O112" s="3"/>
      <c r="P112" s="3"/>
      <c r="Q112" s="3"/>
      <c r="R112" s="3"/>
      <c r="S112" s="3"/>
      <c r="T112" s="3"/>
      <c r="U112" s="3"/>
      <c r="V112" s="194"/>
      <c r="W112" s="30"/>
      <c r="X112" s="193"/>
      <c r="Y112" s="68"/>
      <c r="Z112" s="3"/>
    </row>
    <row r="113" spans="1:26" s="4" customFormat="1" ht="12.75">
      <c r="A113" s="204"/>
      <c r="B113" s="204"/>
      <c r="C113" s="204"/>
      <c r="D113" s="203"/>
      <c r="E113" s="100"/>
      <c r="F113" s="100"/>
      <c r="G113" s="100"/>
      <c r="H113" s="202"/>
      <c r="I113" s="202"/>
      <c r="J113" s="100"/>
      <c r="K113" s="100"/>
      <c r="L113" s="100"/>
      <c r="M113" s="203"/>
      <c r="N113" s="3"/>
      <c r="O113" s="3"/>
      <c r="P113" s="3"/>
      <c r="Q113" s="3"/>
      <c r="R113" s="3"/>
      <c r="S113" s="3"/>
      <c r="T113" s="3"/>
      <c r="U113" s="3"/>
      <c r="V113" s="194"/>
      <c r="W113" s="30"/>
      <c r="X113" s="193"/>
      <c r="Y113" s="68"/>
      <c r="Z113" s="3"/>
    </row>
    <row r="114" spans="1:26" s="4" customFormat="1" ht="12.75">
      <c r="A114" s="100"/>
      <c r="B114" s="100"/>
      <c r="C114" s="100"/>
      <c r="D114" s="203"/>
      <c r="E114" s="100"/>
      <c r="F114" s="100"/>
      <c r="G114" s="100"/>
      <c r="H114" s="202"/>
      <c r="I114" s="202"/>
      <c r="J114" s="100"/>
      <c r="K114" s="100"/>
      <c r="L114" s="100"/>
      <c r="M114" s="203"/>
      <c r="N114" s="3"/>
      <c r="O114" s="3"/>
      <c r="P114" s="3"/>
      <c r="Q114" s="3"/>
      <c r="R114" s="3"/>
      <c r="S114" s="3"/>
      <c r="T114" s="3"/>
      <c r="U114" s="3"/>
      <c r="V114" s="194"/>
      <c r="W114" s="30"/>
      <c r="X114" s="193"/>
      <c r="Y114" s="68"/>
      <c r="Z114" s="3"/>
    </row>
    <row r="115" spans="1:26" s="4" customFormat="1" ht="12.75">
      <c r="A115" s="100"/>
      <c r="B115" s="100"/>
      <c r="C115" s="100"/>
      <c r="D115" s="202"/>
      <c r="E115" s="100"/>
      <c r="F115" s="100"/>
      <c r="G115" s="100"/>
      <c r="H115" s="202"/>
      <c r="I115" s="202"/>
      <c r="J115" s="100"/>
      <c r="K115" s="100"/>
      <c r="L115" s="100"/>
      <c r="M115" s="203"/>
      <c r="N115" s="3"/>
      <c r="O115" s="3"/>
      <c r="P115" s="3"/>
      <c r="Q115" s="3"/>
      <c r="R115" s="3"/>
      <c r="S115" s="3"/>
      <c r="T115" s="3"/>
      <c r="U115" s="3"/>
      <c r="V115" s="194"/>
      <c r="W115" s="30"/>
      <c r="X115" s="193"/>
      <c r="Y115" s="68"/>
      <c r="Z115" s="3"/>
    </row>
    <row r="116" spans="1:26" s="4" customFormat="1" ht="12.75">
      <c r="A116" s="193"/>
      <c r="B116" s="193"/>
      <c r="C116" s="193"/>
      <c r="D116" s="68"/>
      <c r="E116" s="100"/>
      <c r="F116" s="100"/>
      <c r="G116" s="100"/>
      <c r="H116" s="202"/>
      <c r="I116" s="202"/>
      <c r="J116" s="100"/>
      <c r="K116" s="100"/>
      <c r="L116" s="100"/>
      <c r="M116" s="203"/>
      <c r="N116" s="3"/>
      <c r="O116" s="3"/>
      <c r="P116" s="3"/>
      <c r="Q116" s="3"/>
      <c r="R116" s="3"/>
      <c r="S116" s="3"/>
      <c r="T116" s="3"/>
      <c r="U116" s="3"/>
      <c r="V116" s="194"/>
      <c r="W116" s="30"/>
      <c r="X116" s="193"/>
      <c r="Y116" s="68"/>
      <c r="Z116" s="3"/>
    </row>
    <row r="117" spans="1:26" s="4" customFormat="1" ht="12.75">
      <c r="A117" s="100"/>
      <c r="B117" s="100"/>
      <c r="C117" s="100"/>
      <c r="D117" s="202"/>
      <c r="E117" s="100"/>
      <c r="F117" s="100"/>
      <c r="G117" s="100"/>
      <c r="H117" s="202"/>
      <c r="I117" s="202"/>
      <c r="J117" s="100"/>
      <c r="K117" s="100"/>
      <c r="L117" s="100"/>
      <c r="M117" s="202"/>
      <c r="N117" s="3"/>
      <c r="O117" s="3"/>
      <c r="P117" s="3"/>
      <c r="Q117" s="3"/>
      <c r="R117" s="3"/>
      <c r="S117" s="3"/>
      <c r="T117" s="3"/>
      <c r="U117" s="3"/>
      <c r="V117" s="194"/>
      <c r="W117" s="30"/>
      <c r="X117" s="193"/>
      <c r="Y117" s="68"/>
      <c r="Z117" s="3"/>
    </row>
    <row r="118" spans="1:26" s="4" customFormat="1" ht="12.75">
      <c r="A118" s="100"/>
      <c r="B118" s="100"/>
      <c r="C118" s="100"/>
      <c r="D118" s="202"/>
      <c r="E118" s="100"/>
      <c r="F118" s="100"/>
      <c r="G118" s="100"/>
      <c r="H118" s="202"/>
      <c r="I118" s="202"/>
      <c r="J118" s="100"/>
      <c r="K118" s="100"/>
      <c r="L118" s="100"/>
      <c r="M118" s="202"/>
      <c r="N118" s="3"/>
      <c r="O118" s="3"/>
      <c r="P118" s="3"/>
      <c r="Q118" s="3"/>
      <c r="R118" s="3"/>
      <c r="S118" s="3"/>
      <c r="T118" s="3"/>
      <c r="U118" s="3"/>
      <c r="V118" s="194"/>
      <c r="W118" s="30"/>
      <c r="X118" s="193"/>
      <c r="Y118" s="68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</sheetData>
  <sheetProtection/>
  <mergeCells count="14">
    <mergeCell ref="E71:H71"/>
    <mergeCell ref="A37:D37"/>
    <mergeCell ref="E70:M70"/>
    <mergeCell ref="J71:M71"/>
    <mergeCell ref="A1:Q1"/>
    <mergeCell ref="A2:Q2"/>
    <mergeCell ref="J37:M37"/>
    <mergeCell ref="N37:Q37"/>
    <mergeCell ref="N3:Q3"/>
    <mergeCell ref="J3:M3"/>
    <mergeCell ref="A3:D3"/>
    <mergeCell ref="A36:Q36"/>
    <mergeCell ref="E37:H37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28">
      <selection activeCell="A1" sqref="A1:Q1"/>
    </sheetView>
  </sheetViews>
  <sheetFormatPr defaultColWidth="9.140625" defaultRowHeight="12.75"/>
  <cols>
    <col min="1" max="1" width="19.7109375" style="5" customWidth="1"/>
    <col min="2" max="3" width="5.7109375" style="5" customWidth="1"/>
    <col min="4" max="4" width="6.7109375" style="5" customWidth="1"/>
    <col min="5" max="5" width="19.7109375" style="5" customWidth="1"/>
    <col min="6" max="7" width="5.7109375" style="5" customWidth="1"/>
    <col min="8" max="8" width="6.7109375" style="5" customWidth="1"/>
    <col min="9" max="9" width="1.1484375" style="5" customWidth="1"/>
    <col min="10" max="10" width="19.7109375" style="5" customWidth="1"/>
    <col min="11" max="12" width="5.7109375" style="5" customWidth="1"/>
    <col min="13" max="13" width="6.7109375" style="5" customWidth="1"/>
    <col min="14" max="14" width="19.7109375" style="5" customWidth="1"/>
    <col min="15" max="16" width="5.7109375" style="5" customWidth="1"/>
    <col min="17" max="17" width="6.7109375" style="5" customWidth="1"/>
    <col min="18" max="22" width="9.140625" style="5" customWidth="1"/>
    <col min="23" max="26" width="9.140625" style="4" customWidth="1"/>
    <col min="27" max="16384" width="9.140625" style="5" customWidth="1"/>
  </cols>
  <sheetData>
    <row r="1" spans="1:26" ht="15" thickBot="1">
      <c r="A1" s="674" t="s">
        <v>109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6"/>
      <c r="R1" s="3"/>
      <c r="S1" s="3"/>
      <c r="T1" s="3"/>
      <c r="U1" s="3"/>
      <c r="V1" s="3"/>
      <c r="W1" s="3"/>
      <c r="X1" s="3"/>
      <c r="Y1" s="3"/>
      <c r="Z1" s="3"/>
    </row>
    <row r="2" spans="1:26" ht="15" thickBot="1">
      <c r="A2" s="674" t="s">
        <v>36</v>
      </c>
      <c r="B2" s="675"/>
      <c r="C2" s="675"/>
      <c r="D2" s="675"/>
      <c r="E2" s="675"/>
      <c r="F2" s="675"/>
      <c r="G2" s="675"/>
      <c r="H2" s="675"/>
      <c r="I2" s="689"/>
      <c r="J2" s="675"/>
      <c r="K2" s="675"/>
      <c r="L2" s="675"/>
      <c r="M2" s="675"/>
      <c r="N2" s="675"/>
      <c r="O2" s="675"/>
      <c r="P2" s="675"/>
      <c r="Q2" s="676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thickBot="1">
      <c r="A3" s="736" t="s">
        <v>63</v>
      </c>
      <c r="B3" s="737"/>
      <c r="C3" s="738"/>
      <c r="D3" s="739"/>
      <c r="E3" s="733" t="s">
        <v>483</v>
      </c>
      <c r="F3" s="734"/>
      <c r="G3" s="734"/>
      <c r="H3" s="735"/>
      <c r="I3" s="79"/>
      <c r="J3" s="722" t="s">
        <v>117</v>
      </c>
      <c r="K3" s="723"/>
      <c r="L3" s="724"/>
      <c r="M3" s="725"/>
      <c r="N3" s="726" t="s">
        <v>356</v>
      </c>
      <c r="O3" s="727"/>
      <c r="P3" s="728"/>
      <c r="Q3" s="729"/>
      <c r="R3" s="3"/>
      <c r="S3" s="3"/>
      <c r="T3" s="3"/>
      <c r="U3" s="3"/>
      <c r="V3" s="3"/>
      <c r="W3" s="3"/>
      <c r="X3" s="3"/>
      <c r="Y3" s="3"/>
      <c r="Z3" s="3"/>
    </row>
    <row r="4" spans="1:26" ht="13.5" thickBot="1">
      <c r="A4" s="457" t="s">
        <v>3</v>
      </c>
      <c r="B4" s="458" t="s">
        <v>68</v>
      </c>
      <c r="C4" s="459">
        <v>-0.5</v>
      </c>
      <c r="D4" s="460" t="s">
        <v>11</v>
      </c>
      <c r="E4" s="476" t="s">
        <v>3</v>
      </c>
      <c r="F4" s="477" t="s">
        <v>68</v>
      </c>
      <c r="G4" s="477">
        <v>2</v>
      </c>
      <c r="H4" s="478" t="s">
        <v>11</v>
      </c>
      <c r="I4" s="84"/>
      <c r="J4" s="470" t="s">
        <v>3</v>
      </c>
      <c r="K4" s="471" t="s">
        <v>68</v>
      </c>
      <c r="L4" s="472">
        <v>-0.5</v>
      </c>
      <c r="M4" s="473" t="s">
        <v>11</v>
      </c>
      <c r="N4" s="428" t="s">
        <v>3</v>
      </c>
      <c r="O4" s="429" t="s">
        <v>68</v>
      </c>
      <c r="P4" s="430">
        <v>2</v>
      </c>
      <c r="Q4" s="431" t="s">
        <v>11</v>
      </c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88" t="s">
        <v>416</v>
      </c>
      <c r="B5" s="218">
        <v>6</v>
      </c>
      <c r="C5" s="320">
        <v>1</v>
      </c>
      <c r="D5" s="331">
        <f>B5+C5</f>
        <v>7</v>
      </c>
      <c r="E5" s="88" t="s">
        <v>385</v>
      </c>
      <c r="F5" s="339">
        <v>6</v>
      </c>
      <c r="G5" s="340">
        <v>1</v>
      </c>
      <c r="H5" s="331">
        <f>F5+G5</f>
        <v>7</v>
      </c>
      <c r="I5" s="84"/>
      <c r="J5" s="88" t="s">
        <v>440</v>
      </c>
      <c r="K5" s="216">
        <v>6.5</v>
      </c>
      <c r="L5" s="320">
        <v>-2</v>
      </c>
      <c r="M5" s="217">
        <f>K5+L5</f>
        <v>4.5</v>
      </c>
      <c r="N5" s="88" t="s">
        <v>288</v>
      </c>
      <c r="O5" s="216">
        <v>6.5</v>
      </c>
      <c r="P5" s="320">
        <v>1</v>
      </c>
      <c r="Q5" s="217">
        <f>O5+P5</f>
        <v>7.5</v>
      </c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89" t="s">
        <v>143</v>
      </c>
      <c r="B6" s="221" t="s">
        <v>305</v>
      </c>
      <c r="C6" s="321" t="s">
        <v>305</v>
      </c>
      <c r="D6" s="332" t="s">
        <v>305</v>
      </c>
      <c r="E6" s="89" t="s">
        <v>384</v>
      </c>
      <c r="F6" s="341">
        <v>7</v>
      </c>
      <c r="G6" s="342">
        <v>-0.5</v>
      </c>
      <c r="H6" s="332">
        <f aca="true" t="shared" si="0" ref="H6:H29">F6+G6</f>
        <v>6.5</v>
      </c>
      <c r="I6" s="84"/>
      <c r="J6" s="89" t="s">
        <v>349</v>
      </c>
      <c r="K6" s="221">
        <v>6.5</v>
      </c>
      <c r="L6" s="321">
        <v>1</v>
      </c>
      <c r="M6" s="222">
        <f aca="true" t="shared" si="1" ref="M6:M29">K6+L6</f>
        <v>7.5</v>
      </c>
      <c r="N6" s="483" t="s">
        <v>278</v>
      </c>
      <c r="O6" s="484">
        <v>4</v>
      </c>
      <c r="P6" s="485">
        <v>0</v>
      </c>
      <c r="Q6" s="486">
        <f>O6+P6</f>
        <v>4</v>
      </c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89" t="s">
        <v>160</v>
      </c>
      <c r="B7" s="221">
        <v>7.5</v>
      </c>
      <c r="C7" s="321">
        <v>3</v>
      </c>
      <c r="D7" s="332">
        <f aca="true" t="shared" si="2" ref="D7:D29">B7+C7</f>
        <v>10.5</v>
      </c>
      <c r="E7" s="89" t="s">
        <v>186</v>
      </c>
      <c r="F7" s="341">
        <v>6</v>
      </c>
      <c r="G7" s="342">
        <v>0</v>
      </c>
      <c r="H7" s="332">
        <f t="shared" si="0"/>
        <v>6</v>
      </c>
      <c r="I7" s="84"/>
      <c r="J7" s="89" t="s">
        <v>330</v>
      </c>
      <c r="K7" s="221">
        <v>6.5</v>
      </c>
      <c r="L7" s="321">
        <v>-0.5</v>
      </c>
      <c r="M7" s="222">
        <f t="shared" si="1"/>
        <v>6</v>
      </c>
      <c r="N7" s="89" t="s">
        <v>280</v>
      </c>
      <c r="O7" s="221" t="s">
        <v>305</v>
      </c>
      <c r="P7" s="321" t="s">
        <v>305</v>
      </c>
      <c r="Q7" s="222" t="s">
        <v>305</v>
      </c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89" t="s">
        <v>145</v>
      </c>
      <c r="B8" s="221">
        <v>8</v>
      </c>
      <c r="C8" s="321">
        <v>6</v>
      </c>
      <c r="D8" s="332">
        <f t="shared" si="2"/>
        <v>14</v>
      </c>
      <c r="E8" s="89" t="s">
        <v>187</v>
      </c>
      <c r="F8" s="341">
        <v>6.5</v>
      </c>
      <c r="G8" s="342">
        <v>0</v>
      </c>
      <c r="H8" s="332">
        <f t="shared" si="0"/>
        <v>6.5</v>
      </c>
      <c r="I8" s="84"/>
      <c r="J8" s="89" t="s">
        <v>441</v>
      </c>
      <c r="K8" s="221">
        <v>5.5</v>
      </c>
      <c r="L8" s="321">
        <v>0</v>
      </c>
      <c r="M8" s="222">
        <f t="shared" si="1"/>
        <v>5.5</v>
      </c>
      <c r="N8" s="89" t="s">
        <v>295</v>
      </c>
      <c r="O8" s="221">
        <v>6</v>
      </c>
      <c r="P8" s="321">
        <v>0</v>
      </c>
      <c r="Q8" s="222">
        <f aca="true" t="shared" si="3" ref="Q8:Q29">O8+P8</f>
        <v>6</v>
      </c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89" t="s">
        <v>150</v>
      </c>
      <c r="B9" s="221">
        <v>6</v>
      </c>
      <c r="C9" s="321">
        <v>0</v>
      </c>
      <c r="D9" s="332">
        <f t="shared" si="2"/>
        <v>6</v>
      </c>
      <c r="E9" s="89" t="s">
        <v>457</v>
      </c>
      <c r="F9" s="341">
        <v>6</v>
      </c>
      <c r="G9" s="342">
        <v>0</v>
      </c>
      <c r="H9" s="332">
        <f t="shared" si="0"/>
        <v>6</v>
      </c>
      <c r="I9" s="84"/>
      <c r="J9" s="89" t="s">
        <v>443</v>
      </c>
      <c r="K9" s="221">
        <v>5.5</v>
      </c>
      <c r="L9" s="321">
        <v>0</v>
      </c>
      <c r="M9" s="222">
        <f t="shared" si="1"/>
        <v>5.5</v>
      </c>
      <c r="N9" s="89" t="s">
        <v>293</v>
      </c>
      <c r="O9" s="221">
        <v>5.5</v>
      </c>
      <c r="P9" s="321">
        <v>-0.5</v>
      </c>
      <c r="Q9" s="222">
        <f t="shared" si="3"/>
        <v>5</v>
      </c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89" t="s">
        <v>147</v>
      </c>
      <c r="B10" s="221">
        <v>6</v>
      </c>
      <c r="C10" s="321">
        <v>0</v>
      </c>
      <c r="D10" s="332">
        <f t="shared" si="2"/>
        <v>6</v>
      </c>
      <c r="E10" s="89" t="s">
        <v>189</v>
      </c>
      <c r="F10" s="341">
        <v>6.5</v>
      </c>
      <c r="G10" s="342">
        <v>0</v>
      </c>
      <c r="H10" s="332">
        <f t="shared" si="0"/>
        <v>6.5</v>
      </c>
      <c r="I10" s="84"/>
      <c r="J10" s="89" t="s">
        <v>331</v>
      </c>
      <c r="K10" s="221">
        <v>6.5</v>
      </c>
      <c r="L10" s="321">
        <v>1</v>
      </c>
      <c r="M10" s="222">
        <f t="shared" si="1"/>
        <v>7.5</v>
      </c>
      <c r="N10" s="89" t="s">
        <v>292</v>
      </c>
      <c r="O10" s="221">
        <v>7.5</v>
      </c>
      <c r="P10" s="321">
        <v>4</v>
      </c>
      <c r="Q10" s="222">
        <f t="shared" si="3"/>
        <v>11.5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89" t="s">
        <v>159</v>
      </c>
      <c r="B11" s="221">
        <v>7</v>
      </c>
      <c r="C11" s="321">
        <v>3</v>
      </c>
      <c r="D11" s="332">
        <f t="shared" si="2"/>
        <v>10</v>
      </c>
      <c r="E11" s="89" t="s">
        <v>190</v>
      </c>
      <c r="F11" s="341">
        <v>9</v>
      </c>
      <c r="G11" s="342">
        <v>8.5</v>
      </c>
      <c r="H11" s="332">
        <f t="shared" si="0"/>
        <v>17.5</v>
      </c>
      <c r="I11" s="84"/>
      <c r="J11" s="89" t="s">
        <v>344</v>
      </c>
      <c r="K11" s="221">
        <v>7.5</v>
      </c>
      <c r="L11" s="321">
        <v>2.5</v>
      </c>
      <c r="M11" s="222">
        <f t="shared" si="1"/>
        <v>10</v>
      </c>
      <c r="N11" s="89" t="s">
        <v>283</v>
      </c>
      <c r="O11" s="221">
        <v>7</v>
      </c>
      <c r="P11" s="321">
        <v>-0.5</v>
      </c>
      <c r="Q11" s="222">
        <f t="shared" si="3"/>
        <v>6.5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89" t="s">
        <v>156</v>
      </c>
      <c r="B12" s="221" t="s">
        <v>305</v>
      </c>
      <c r="C12" s="321" t="s">
        <v>305</v>
      </c>
      <c r="D12" s="332" t="s">
        <v>305</v>
      </c>
      <c r="E12" s="89" t="s">
        <v>188</v>
      </c>
      <c r="F12" s="341">
        <v>6.5</v>
      </c>
      <c r="G12" s="342">
        <v>0</v>
      </c>
      <c r="H12" s="332">
        <f t="shared" si="0"/>
        <v>6.5</v>
      </c>
      <c r="I12" s="84"/>
      <c r="J12" s="89" t="s">
        <v>423</v>
      </c>
      <c r="K12" s="221">
        <v>5.5</v>
      </c>
      <c r="L12" s="321">
        <v>0</v>
      </c>
      <c r="M12" s="222">
        <f t="shared" si="1"/>
        <v>5.5</v>
      </c>
      <c r="N12" s="89" t="s">
        <v>281</v>
      </c>
      <c r="O12" s="221" t="s">
        <v>305</v>
      </c>
      <c r="P12" s="321" t="s">
        <v>305</v>
      </c>
      <c r="Q12" s="222" t="s">
        <v>305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89" t="s">
        <v>387</v>
      </c>
      <c r="B13" s="221">
        <v>7</v>
      </c>
      <c r="C13" s="321">
        <v>3</v>
      </c>
      <c r="D13" s="332">
        <f t="shared" si="2"/>
        <v>10</v>
      </c>
      <c r="E13" s="89" t="s">
        <v>192</v>
      </c>
      <c r="F13" s="341">
        <v>7</v>
      </c>
      <c r="G13" s="342">
        <v>0</v>
      </c>
      <c r="H13" s="332">
        <f t="shared" si="0"/>
        <v>7</v>
      </c>
      <c r="I13" s="84"/>
      <c r="J13" s="89" t="s">
        <v>335</v>
      </c>
      <c r="K13" s="221">
        <v>7.5</v>
      </c>
      <c r="L13" s="321">
        <v>3</v>
      </c>
      <c r="M13" s="222">
        <f t="shared" si="1"/>
        <v>10.5</v>
      </c>
      <c r="N13" s="89" t="s">
        <v>289</v>
      </c>
      <c r="O13" s="221" t="s">
        <v>305</v>
      </c>
      <c r="P13" s="321" t="s">
        <v>305</v>
      </c>
      <c r="Q13" s="222" t="s">
        <v>305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89" t="s">
        <v>152</v>
      </c>
      <c r="B14" s="221">
        <v>5.5</v>
      </c>
      <c r="C14" s="321">
        <v>0</v>
      </c>
      <c r="D14" s="332">
        <f t="shared" si="2"/>
        <v>5.5</v>
      </c>
      <c r="E14" s="89" t="s">
        <v>196</v>
      </c>
      <c r="F14" s="341">
        <v>6</v>
      </c>
      <c r="G14" s="342">
        <v>0</v>
      </c>
      <c r="H14" s="332">
        <f t="shared" si="0"/>
        <v>6</v>
      </c>
      <c r="I14" s="84"/>
      <c r="J14" s="89" t="s">
        <v>381</v>
      </c>
      <c r="K14" s="221">
        <v>6.5</v>
      </c>
      <c r="L14" s="321">
        <v>1</v>
      </c>
      <c r="M14" s="222">
        <f t="shared" si="1"/>
        <v>7.5</v>
      </c>
      <c r="N14" s="89" t="s">
        <v>368</v>
      </c>
      <c r="O14" s="221">
        <v>5.5</v>
      </c>
      <c r="P14" s="321">
        <v>0</v>
      </c>
      <c r="Q14" s="222">
        <f t="shared" si="3"/>
        <v>5.5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>
      <c r="A15" s="91" t="s">
        <v>151</v>
      </c>
      <c r="B15" s="229">
        <v>7</v>
      </c>
      <c r="C15" s="322">
        <v>3</v>
      </c>
      <c r="D15" s="333">
        <f t="shared" si="2"/>
        <v>10</v>
      </c>
      <c r="E15" s="91" t="s">
        <v>193</v>
      </c>
      <c r="F15" s="337">
        <v>6</v>
      </c>
      <c r="G15" s="343">
        <v>0</v>
      </c>
      <c r="H15" s="344">
        <f t="shared" si="0"/>
        <v>6</v>
      </c>
      <c r="I15" s="84"/>
      <c r="J15" s="91" t="s">
        <v>339</v>
      </c>
      <c r="K15" s="229">
        <v>6.5</v>
      </c>
      <c r="L15" s="322">
        <v>3</v>
      </c>
      <c r="M15" s="230">
        <f t="shared" si="1"/>
        <v>9.5</v>
      </c>
      <c r="N15" s="91" t="s">
        <v>287</v>
      </c>
      <c r="O15" s="229" t="s">
        <v>305</v>
      </c>
      <c r="P15" s="322" t="s">
        <v>305</v>
      </c>
      <c r="Q15" s="230" t="s">
        <v>305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13.5" thickBot="1">
      <c r="A16" s="92"/>
      <c r="B16" s="323"/>
      <c r="C16" s="324"/>
      <c r="D16" s="235"/>
      <c r="E16" s="92"/>
      <c r="F16" s="323"/>
      <c r="G16" s="324"/>
      <c r="H16" s="235"/>
      <c r="I16" s="93"/>
      <c r="J16" s="92"/>
      <c r="K16" s="323"/>
      <c r="L16" s="324"/>
      <c r="M16" s="235"/>
      <c r="N16" s="92"/>
      <c r="O16" s="323"/>
      <c r="P16" s="324"/>
      <c r="Q16" s="235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94" t="s">
        <v>415</v>
      </c>
      <c r="B17" s="241" t="s">
        <v>130</v>
      </c>
      <c r="C17" s="325" t="s">
        <v>130</v>
      </c>
      <c r="D17" s="334" t="s">
        <v>130</v>
      </c>
      <c r="E17" s="94" t="s">
        <v>195</v>
      </c>
      <c r="F17" s="345" t="s">
        <v>130</v>
      </c>
      <c r="G17" s="346" t="s">
        <v>130</v>
      </c>
      <c r="H17" s="334" t="s">
        <v>130</v>
      </c>
      <c r="I17" s="93"/>
      <c r="J17" s="94" t="s">
        <v>326</v>
      </c>
      <c r="K17" s="241" t="s">
        <v>130</v>
      </c>
      <c r="L17" s="325" t="s">
        <v>130</v>
      </c>
      <c r="M17" s="240" t="s">
        <v>130</v>
      </c>
      <c r="N17" s="94" t="s">
        <v>277</v>
      </c>
      <c r="O17" s="241">
        <v>7.5</v>
      </c>
      <c r="P17" s="325">
        <v>1</v>
      </c>
      <c r="Q17" s="240">
        <f t="shared" si="3"/>
        <v>8.5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95" t="s">
        <v>154</v>
      </c>
      <c r="B18" s="246">
        <v>5.5</v>
      </c>
      <c r="C18" s="236">
        <v>0</v>
      </c>
      <c r="D18" s="235">
        <f t="shared" si="2"/>
        <v>5.5</v>
      </c>
      <c r="E18" s="95" t="s">
        <v>386</v>
      </c>
      <c r="F18" s="347">
        <v>5.5</v>
      </c>
      <c r="G18" s="348">
        <v>0</v>
      </c>
      <c r="H18" s="235">
        <f t="shared" si="0"/>
        <v>5.5</v>
      </c>
      <c r="I18" s="93"/>
      <c r="J18" s="95" t="s">
        <v>340</v>
      </c>
      <c r="K18" s="246">
        <v>5.5</v>
      </c>
      <c r="L18" s="236">
        <v>0</v>
      </c>
      <c r="M18" s="245">
        <f t="shared" si="1"/>
        <v>5.5</v>
      </c>
      <c r="N18" s="89" t="s">
        <v>286</v>
      </c>
      <c r="O18" s="221">
        <v>6</v>
      </c>
      <c r="P18" s="321">
        <v>0</v>
      </c>
      <c r="Q18" s="222">
        <f t="shared" si="3"/>
        <v>6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95" t="s">
        <v>389</v>
      </c>
      <c r="B19" s="246">
        <v>5.5</v>
      </c>
      <c r="C19" s="236">
        <v>0</v>
      </c>
      <c r="D19" s="235">
        <f t="shared" si="2"/>
        <v>5.5</v>
      </c>
      <c r="E19" s="95" t="s">
        <v>413</v>
      </c>
      <c r="F19" s="347" t="s">
        <v>227</v>
      </c>
      <c r="G19" s="348" t="s">
        <v>227</v>
      </c>
      <c r="H19" s="235" t="s">
        <v>227</v>
      </c>
      <c r="I19" s="93"/>
      <c r="J19" s="95" t="s">
        <v>341</v>
      </c>
      <c r="K19" s="246">
        <v>6</v>
      </c>
      <c r="L19" s="236">
        <v>0</v>
      </c>
      <c r="M19" s="245">
        <f t="shared" si="1"/>
        <v>6</v>
      </c>
      <c r="N19" s="95" t="s">
        <v>290</v>
      </c>
      <c r="O19" s="246" t="s">
        <v>130</v>
      </c>
      <c r="P19" s="236" t="s">
        <v>130</v>
      </c>
      <c r="Q19" s="245" t="s">
        <v>130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95" t="s">
        <v>155</v>
      </c>
      <c r="B20" s="246" t="s">
        <v>227</v>
      </c>
      <c r="C20" s="236" t="s">
        <v>227</v>
      </c>
      <c r="D20" s="235" t="s">
        <v>227</v>
      </c>
      <c r="E20" s="95" t="s">
        <v>198</v>
      </c>
      <c r="F20" s="347">
        <v>7</v>
      </c>
      <c r="G20" s="348">
        <v>2.5</v>
      </c>
      <c r="H20" s="235">
        <f t="shared" si="0"/>
        <v>9.5</v>
      </c>
      <c r="I20" s="93"/>
      <c r="J20" s="95" t="s">
        <v>424</v>
      </c>
      <c r="K20" s="246">
        <v>6.5</v>
      </c>
      <c r="L20" s="236">
        <v>1</v>
      </c>
      <c r="M20" s="245">
        <f t="shared" si="1"/>
        <v>7.5</v>
      </c>
      <c r="N20" s="95" t="s">
        <v>285</v>
      </c>
      <c r="O20" s="246" t="s">
        <v>130</v>
      </c>
      <c r="P20" s="236" t="s">
        <v>130</v>
      </c>
      <c r="Q20" s="245" t="s">
        <v>130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95" t="s">
        <v>474</v>
      </c>
      <c r="B21" s="246" t="s">
        <v>130</v>
      </c>
      <c r="C21" s="236" t="s">
        <v>130</v>
      </c>
      <c r="D21" s="235" t="s">
        <v>130</v>
      </c>
      <c r="E21" s="95" t="s">
        <v>449</v>
      </c>
      <c r="F21" s="347">
        <v>6.5</v>
      </c>
      <c r="G21" s="348">
        <v>0</v>
      </c>
      <c r="H21" s="235">
        <f t="shared" si="0"/>
        <v>6.5</v>
      </c>
      <c r="I21" s="93"/>
      <c r="J21" s="95" t="s">
        <v>442</v>
      </c>
      <c r="K21" s="246" t="s">
        <v>227</v>
      </c>
      <c r="L21" s="236" t="s">
        <v>227</v>
      </c>
      <c r="M21" s="245" t="s">
        <v>227</v>
      </c>
      <c r="N21" s="95" t="s">
        <v>284</v>
      </c>
      <c r="O21" s="246" t="s">
        <v>130</v>
      </c>
      <c r="P21" s="236" t="s">
        <v>130</v>
      </c>
      <c r="Q21" s="245" t="s">
        <v>130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89" t="s">
        <v>390</v>
      </c>
      <c r="B22" s="221">
        <v>7</v>
      </c>
      <c r="C22" s="321">
        <v>3</v>
      </c>
      <c r="D22" s="332">
        <f t="shared" si="2"/>
        <v>10</v>
      </c>
      <c r="E22" s="95" t="s">
        <v>199</v>
      </c>
      <c r="F22" s="347">
        <v>6.5</v>
      </c>
      <c r="G22" s="348">
        <v>0</v>
      </c>
      <c r="H22" s="235">
        <f t="shared" si="0"/>
        <v>6.5</v>
      </c>
      <c r="I22" s="93"/>
      <c r="J22" s="95" t="s">
        <v>342</v>
      </c>
      <c r="K22" s="246">
        <v>6.5</v>
      </c>
      <c r="L22" s="236">
        <v>1</v>
      </c>
      <c r="M22" s="245">
        <f t="shared" si="1"/>
        <v>7.5</v>
      </c>
      <c r="N22" s="89" t="s">
        <v>282</v>
      </c>
      <c r="O22" s="221">
        <v>5.5</v>
      </c>
      <c r="P22" s="321">
        <v>0</v>
      </c>
      <c r="Q22" s="222">
        <f t="shared" si="3"/>
        <v>5.5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5" t="s">
        <v>149</v>
      </c>
      <c r="B23" s="246" t="s">
        <v>130</v>
      </c>
      <c r="C23" s="236" t="s">
        <v>130</v>
      </c>
      <c r="D23" s="235" t="s">
        <v>130</v>
      </c>
      <c r="E23" s="95" t="s">
        <v>191</v>
      </c>
      <c r="F23" s="347">
        <v>6</v>
      </c>
      <c r="G23" s="348">
        <v>-0.5</v>
      </c>
      <c r="H23" s="235">
        <f t="shared" si="0"/>
        <v>5.5</v>
      </c>
      <c r="I23" s="93"/>
      <c r="J23" s="95" t="s">
        <v>382</v>
      </c>
      <c r="K23" s="246">
        <v>5.5</v>
      </c>
      <c r="L23" s="236">
        <v>0</v>
      </c>
      <c r="M23" s="245">
        <f t="shared" si="1"/>
        <v>5.5</v>
      </c>
      <c r="N23" s="89" t="s">
        <v>411</v>
      </c>
      <c r="O23" s="221">
        <v>6</v>
      </c>
      <c r="P23" s="321">
        <v>0</v>
      </c>
      <c r="Q23" s="222">
        <f t="shared" si="3"/>
        <v>6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5" t="s">
        <v>148</v>
      </c>
      <c r="B24" s="246">
        <v>7</v>
      </c>
      <c r="C24" s="236">
        <v>1</v>
      </c>
      <c r="D24" s="235">
        <f t="shared" si="2"/>
        <v>8</v>
      </c>
      <c r="E24" s="95" t="s">
        <v>200</v>
      </c>
      <c r="F24" s="347">
        <v>5</v>
      </c>
      <c r="G24" s="348">
        <v>0</v>
      </c>
      <c r="H24" s="235">
        <f t="shared" si="0"/>
        <v>5</v>
      </c>
      <c r="I24" s="93"/>
      <c r="J24" s="95" t="s">
        <v>328</v>
      </c>
      <c r="K24" s="246">
        <v>6</v>
      </c>
      <c r="L24" s="236">
        <v>0</v>
      </c>
      <c r="M24" s="245">
        <f t="shared" si="1"/>
        <v>6</v>
      </c>
      <c r="N24" s="95" t="s">
        <v>279</v>
      </c>
      <c r="O24" s="246" t="s">
        <v>227</v>
      </c>
      <c r="P24" s="236" t="s">
        <v>227</v>
      </c>
      <c r="Q24" s="245" t="s">
        <v>227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95" t="s">
        <v>158</v>
      </c>
      <c r="B25" s="246">
        <v>6.5</v>
      </c>
      <c r="C25" s="236">
        <v>0</v>
      </c>
      <c r="D25" s="235">
        <f t="shared" si="2"/>
        <v>6.5</v>
      </c>
      <c r="E25" s="95" t="s">
        <v>456</v>
      </c>
      <c r="F25" s="347">
        <v>5.5</v>
      </c>
      <c r="G25" s="348">
        <v>0</v>
      </c>
      <c r="H25" s="235">
        <f t="shared" si="0"/>
        <v>5.5</v>
      </c>
      <c r="I25" s="93"/>
      <c r="J25" s="95" t="s">
        <v>444</v>
      </c>
      <c r="K25" s="246" t="s">
        <v>130</v>
      </c>
      <c r="L25" s="236" t="s">
        <v>130</v>
      </c>
      <c r="M25" s="245" t="s">
        <v>130</v>
      </c>
      <c r="N25" s="89" t="s">
        <v>296</v>
      </c>
      <c r="O25" s="221">
        <v>6</v>
      </c>
      <c r="P25" s="321">
        <v>0</v>
      </c>
      <c r="Q25" s="222">
        <f t="shared" si="3"/>
        <v>6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142" t="s">
        <v>417</v>
      </c>
      <c r="B26" s="335" t="s">
        <v>130</v>
      </c>
      <c r="C26" s="236" t="s">
        <v>130</v>
      </c>
      <c r="D26" s="235" t="s">
        <v>130</v>
      </c>
      <c r="E26" s="95" t="s">
        <v>201</v>
      </c>
      <c r="F26" s="347">
        <v>6</v>
      </c>
      <c r="G26" s="348">
        <v>0</v>
      </c>
      <c r="H26" s="235">
        <f t="shared" si="0"/>
        <v>6</v>
      </c>
      <c r="I26" s="93"/>
      <c r="J26" s="95" t="s">
        <v>445</v>
      </c>
      <c r="K26" s="246">
        <v>5</v>
      </c>
      <c r="L26" s="236">
        <v>-0.5</v>
      </c>
      <c r="M26" s="245">
        <f t="shared" si="1"/>
        <v>4.5</v>
      </c>
      <c r="N26" s="95" t="s">
        <v>298</v>
      </c>
      <c r="O26" s="246" t="s">
        <v>130</v>
      </c>
      <c r="P26" s="236" t="s">
        <v>130</v>
      </c>
      <c r="Q26" s="245" t="s">
        <v>130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89" t="s">
        <v>391</v>
      </c>
      <c r="B27" s="221">
        <v>6</v>
      </c>
      <c r="C27" s="321">
        <v>0</v>
      </c>
      <c r="D27" s="332">
        <f>B27+C27</f>
        <v>6</v>
      </c>
      <c r="E27" s="95" t="s">
        <v>468</v>
      </c>
      <c r="F27" s="347">
        <v>6</v>
      </c>
      <c r="G27" s="348">
        <v>-0.5</v>
      </c>
      <c r="H27" s="235">
        <f t="shared" si="0"/>
        <v>5.5</v>
      </c>
      <c r="I27" s="93"/>
      <c r="J27" s="95" t="s">
        <v>347</v>
      </c>
      <c r="K27" s="246">
        <v>5</v>
      </c>
      <c r="L27" s="236">
        <v>0</v>
      </c>
      <c r="M27" s="245">
        <f t="shared" si="1"/>
        <v>5</v>
      </c>
      <c r="N27" s="95" t="s">
        <v>369</v>
      </c>
      <c r="O27" s="246">
        <v>6.5</v>
      </c>
      <c r="P27" s="236">
        <v>-0.5</v>
      </c>
      <c r="Q27" s="245">
        <f t="shared" si="3"/>
        <v>6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thickBot="1">
      <c r="A28" s="92" t="s">
        <v>161</v>
      </c>
      <c r="B28" s="336">
        <v>5</v>
      </c>
      <c r="C28" s="326">
        <v>-0.5</v>
      </c>
      <c r="D28" s="235">
        <f>B28+C28</f>
        <v>4.5</v>
      </c>
      <c r="E28" s="92" t="s">
        <v>469</v>
      </c>
      <c r="F28" s="349" t="s">
        <v>130</v>
      </c>
      <c r="G28" s="350" t="s">
        <v>130</v>
      </c>
      <c r="H28" s="235" t="s">
        <v>130</v>
      </c>
      <c r="I28" s="93"/>
      <c r="J28" s="92" t="s">
        <v>488</v>
      </c>
      <c r="K28" s="251">
        <v>6.5</v>
      </c>
      <c r="L28" s="326">
        <v>0</v>
      </c>
      <c r="M28" s="245">
        <f t="shared" si="1"/>
        <v>6.5</v>
      </c>
      <c r="N28" s="92" t="s">
        <v>297</v>
      </c>
      <c r="O28" s="251" t="s">
        <v>130</v>
      </c>
      <c r="P28" s="326" t="s">
        <v>130</v>
      </c>
      <c r="Q28" s="245" t="s">
        <v>130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thickBot="1">
      <c r="A29" s="91" t="s">
        <v>163</v>
      </c>
      <c r="B29" s="337">
        <v>2</v>
      </c>
      <c r="C29" s="338">
        <v>0</v>
      </c>
      <c r="D29" s="252">
        <f t="shared" si="2"/>
        <v>2</v>
      </c>
      <c r="E29" s="91" t="s">
        <v>470</v>
      </c>
      <c r="F29" s="337">
        <v>0</v>
      </c>
      <c r="G29" s="351">
        <v>0</v>
      </c>
      <c r="H29" s="252">
        <f t="shared" si="0"/>
        <v>0</v>
      </c>
      <c r="I29" s="84"/>
      <c r="J29" s="91" t="s">
        <v>350</v>
      </c>
      <c r="K29" s="229">
        <v>-0.5</v>
      </c>
      <c r="L29" s="327">
        <v>0</v>
      </c>
      <c r="M29" s="352">
        <f t="shared" si="1"/>
        <v>-0.5</v>
      </c>
      <c r="N29" s="91" t="s">
        <v>412</v>
      </c>
      <c r="O29" s="229">
        <v>0.5</v>
      </c>
      <c r="P29" s="327">
        <v>0</v>
      </c>
      <c r="Q29" s="352">
        <f t="shared" si="3"/>
        <v>0.5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thickBot="1">
      <c r="A30" s="328" t="s">
        <v>93</v>
      </c>
      <c r="B30" s="329">
        <f>21.5/3</f>
        <v>7.166666666666667</v>
      </c>
      <c r="C30" s="330">
        <v>2</v>
      </c>
      <c r="D30" s="252">
        <f>C30</f>
        <v>2</v>
      </c>
      <c r="E30" s="328" t="s">
        <v>93</v>
      </c>
      <c r="F30" s="329">
        <f>19.5/3</f>
        <v>6.5</v>
      </c>
      <c r="G30" s="330">
        <v>1</v>
      </c>
      <c r="H30" s="252">
        <f>G30</f>
        <v>1</v>
      </c>
      <c r="I30" s="84"/>
      <c r="J30" s="328" t="s">
        <v>93</v>
      </c>
      <c r="K30" s="329">
        <f>18.5/3</f>
        <v>6.166666666666667</v>
      </c>
      <c r="L30" s="330">
        <v>0</v>
      </c>
      <c r="M30" s="252">
        <f>L30</f>
        <v>0</v>
      </c>
      <c r="N30" s="328" t="s">
        <v>93</v>
      </c>
      <c r="O30" s="329">
        <f>16/3</f>
        <v>5.333333333333333</v>
      </c>
      <c r="P30" s="330">
        <v>0</v>
      </c>
      <c r="Q30" s="252">
        <f>P30</f>
        <v>0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254"/>
      <c r="B31" s="255"/>
      <c r="C31" s="255"/>
      <c r="D31" s="256"/>
      <c r="E31" s="254"/>
      <c r="F31" s="255"/>
      <c r="G31" s="255"/>
      <c r="H31" s="256"/>
      <c r="I31" s="102"/>
      <c r="J31" s="254"/>
      <c r="K31" s="255"/>
      <c r="L31" s="255"/>
      <c r="M31" s="256"/>
      <c r="N31" s="254"/>
      <c r="O31" s="255"/>
      <c r="P31" s="255"/>
      <c r="Q31" s="256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297"/>
      <c r="B32" s="461">
        <f>B5+B27+B7+B8+B9+B10+B11+B22+B13+B14+B15+B29</f>
        <v>75</v>
      </c>
      <c r="C32" s="462">
        <f>C4+C5+C27+C7+C8+C9+C10+C11+C22+C13+C14+C15+C29+C30</f>
        <v>23.5</v>
      </c>
      <c r="D32" s="463">
        <f>B32+C32</f>
        <v>98.5</v>
      </c>
      <c r="E32" s="297"/>
      <c r="F32" s="479">
        <f>F5+F6+F7+F8+F9+F10+F11+F12+F13+F14+F15+F29</f>
        <v>72.5</v>
      </c>
      <c r="G32" s="479">
        <f>G4+G5+G6+G7+G8+G9+G10+G11+G12+G13+G14+G15+G29+G30</f>
        <v>12</v>
      </c>
      <c r="H32" s="480">
        <f>F32+G32</f>
        <v>84.5</v>
      </c>
      <c r="I32" s="108"/>
      <c r="J32" s="297"/>
      <c r="K32" s="474">
        <f>K5+K6+K7+K8+K9+K10+K11+K12+K13+K14+K15+K29</f>
        <v>70</v>
      </c>
      <c r="L32" s="474">
        <f>L4+L5+L6+L7+L8+L9+L10+L11+L12+L13+L14+L15+L29+L30</f>
        <v>8.5</v>
      </c>
      <c r="M32" s="475">
        <f>K32+L32</f>
        <v>78.5</v>
      </c>
      <c r="N32" s="297"/>
      <c r="O32" s="432">
        <f>O5+O6+O25+O8+O9+O10+O11+O23+O22+O14+O18+O29</f>
        <v>66</v>
      </c>
      <c r="P32" s="432">
        <f>P4+P5+P6+P25+P8+P9+P10+P11+P23+P22+P14+P18+P29+P30</f>
        <v>6</v>
      </c>
      <c r="Q32" s="433">
        <f>O32+P32</f>
        <v>72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thickBot="1">
      <c r="A33" s="111"/>
      <c r="B33" s="112"/>
      <c r="C33" s="112"/>
      <c r="D33" s="113"/>
      <c r="E33" s="111"/>
      <c r="F33" s="112"/>
      <c r="G33" s="112"/>
      <c r="H33" s="113"/>
      <c r="I33" s="114"/>
      <c r="J33" s="111"/>
      <c r="K33" s="112"/>
      <c r="L33" s="112"/>
      <c r="M33" s="113"/>
      <c r="N33" s="111"/>
      <c r="O33" s="112"/>
      <c r="P33" s="112"/>
      <c r="Q33" s="11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thickBot="1">
      <c r="A34" s="164"/>
      <c r="B34" s="165"/>
      <c r="C34" s="165"/>
      <c r="D34" s="166">
        <v>7</v>
      </c>
      <c r="E34" s="118"/>
      <c r="F34" s="119"/>
      <c r="G34" s="119"/>
      <c r="H34" s="120">
        <v>4</v>
      </c>
      <c r="I34" s="121"/>
      <c r="J34" s="154"/>
      <c r="K34" s="155"/>
      <c r="L34" s="155"/>
      <c r="M34" s="156">
        <v>3</v>
      </c>
      <c r="N34" s="319"/>
      <c r="O34" s="318"/>
      <c r="P34" s="318"/>
      <c r="Q34" s="317">
        <v>2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ht="6" customHeight="1" thickBot="1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7"/>
      <c r="R35" s="3"/>
      <c r="S35" s="3"/>
      <c r="T35" s="3"/>
      <c r="U35" s="3"/>
      <c r="V35" s="128"/>
      <c r="W35" s="3"/>
      <c r="X35" s="3"/>
      <c r="Y35" s="3"/>
      <c r="Z35" s="3"/>
    </row>
    <row r="36" spans="1:26" ht="15" thickBot="1">
      <c r="A36" s="674" t="s">
        <v>37</v>
      </c>
      <c r="B36" s="675"/>
      <c r="C36" s="675"/>
      <c r="D36" s="675"/>
      <c r="E36" s="675"/>
      <c r="F36" s="675"/>
      <c r="G36" s="675"/>
      <c r="H36" s="675"/>
      <c r="I36" s="689"/>
      <c r="J36" s="675"/>
      <c r="K36" s="675"/>
      <c r="L36" s="675"/>
      <c r="M36" s="675"/>
      <c r="N36" s="675"/>
      <c r="O36" s="675"/>
      <c r="P36" s="675"/>
      <c r="Q36" s="676"/>
      <c r="R36" s="3"/>
      <c r="S36" s="3"/>
      <c r="T36" s="3"/>
      <c r="U36" s="3"/>
      <c r="V36" s="30"/>
      <c r="W36" s="3"/>
      <c r="X36" s="3"/>
      <c r="Y36" s="3"/>
      <c r="Z36" s="3"/>
    </row>
    <row r="37" spans="1:26" ht="15" customHeight="1" thickBot="1">
      <c r="A37" s="719" t="s">
        <v>95</v>
      </c>
      <c r="B37" s="720"/>
      <c r="C37" s="720"/>
      <c r="D37" s="721"/>
      <c r="E37" s="743" t="s">
        <v>76</v>
      </c>
      <c r="F37" s="744"/>
      <c r="G37" s="744"/>
      <c r="H37" s="745"/>
      <c r="I37" s="126"/>
      <c r="J37" s="716" t="s">
        <v>75</v>
      </c>
      <c r="K37" s="717"/>
      <c r="L37" s="717"/>
      <c r="M37" s="718"/>
      <c r="N37" s="740" t="s">
        <v>67</v>
      </c>
      <c r="O37" s="741"/>
      <c r="P37" s="741"/>
      <c r="Q37" s="742"/>
      <c r="R37" s="3"/>
      <c r="S37" s="3"/>
      <c r="T37" s="3"/>
      <c r="U37" s="3"/>
      <c r="V37" s="3"/>
      <c r="W37" s="129"/>
      <c r="X37" s="129"/>
      <c r="Y37" s="129"/>
      <c r="Z37" s="129"/>
    </row>
    <row r="38" spans="1:26" ht="13.5" thickBot="1">
      <c r="A38" s="452" t="s">
        <v>3</v>
      </c>
      <c r="B38" s="453" t="s">
        <v>68</v>
      </c>
      <c r="C38" s="453">
        <v>0</v>
      </c>
      <c r="D38" s="454" t="s">
        <v>11</v>
      </c>
      <c r="E38" s="464" t="s">
        <v>3</v>
      </c>
      <c r="F38" s="465" t="s">
        <v>68</v>
      </c>
      <c r="G38" s="465">
        <v>2</v>
      </c>
      <c r="H38" s="466" t="s">
        <v>11</v>
      </c>
      <c r="I38" s="126"/>
      <c r="J38" s="446" t="s">
        <v>3</v>
      </c>
      <c r="K38" s="447" t="s">
        <v>68</v>
      </c>
      <c r="L38" s="448">
        <v>0</v>
      </c>
      <c r="M38" s="449" t="s">
        <v>11</v>
      </c>
      <c r="N38" s="434" t="s">
        <v>3</v>
      </c>
      <c r="O38" s="435" t="s">
        <v>68</v>
      </c>
      <c r="P38" s="436">
        <v>2</v>
      </c>
      <c r="Q38" s="437" t="s">
        <v>11</v>
      </c>
      <c r="R38" s="3"/>
      <c r="S38" s="3"/>
      <c r="T38" s="3"/>
      <c r="U38" s="3"/>
      <c r="V38" s="3"/>
      <c r="W38" s="138"/>
      <c r="X38" s="138"/>
      <c r="Y38" s="138"/>
      <c r="Z38" s="138"/>
    </row>
    <row r="39" spans="1:26" ht="12.75">
      <c r="A39" s="88" t="s">
        <v>301</v>
      </c>
      <c r="B39" s="339">
        <v>6</v>
      </c>
      <c r="C39" s="340">
        <v>-4</v>
      </c>
      <c r="D39" s="331">
        <f>B39+C39</f>
        <v>2</v>
      </c>
      <c r="E39" s="88" t="s">
        <v>256</v>
      </c>
      <c r="F39" s="218">
        <v>6.5</v>
      </c>
      <c r="G39" s="320">
        <v>1</v>
      </c>
      <c r="H39" s="331">
        <f>F39+G39</f>
        <v>7.5</v>
      </c>
      <c r="I39" s="126"/>
      <c r="J39" s="88" t="s">
        <v>219</v>
      </c>
      <c r="K39" s="218">
        <v>6</v>
      </c>
      <c r="L39" s="320">
        <v>-2</v>
      </c>
      <c r="M39" s="217">
        <f>K39+L39</f>
        <v>4</v>
      </c>
      <c r="N39" s="88" t="s">
        <v>173</v>
      </c>
      <c r="O39" s="218">
        <v>6</v>
      </c>
      <c r="P39" s="320">
        <v>1</v>
      </c>
      <c r="Q39" s="217">
        <f>O39+P39</f>
        <v>7</v>
      </c>
      <c r="R39" s="3"/>
      <c r="S39" s="3"/>
      <c r="T39" s="3"/>
      <c r="U39" s="3"/>
      <c r="V39" s="3"/>
      <c r="W39" s="139"/>
      <c r="X39" s="139"/>
      <c r="Y39" s="139"/>
      <c r="Z39" s="139"/>
    </row>
    <row r="40" spans="1:26" ht="12.75">
      <c r="A40" s="89" t="s">
        <v>323</v>
      </c>
      <c r="B40" s="341">
        <v>6.5</v>
      </c>
      <c r="C40" s="342">
        <v>0</v>
      </c>
      <c r="D40" s="332">
        <f aca="true" t="shared" si="4" ref="D40:D63">B40+C40</f>
        <v>6.5</v>
      </c>
      <c r="E40" s="89" t="s">
        <v>257</v>
      </c>
      <c r="F40" s="221">
        <v>6.5</v>
      </c>
      <c r="G40" s="321">
        <v>0</v>
      </c>
      <c r="H40" s="332">
        <f aca="true" t="shared" si="5" ref="H40:H63">F40+G40</f>
        <v>6.5</v>
      </c>
      <c r="I40" s="126"/>
      <c r="J40" s="89" t="s">
        <v>209</v>
      </c>
      <c r="K40" s="221" t="s">
        <v>305</v>
      </c>
      <c r="L40" s="321" t="s">
        <v>305</v>
      </c>
      <c r="M40" s="222" t="s">
        <v>305</v>
      </c>
      <c r="N40" s="89" t="s">
        <v>181</v>
      </c>
      <c r="O40" s="221">
        <v>6.5</v>
      </c>
      <c r="P40" s="321">
        <v>0</v>
      </c>
      <c r="Q40" s="222">
        <f aca="true" t="shared" si="6" ref="Q40:Q62">O40+P40</f>
        <v>6.5</v>
      </c>
      <c r="R40" s="3"/>
      <c r="S40" s="3"/>
      <c r="T40" s="3"/>
      <c r="U40" s="3"/>
      <c r="V40" s="3"/>
      <c r="W40" s="139"/>
      <c r="X40" s="139"/>
      <c r="Y40" s="139"/>
      <c r="Z40" s="139"/>
    </row>
    <row r="41" spans="1:26" ht="12.75">
      <c r="A41" s="89" t="s">
        <v>303</v>
      </c>
      <c r="B41" s="341">
        <v>6</v>
      </c>
      <c r="C41" s="342">
        <v>0</v>
      </c>
      <c r="D41" s="332">
        <f t="shared" si="4"/>
        <v>6</v>
      </c>
      <c r="E41" s="89" t="s">
        <v>273</v>
      </c>
      <c r="F41" s="221">
        <v>6.5</v>
      </c>
      <c r="G41" s="321">
        <v>0</v>
      </c>
      <c r="H41" s="332">
        <f t="shared" si="5"/>
        <v>6.5</v>
      </c>
      <c r="I41" s="126"/>
      <c r="J41" s="89" t="s">
        <v>489</v>
      </c>
      <c r="K41" s="221">
        <v>5.5</v>
      </c>
      <c r="L41" s="321">
        <v>0</v>
      </c>
      <c r="M41" s="222">
        <f aca="true" t="shared" si="7" ref="M41:M63">K41+L41</f>
        <v>5.5</v>
      </c>
      <c r="N41" s="89" t="s">
        <v>166</v>
      </c>
      <c r="O41" s="221" t="s">
        <v>305</v>
      </c>
      <c r="P41" s="321" t="s">
        <v>305</v>
      </c>
      <c r="Q41" s="222" t="s">
        <v>305</v>
      </c>
      <c r="R41" s="3"/>
      <c r="S41" s="3"/>
      <c r="T41" s="3"/>
      <c r="U41" s="3"/>
      <c r="V41" s="3"/>
      <c r="W41" s="139"/>
      <c r="X41" s="139"/>
      <c r="Y41" s="139"/>
      <c r="Z41" s="139"/>
    </row>
    <row r="42" spans="1:26" ht="12.75">
      <c r="A42" s="89" t="s">
        <v>486</v>
      </c>
      <c r="B42" s="341">
        <v>7</v>
      </c>
      <c r="C42" s="342">
        <v>1</v>
      </c>
      <c r="D42" s="332">
        <f t="shared" si="4"/>
        <v>8</v>
      </c>
      <c r="E42" s="89" t="s">
        <v>259</v>
      </c>
      <c r="F42" s="221">
        <v>6</v>
      </c>
      <c r="G42" s="321">
        <v>0</v>
      </c>
      <c r="H42" s="332">
        <f t="shared" si="5"/>
        <v>6</v>
      </c>
      <c r="I42" s="126"/>
      <c r="J42" s="89" t="s">
        <v>231</v>
      </c>
      <c r="K42" s="221">
        <v>6</v>
      </c>
      <c r="L42" s="321">
        <v>0</v>
      </c>
      <c r="M42" s="222">
        <f t="shared" si="7"/>
        <v>6</v>
      </c>
      <c r="N42" s="89" t="s">
        <v>353</v>
      </c>
      <c r="O42" s="221">
        <v>6.5</v>
      </c>
      <c r="P42" s="321">
        <v>0</v>
      </c>
      <c r="Q42" s="222">
        <f t="shared" si="6"/>
        <v>6.5</v>
      </c>
      <c r="R42" s="3"/>
      <c r="S42" s="3"/>
      <c r="T42" s="3"/>
      <c r="U42" s="3"/>
      <c r="V42" s="3"/>
      <c r="W42" s="139"/>
      <c r="X42" s="139"/>
      <c r="Y42" s="139"/>
      <c r="Z42" s="139"/>
    </row>
    <row r="43" spans="1:26" ht="12.75">
      <c r="A43" s="89" t="s">
        <v>319</v>
      </c>
      <c r="B43" s="341">
        <v>6.5</v>
      </c>
      <c r="C43" s="342">
        <v>0</v>
      </c>
      <c r="D43" s="332">
        <f t="shared" si="4"/>
        <v>6.5</v>
      </c>
      <c r="E43" s="89" t="s">
        <v>260</v>
      </c>
      <c r="F43" s="221">
        <v>7</v>
      </c>
      <c r="G43" s="321">
        <v>0</v>
      </c>
      <c r="H43" s="332">
        <f t="shared" si="5"/>
        <v>7</v>
      </c>
      <c r="I43" s="126"/>
      <c r="J43" s="89" t="s">
        <v>225</v>
      </c>
      <c r="K43" s="221" t="s">
        <v>333</v>
      </c>
      <c r="L43" s="321" t="s">
        <v>333</v>
      </c>
      <c r="M43" s="222" t="s">
        <v>333</v>
      </c>
      <c r="N43" s="89" t="s">
        <v>167</v>
      </c>
      <c r="O43" s="221" t="s">
        <v>305</v>
      </c>
      <c r="P43" s="321" t="s">
        <v>305</v>
      </c>
      <c r="Q43" s="222" t="s">
        <v>305</v>
      </c>
      <c r="R43" s="3"/>
      <c r="S43" s="3"/>
      <c r="T43" s="3"/>
      <c r="U43" s="3"/>
      <c r="V43" s="3"/>
      <c r="W43" s="139"/>
      <c r="X43" s="139"/>
      <c r="Y43" s="139"/>
      <c r="Z43" s="139"/>
    </row>
    <row r="44" spans="1:26" ht="12.75">
      <c r="A44" s="89" t="s">
        <v>404</v>
      </c>
      <c r="B44" s="341">
        <v>5.5</v>
      </c>
      <c r="C44" s="342">
        <v>0</v>
      </c>
      <c r="D44" s="332">
        <f t="shared" si="4"/>
        <v>5.5</v>
      </c>
      <c r="E44" s="89" t="s">
        <v>270</v>
      </c>
      <c r="F44" s="221">
        <v>6</v>
      </c>
      <c r="G44" s="321">
        <v>0</v>
      </c>
      <c r="H44" s="332">
        <f t="shared" si="5"/>
        <v>6</v>
      </c>
      <c r="I44" s="126"/>
      <c r="J44" s="89" t="s">
        <v>224</v>
      </c>
      <c r="K44" s="221">
        <v>6</v>
      </c>
      <c r="L44" s="321">
        <v>-0.5</v>
      </c>
      <c r="M44" s="222">
        <f t="shared" si="7"/>
        <v>5.5</v>
      </c>
      <c r="N44" s="89" t="s">
        <v>164</v>
      </c>
      <c r="O44" s="221">
        <v>7.5</v>
      </c>
      <c r="P44" s="321">
        <v>1</v>
      </c>
      <c r="Q44" s="222">
        <f t="shared" si="6"/>
        <v>8.5</v>
      </c>
      <c r="R44" s="3"/>
      <c r="S44" s="3"/>
      <c r="T44" s="3"/>
      <c r="U44" s="3"/>
      <c r="V44" s="3"/>
      <c r="W44" s="139"/>
      <c r="X44" s="139"/>
      <c r="Y44" s="139"/>
      <c r="Z44" s="139"/>
    </row>
    <row r="45" spans="1:26" ht="12.75">
      <c r="A45" s="89" t="s">
        <v>365</v>
      </c>
      <c r="B45" s="341" t="s">
        <v>333</v>
      </c>
      <c r="C45" s="342" t="s">
        <v>333</v>
      </c>
      <c r="D45" s="332" t="s">
        <v>333</v>
      </c>
      <c r="E45" s="89" t="s">
        <v>262</v>
      </c>
      <c r="F45" s="221">
        <v>6</v>
      </c>
      <c r="G45" s="321">
        <v>0</v>
      </c>
      <c r="H45" s="332">
        <f t="shared" si="5"/>
        <v>6</v>
      </c>
      <c r="I45" s="126"/>
      <c r="J45" s="89" t="s">
        <v>214</v>
      </c>
      <c r="K45" s="221">
        <v>5.5</v>
      </c>
      <c r="L45" s="321">
        <v>0</v>
      </c>
      <c r="M45" s="222">
        <f t="shared" si="7"/>
        <v>5.5</v>
      </c>
      <c r="N45" s="89" t="s">
        <v>177</v>
      </c>
      <c r="O45" s="221">
        <v>6</v>
      </c>
      <c r="P45" s="321">
        <v>0</v>
      </c>
      <c r="Q45" s="222">
        <f t="shared" si="6"/>
        <v>6</v>
      </c>
      <c r="R45" s="3"/>
      <c r="S45" s="3"/>
      <c r="T45" s="3"/>
      <c r="U45" s="3"/>
      <c r="V45" s="3"/>
      <c r="W45" s="139"/>
      <c r="X45" s="139"/>
      <c r="Y45" s="139"/>
      <c r="Z45" s="139"/>
    </row>
    <row r="46" spans="1:26" ht="12.75">
      <c r="A46" s="89" t="s">
        <v>308</v>
      </c>
      <c r="B46" s="341" t="s">
        <v>333</v>
      </c>
      <c r="C46" s="342" t="s">
        <v>333</v>
      </c>
      <c r="D46" s="332" t="s">
        <v>333</v>
      </c>
      <c r="E46" s="89" t="s">
        <v>466</v>
      </c>
      <c r="F46" s="221" t="s">
        <v>305</v>
      </c>
      <c r="G46" s="321" t="s">
        <v>305</v>
      </c>
      <c r="H46" s="332" t="s">
        <v>305</v>
      </c>
      <c r="I46" s="126"/>
      <c r="J46" s="89" t="s">
        <v>223</v>
      </c>
      <c r="K46" s="221">
        <v>6.5</v>
      </c>
      <c r="L46" s="321">
        <v>0</v>
      </c>
      <c r="M46" s="222">
        <f t="shared" si="7"/>
        <v>6.5</v>
      </c>
      <c r="N46" s="89" t="s">
        <v>180</v>
      </c>
      <c r="O46" s="221">
        <v>6.5</v>
      </c>
      <c r="P46" s="321">
        <v>0</v>
      </c>
      <c r="Q46" s="222">
        <f t="shared" si="6"/>
        <v>6.5</v>
      </c>
      <c r="R46" s="3"/>
      <c r="S46" s="3"/>
      <c r="T46" s="3"/>
      <c r="U46" s="3"/>
      <c r="V46" s="3"/>
      <c r="W46" s="139"/>
      <c r="X46" s="139"/>
      <c r="Y46" s="139"/>
      <c r="Z46" s="139"/>
    </row>
    <row r="47" spans="1:26" ht="12.75">
      <c r="A47" s="89" t="s">
        <v>315</v>
      </c>
      <c r="B47" s="341">
        <v>6.5</v>
      </c>
      <c r="C47" s="342">
        <v>1</v>
      </c>
      <c r="D47" s="332">
        <f t="shared" si="4"/>
        <v>7.5</v>
      </c>
      <c r="E47" s="89" t="s">
        <v>265</v>
      </c>
      <c r="F47" s="221">
        <v>6.5</v>
      </c>
      <c r="G47" s="321">
        <v>1</v>
      </c>
      <c r="H47" s="332">
        <f t="shared" si="5"/>
        <v>7.5</v>
      </c>
      <c r="I47" s="126"/>
      <c r="J47" s="89" t="s">
        <v>218</v>
      </c>
      <c r="K47" s="221">
        <v>6</v>
      </c>
      <c r="L47" s="321">
        <v>0</v>
      </c>
      <c r="M47" s="222">
        <f t="shared" si="7"/>
        <v>6</v>
      </c>
      <c r="N47" s="89" t="s">
        <v>175</v>
      </c>
      <c r="O47" s="221">
        <v>6.5</v>
      </c>
      <c r="P47" s="321">
        <v>3</v>
      </c>
      <c r="Q47" s="222">
        <f t="shared" si="6"/>
        <v>9.5</v>
      </c>
      <c r="R47" s="3"/>
      <c r="S47" s="3"/>
      <c r="T47" s="3"/>
      <c r="U47" s="3"/>
      <c r="V47" s="3"/>
      <c r="W47" s="139"/>
      <c r="X47" s="139"/>
      <c r="Y47" s="139"/>
      <c r="Z47" s="139"/>
    </row>
    <row r="48" spans="1:26" ht="12.75">
      <c r="A48" s="89" t="s">
        <v>314</v>
      </c>
      <c r="B48" s="341">
        <v>6</v>
      </c>
      <c r="C48" s="342">
        <v>0</v>
      </c>
      <c r="D48" s="332">
        <f t="shared" si="4"/>
        <v>6</v>
      </c>
      <c r="E48" s="89" t="s">
        <v>268</v>
      </c>
      <c r="F48" s="221">
        <v>6</v>
      </c>
      <c r="G48" s="321">
        <v>0</v>
      </c>
      <c r="H48" s="332">
        <f t="shared" si="5"/>
        <v>6</v>
      </c>
      <c r="I48" s="126"/>
      <c r="J48" s="89" t="s">
        <v>217</v>
      </c>
      <c r="K48" s="221">
        <v>5</v>
      </c>
      <c r="L48" s="321">
        <v>0</v>
      </c>
      <c r="M48" s="222">
        <f t="shared" si="7"/>
        <v>5</v>
      </c>
      <c r="N48" s="89" t="s">
        <v>170</v>
      </c>
      <c r="O48" s="221">
        <v>5.5</v>
      </c>
      <c r="P48" s="321">
        <v>0</v>
      </c>
      <c r="Q48" s="222">
        <f t="shared" si="6"/>
        <v>5.5</v>
      </c>
      <c r="R48" s="3"/>
      <c r="S48" s="3"/>
      <c r="T48" s="3"/>
      <c r="U48" s="3"/>
      <c r="V48" s="3"/>
      <c r="W48" s="139"/>
      <c r="X48" s="139"/>
      <c r="Y48" s="139"/>
      <c r="Z48" s="139"/>
    </row>
    <row r="49" spans="1:26" ht="12.75" customHeight="1" thickBot="1">
      <c r="A49" s="91" t="s">
        <v>311</v>
      </c>
      <c r="B49" s="337">
        <v>6</v>
      </c>
      <c r="C49" s="343">
        <v>0</v>
      </c>
      <c r="D49" s="333">
        <f t="shared" si="4"/>
        <v>6</v>
      </c>
      <c r="E49" s="91" t="s">
        <v>266</v>
      </c>
      <c r="F49" s="229">
        <v>5.5</v>
      </c>
      <c r="G49" s="322">
        <v>0</v>
      </c>
      <c r="H49" s="333">
        <f t="shared" si="5"/>
        <v>5.5</v>
      </c>
      <c r="I49" s="126"/>
      <c r="J49" s="91" t="s">
        <v>221</v>
      </c>
      <c r="K49" s="229">
        <v>6</v>
      </c>
      <c r="L49" s="322">
        <v>0</v>
      </c>
      <c r="M49" s="230">
        <f t="shared" si="7"/>
        <v>6</v>
      </c>
      <c r="N49" s="91" t="s">
        <v>172</v>
      </c>
      <c r="O49" s="229">
        <v>6.5</v>
      </c>
      <c r="P49" s="322">
        <v>0</v>
      </c>
      <c r="Q49" s="230">
        <f t="shared" si="6"/>
        <v>6.5</v>
      </c>
      <c r="R49" s="3"/>
      <c r="S49" s="3"/>
      <c r="T49" s="3"/>
      <c r="U49" s="3"/>
      <c r="V49" s="3"/>
      <c r="W49" s="139"/>
      <c r="X49" s="139"/>
      <c r="Y49" s="139"/>
      <c r="Z49" s="139"/>
    </row>
    <row r="50" spans="1:26" ht="13.5" thickBot="1">
      <c r="A50" s="92"/>
      <c r="B50" s="323"/>
      <c r="C50" s="324"/>
      <c r="D50" s="235"/>
      <c r="E50" s="92"/>
      <c r="F50" s="323"/>
      <c r="G50" s="324"/>
      <c r="H50" s="235"/>
      <c r="I50" s="126"/>
      <c r="J50" s="92"/>
      <c r="K50" s="323"/>
      <c r="L50" s="324"/>
      <c r="M50" s="235"/>
      <c r="N50" s="92"/>
      <c r="O50" s="323"/>
      <c r="P50" s="324"/>
      <c r="Q50" s="235"/>
      <c r="R50" s="3"/>
      <c r="S50" s="3"/>
      <c r="T50" s="3"/>
      <c r="U50" s="3"/>
      <c r="V50" s="3"/>
      <c r="W50" s="139"/>
      <c r="X50" s="139"/>
      <c r="Y50" s="139"/>
      <c r="Z50" s="139"/>
    </row>
    <row r="51" spans="1:26" ht="12.75">
      <c r="A51" s="94" t="s">
        <v>313</v>
      </c>
      <c r="B51" s="345">
        <v>6</v>
      </c>
      <c r="C51" s="346">
        <v>-3</v>
      </c>
      <c r="D51" s="334">
        <f t="shared" si="4"/>
        <v>3</v>
      </c>
      <c r="E51" s="94" t="s">
        <v>267</v>
      </c>
      <c r="F51" s="241" t="s">
        <v>130</v>
      </c>
      <c r="G51" s="325" t="s">
        <v>130</v>
      </c>
      <c r="H51" s="334" t="s">
        <v>130</v>
      </c>
      <c r="I51" s="126"/>
      <c r="J51" s="94" t="s">
        <v>208</v>
      </c>
      <c r="K51" s="241">
        <v>6</v>
      </c>
      <c r="L51" s="325">
        <v>-1</v>
      </c>
      <c r="M51" s="240">
        <f t="shared" si="7"/>
        <v>5</v>
      </c>
      <c r="N51" s="94" t="s">
        <v>164</v>
      </c>
      <c r="O51" s="241">
        <v>5</v>
      </c>
      <c r="P51" s="325">
        <v>-1</v>
      </c>
      <c r="Q51" s="240">
        <f t="shared" si="6"/>
        <v>4</v>
      </c>
      <c r="R51" s="3"/>
      <c r="S51" s="3"/>
      <c r="T51" s="3"/>
      <c r="U51" s="3"/>
      <c r="V51" s="3"/>
      <c r="W51" s="139"/>
      <c r="X51" s="139"/>
      <c r="Y51" s="139"/>
      <c r="Z51" s="139"/>
    </row>
    <row r="52" spans="1:26" ht="12.75">
      <c r="A52" s="95" t="s">
        <v>402</v>
      </c>
      <c r="B52" s="347">
        <v>6</v>
      </c>
      <c r="C52" s="348">
        <v>0</v>
      </c>
      <c r="D52" s="235">
        <f t="shared" si="4"/>
        <v>6</v>
      </c>
      <c r="E52" s="95" t="s">
        <v>392</v>
      </c>
      <c r="F52" s="246" t="s">
        <v>130</v>
      </c>
      <c r="G52" s="236" t="s">
        <v>130</v>
      </c>
      <c r="H52" s="235" t="s">
        <v>130</v>
      </c>
      <c r="I52" s="126"/>
      <c r="J52" s="95" t="s">
        <v>220</v>
      </c>
      <c r="K52" s="246">
        <v>5.5</v>
      </c>
      <c r="L52" s="236">
        <v>-0.5</v>
      </c>
      <c r="M52" s="245">
        <f t="shared" si="7"/>
        <v>5</v>
      </c>
      <c r="N52" s="95" t="s">
        <v>171</v>
      </c>
      <c r="O52" s="246">
        <v>5.5</v>
      </c>
      <c r="P52" s="236">
        <v>0</v>
      </c>
      <c r="Q52" s="245">
        <f t="shared" si="6"/>
        <v>5.5</v>
      </c>
      <c r="R52" s="3"/>
      <c r="S52" s="3"/>
      <c r="T52" s="3"/>
      <c r="U52" s="3"/>
      <c r="V52" s="3"/>
      <c r="W52" s="139"/>
      <c r="X52" s="139"/>
      <c r="Y52" s="139"/>
      <c r="Z52" s="139"/>
    </row>
    <row r="53" spans="1:26" ht="12.75">
      <c r="A53" s="95" t="s">
        <v>310</v>
      </c>
      <c r="B53" s="347">
        <v>7.5</v>
      </c>
      <c r="C53" s="348">
        <v>6</v>
      </c>
      <c r="D53" s="235">
        <f t="shared" si="4"/>
        <v>13.5</v>
      </c>
      <c r="E53" s="89" t="s">
        <v>263</v>
      </c>
      <c r="F53" s="221">
        <v>5</v>
      </c>
      <c r="G53" s="321">
        <v>0</v>
      </c>
      <c r="H53" s="332">
        <f t="shared" si="5"/>
        <v>5</v>
      </c>
      <c r="I53" s="126"/>
      <c r="J53" s="95" t="s">
        <v>216</v>
      </c>
      <c r="K53" s="246">
        <v>6</v>
      </c>
      <c r="L53" s="236">
        <v>0</v>
      </c>
      <c r="M53" s="245">
        <f t="shared" si="7"/>
        <v>6</v>
      </c>
      <c r="N53" s="95" t="s">
        <v>174</v>
      </c>
      <c r="O53" s="246" t="s">
        <v>227</v>
      </c>
      <c r="P53" s="236" t="s">
        <v>227</v>
      </c>
      <c r="Q53" s="245" t="s">
        <v>227</v>
      </c>
      <c r="R53" s="3"/>
      <c r="S53" s="3"/>
      <c r="T53" s="3"/>
      <c r="U53" s="3"/>
      <c r="V53" s="3"/>
      <c r="W53" s="139"/>
      <c r="X53" s="139"/>
      <c r="Y53" s="139"/>
      <c r="Z53" s="139"/>
    </row>
    <row r="54" spans="1:26" ht="12.75">
      <c r="A54" s="95" t="s">
        <v>316</v>
      </c>
      <c r="B54" s="347" t="s">
        <v>130</v>
      </c>
      <c r="C54" s="348" t="s">
        <v>130</v>
      </c>
      <c r="D54" s="235" t="s">
        <v>130</v>
      </c>
      <c r="E54" s="95" t="s">
        <v>272</v>
      </c>
      <c r="F54" s="246">
        <v>5.5</v>
      </c>
      <c r="G54" s="236">
        <v>0</v>
      </c>
      <c r="H54" s="235">
        <f t="shared" si="5"/>
        <v>5.5</v>
      </c>
      <c r="I54" s="126"/>
      <c r="J54" s="95" t="s">
        <v>418</v>
      </c>
      <c r="K54" s="246" t="s">
        <v>227</v>
      </c>
      <c r="L54" s="236" t="s">
        <v>227</v>
      </c>
      <c r="M54" s="245" t="s">
        <v>227</v>
      </c>
      <c r="N54" s="95" t="s">
        <v>362</v>
      </c>
      <c r="O54" s="246" t="s">
        <v>227</v>
      </c>
      <c r="P54" s="236" t="s">
        <v>227</v>
      </c>
      <c r="Q54" s="245" t="s">
        <v>227</v>
      </c>
      <c r="R54" s="3"/>
      <c r="S54" s="3"/>
      <c r="T54" s="3"/>
      <c r="U54" s="3"/>
      <c r="V54" s="3"/>
      <c r="W54" s="139"/>
      <c r="X54" s="139"/>
      <c r="Y54" s="139"/>
      <c r="Z54" s="139"/>
    </row>
    <row r="55" spans="1:26" ht="12.75">
      <c r="A55" s="89" t="s">
        <v>318</v>
      </c>
      <c r="B55" s="341">
        <v>6</v>
      </c>
      <c r="C55" s="342">
        <v>0</v>
      </c>
      <c r="D55" s="332">
        <f t="shared" si="4"/>
        <v>6</v>
      </c>
      <c r="E55" s="95" t="s">
        <v>258</v>
      </c>
      <c r="F55" s="246">
        <v>5.5</v>
      </c>
      <c r="G55" s="236">
        <v>0</v>
      </c>
      <c r="H55" s="235">
        <f t="shared" si="5"/>
        <v>5.5</v>
      </c>
      <c r="I55" s="126"/>
      <c r="J55" s="89" t="s">
        <v>379</v>
      </c>
      <c r="K55" s="221">
        <v>4.5</v>
      </c>
      <c r="L55" s="321">
        <v>-0.5</v>
      </c>
      <c r="M55" s="222">
        <f t="shared" si="7"/>
        <v>4</v>
      </c>
      <c r="N55" s="95" t="s">
        <v>169</v>
      </c>
      <c r="O55" s="246" t="s">
        <v>130</v>
      </c>
      <c r="P55" s="236" t="s">
        <v>130</v>
      </c>
      <c r="Q55" s="245" t="s">
        <v>130</v>
      </c>
      <c r="R55" s="3"/>
      <c r="S55" s="3"/>
      <c r="T55" s="3"/>
      <c r="U55" s="3"/>
      <c r="V55" s="3"/>
      <c r="W55" s="139"/>
      <c r="X55" s="139"/>
      <c r="Y55" s="139"/>
      <c r="Z55" s="139"/>
    </row>
    <row r="56" spans="1:26" ht="12.75">
      <c r="A56" s="89" t="s">
        <v>473</v>
      </c>
      <c r="B56" s="341">
        <v>7.5</v>
      </c>
      <c r="C56" s="342">
        <v>3</v>
      </c>
      <c r="D56" s="332">
        <f t="shared" si="4"/>
        <v>10.5</v>
      </c>
      <c r="E56" s="95" t="s">
        <v>410</v>
      </c>
      <c r="F56" s="246">
        <v>7</v>
      </c>
      <c r="G56" s="236">
        <v>0</v>
      </c>
      <c r="H56" s="235">
        <f t="shared" si="5"/>
        <v>7</v>
      </c>
      <c r="I56" s="126"/>
      <c r="J56" s="95" t="s">
        <v>226</v>
      </c>
      <c r="K56" s="246">
        <v>6</v>
      </c>
      <c r="L56" s="236">
        <v>0</v>
      </c>
      <c r="M56" s="245">
        <f t="shared" si="7"/>
        <v>6</v>
      </c>
      <c r="N56" s="89" t="s">
        <v>422</v>
      </c>
      <c r="O56" s="221">
        <v>6.5</v>
      </c>
      <c r="P56" s="321">
        <v>0.5</v>
      </c>
      <c r="Q56" s="222">
        <f t="shared" si="6"/>
        <v>7</v>
      </c>
      <c r="R56" s="3"/>
      <c r="S56" s="3"/>
      <c r="T56" s="3"/>
      <c r="U56" s="3"/>
      <c r="V56" s="3"/>
      <c r="W56" s="139"/>
      <c r="X56" s="139"/>
      <c r="Y56" s="139"/>
      <c r="Z56" s="139"/>
    </row>
    <row r="57" spans="1:26" ht="12.75">
      <c r="A57" s="95" t="s">
        <v>320</v>
      </c>
      <c r="B57" s="347">
        <v>5.5</v>
      </c>
      <c r="C57" s="348">
        <v>-0.5</v>
      </c>
      <c r="D57" s="235">
        <f t="shared" si="4"/>
        <v>5</v>
      </c>
      <c r="E57" s="95" t="s">
        <v>275</v>
      </c>
      <c r="F57" s="246">
        <v>5</v>
      </c>
      <c r="G57" s="236">
        <v>-0.5</v>
      </c>
      <c r="H57" s="235">
        <f t="shared" si="5"/>
        <v>4.5</v>
      </c>
      <c r="I57" s="126"/>
      <c r="J57" s="95" t="s">
        <v>213</v>
      </c>
      <c r="K57" s="246">
        <v>6</v>
      </c>
      <c r="L57" s="236">
        <v>0</v>
      </c>
      <c r="M57" s="245">
        <f t="shared" si="7"/>
        <v>6</v>
      </c>
      <c r="N57" s="95" t="s">
        <v>360</v>
      </c>
      <c r="O57" s="246">
        <v>6</v>
      </c>
      <c r="P57" s="236">
        <v>0</v>
      </c>
      <c r="Q57" s="245">
        <f t="shared" si="6"/>
        <v>6</v>
      </c>
      <c r="R57" s="3"/>
      <c r="S57" s="3"/>
      <c r="T57" s="3"/>
      <c r="U57" s="3"/>
      <c r="V57" s="3"/>
      <c r="W57" s="139"/>
      <c r="X57" s="139"/>
      <c r="Y57" s="139"/>
      <c r="Z57" s="139"/>
    </row>
    <row r="58" spans="1:26" ht="12.75">
      <c r="A58" s="95" t="s">
        <v>322</v>
      </c>
      <c r="B58" s="347" t="s">
        <v>130</v>
      </c>
      <c r="C58" s="348" t="s">
        <v>130</v>
      </c>
      <c r="D58" s="235" t="s">
        <v>130</v>
      </c>
      <c r="E58" s="95" t="s">
        <v>394</v>
      </c>
      <c r="F58" s="246" t="s">
        <v>130</v>
      </c>
      <c r="G58" s="236" t="s">
        <v>130</v>
      </c>
      <c r="H58" s="235" t="s">
        <v>130</v>
      </c>
      <c r="I58" s="126"/>
      <c r="J58" s="89" t="s">
        <v>419</v>
      </c>
      <c r="K58" s="221">
        <v>6</v>
      </c>
      <c r="L58" s="321">
        <v>0</v>
      </c>
      <c r="M58" s="222">
        <f t="shared" si="7"/>
        <v>6</v>
      </c>
      <c r="N58" s="95" t="s">
        <v>179</v>
      </c>
      <c r="O58" s="246">
        <v>6.5</v>
      </c>
      <c r="P58" s="236">
        <v>-0.5</v>
      </c>
      <c r="Q58" s="245">
        <f t="shared" si="6"/>
        <v>6</v>
      </c>
      <c r="R58" s="3"/>
      <c r="S58" s="3"/>
      <c r="T58" s="3"/>
      <c r="U58" s="3"/>
      <c r="V58" s="3"/>
      <c r="W58" s="139"/>
      <c r="X58" s="139"/>
      <c r="Y58" s="139"/>
      <c r="Z58" s="139"/>
    </row>
    <row r="59" spans="1:26" ht="12.75">
      <c r="A59" s="95" t="s">
        <v>321</v>
      </c>
      <c r="B59" s="347" t="s">
        <v>130</v>
      </c>
      <c r="C59" s="348" t="s">
        <v>130</v>
      </c>
      <c r="D59" s="235" t="s">
        <v>130</v>
      </c>
      <c r="E59" s="95" t="s">
        <v>140</v>
      </c>
      <c r="F59" s="246" t="s">
        <v>130</v>
      </c>
      <c r="G59" s="236" t="s">
        <v>130</v>
      </c>
      <c r="H59" s="235" t="s">
        <v>130</v>
      </c>
      <c r="I59" s="126"/>
      <c r="J59" s="95" t="s">
        <v>229</v>
      </c>
      <c r="K59" s="246">
        <v>6</v>
      </c>
      <c r="L59" s="236">
        <v>0</v>
      </c>
      <c r="M59" s="245">
        <f t="shared" si="7"/>
        <v>6</v>
      </c>
      <c r="N59" s="89" t="s">
        <v>399</v>
      </c>
      <c r="O59" s="221">
        <v>6.5</v>
      </c>
      <c r="P59" s="321">
        <v>0</v>
      </c>
      <c r="Q59" s="222">
        <f t="shared" si="6"/>
        <v>6.5</v>
      </c>
      <c r="R59" s="3"/>
      <c r="S59" s="3"/>
      <c r="T59" s="3"/>
      <c r="U59" s="3"/>
      <c r="V59" s="3"/>
      <c r="W59" s="139"/>
      <c r="X59" s="139"/>
      <c r="Y59" s="139"/>
      <c r="Z59" s="139"/>
    </row>
    <row r="60" spans="1:26" ht="12.75">
      <c r="A60" s="95" t="s">
        <v>302</v>
      </c>
      <c r="B60" s="347" t="s">
        <v>130</v>
      </c>
      <c r="C60" s="348" t="s">
        <v>130</v>
      </c>
      <c r="D60" s="235" t="s">
        <v>130</v>
      </c>
      <c r="E60" s="95" t="s">
        <v>140</v>
      </c>
      <c r="F60" s="246" t="s">
        <v>130</v>
      </c>
      <c r="G60" s="236" t="s">
        <v>130</v>
      </c>
      <c r="H60" s="235" t="s">
        <v>130</v>
      </c>
      <c r="I60" s="126"/>
      <c r="J60" s="95" t="s">
        <v>490</v>
      </c>
      <c r="K60" s="246" t="s">
        <v>130</v>
      </c>
      <c r="L60" s="236" t="s">
        <v>130</v>
      </c>
      <c r="M60" s="245" t="s">
        <v>130</v>
      </c>
      <c r="N60" s="95" t="s">
        <v>165</v>
      </c>
      <c r="O60" s="246">
        <v>5.5</v>
      </c>
      <c r="P60" s="236">
        <v>0</v>
      </c>
      <c r="Q60" s="245">
        <f t="shared" si="6"/>
        <v>5.5</v>
      </c>
      <c r="R60" s="3"/>
      <c r="S60" s="3"/>
      <c r="T60" s="3"/>
      <c r="U60" s="3"/>
      <c r="V60" s="3"/>
      <c r="W60" s="139"/>
      <c r="X60" s="139"/>
      <c r="Y60" s="139"/>
      <c r="Z60" s="139"/>
    </row>
    <row r="61" spans="1:26" ht="12.75">
      <c r="A61" s="95" t="s">
        <v>439</v>
      </c>
      <c r="B61" s="347">
        <v>5</v>
      </c>
      <c r="C61" s="348">
        <v>0</v>
      </c>
      <c r="D61" s="235">
        <f t="shared" si="4"/>
        <v>5</v>
      </c>
      <c r="E61" s="95" t="s">
        <v>140</v>
      </c>
      <c r="F61" s="246" t="s">
        <v>130</v>
      </c>
      <c r="G61" s="236" t="s">
        <v>130</v>
      </c>
      <c r="H61" s="235" t="s">
        <v>130</v>
      </c>
      <c r="I61" s="126"/>
      <c r="J61" s="95" t="s">
        <v>210</v>
      </c>
      <c r="K61" s="246">
        <v>6.5</v>
      </c>
      <c r="L61" s="236">
        <v>0</v>
      </c>
      <c r="M61" s="245">
        <f t="shared" si="7"/>
        <v>6.5</v>
      </c>
      <c r="N61" s="95" t="s">
        <v>183</v>
      </c>
      <c r="O61" s="246">
        <v>6</v>
      </c>
      <c r="P61" s="236">
        <v>0</v>
      </c>
      <c r="Q61" s="245">
        <f t="shared" si="6"/>
        <v>6</v>
      </c>
      <c r="R61" s="3"/>
      <c r="S61" s="3"/>
      <c r="T61" s="3"/>
      <c r="U61" s="3"/>
      <c r="V61" s="3"/>
      <c r="W61" s="139"/>
      <c r="X61" s="139"/>
      <c r="Y61" s="139"/>
      <c r="Z61" s="139"/>
    </row>
    <row r="62" spans="1:26" ht="12.75" customHeight="1" thickBot="1">
      <c r="A62" s="92" t="s">
        <v>487</v>
      </c>
      <c r="B62" s="349" t="s">
        <v>130</v>
      </c>
      <c r="C62" s="350" t="s">
        <v>130</v>
      </c>
      <c r="D62" s="235" t="s">
        <v>130</v>
      </c>
      <c r="E62" s="92" t="s">
        <v>140</v>
      </c>
      <c r="F62" s="336" t="s">
        <v>130</v>
      </c>
      <c r="G62" s="326" t="s">
        <v>130</v>
      </c>
      <c r="H62" s="235" t="s">
        <v>130</v>
      </c>
      <c r="I62" s="126"/>
      <c r="J62" s="92" t="s">
        <v>438</v>
      </c>
      <c r="K62" s="251" t="s">
        <v>130</v>
      </c>
      <c r="L62" s="326" t="s">
        <v>130</v>
      </c>
      <c r="M62" s="245" t="s">
        <v>130</v>
      </c>
      <c r="N62" s="92" t="s">
        <v>435</v>
      </c>
      <c r="O62" s="251">
        <v>7</v>
      </c>
      <c r="P62" s="326">
        <v>0</v>
      </c>
      <c r="Q62" s="245">
        <f t="shared" si="6"/>
        <v>7</v>
      </c>
      <c r="R62" s="3"/>
      <c r="S62" s="3"/>
      <c r="T62" s="3"/>
      <c r="U62" s="3"/>
      <c r="V62" s="3"/>
      <c r="W62" s="139"/>
      <c r="X62" s="139"/>
      <c r="Y62" s="139"/>
      <c r="Z62" s="139"/>
    </row>
    <row r="63" spans="1:26" ht="12.75" customHeight="1" thickBot="1">
      <c r="A63" s="91" t="s">
        <v>325</v>
      </c>
      <c r="B63" s="337">
        <v>0</v>
      </c>
      <c r="C63" s="351">
        <v>0</v>
      </c>
      <c r="D63" s="252">
        <f t="shared" si="4"/>
        <v>0</v>
      </c>
      <c r="E63" s="91" t="s">
        <v>276</v>
      </c>
      <c r="F63" s="229">
        <v>0.5</v>
      </c>
      <c r="G63" s="327">
        <v>0</v>
      </c>
      <c r="H63" s="252">
        <f t="shared" si="5"/>
        <v>0.5</v>
      </c>
      <c r="I63" s="126"/>
      <c r="J63" s="91" t="s">
        <v>232</v>
      </c>
      <c r="K63" s="229">
        <v>1</v>
      </c>
      <c r="L63" s="327">
        <v>0</v>
      </c>
      <c r="M63" s="352">
        <f t="shared" si="7"/>
        <v>1</v>
      </c>
      <c r="N63" s="91" t="s">
        <v>400</v>
      </c>
      <c r="O63" s="229">
        <v>1</v>
      </c>
      <c r="P63" s="327">
        <v>0</v>
      </c>
      <c r="Q63" s="252">
        <f>O63+P63</f>
        <v>1</v>
      </c>
      <c r="R63" s="3"/>
      <c r="S63" s="3"/>
      <c r="T63" s="3"/>
      <c r="U63" s="3"/>
      <c r="V63" s="3"/>
      <c r="W63" s="139"/>
      <c r="X63" s="139"/>
      <c r="Y63" s="139"/>
      <c r="Z63" s="139"/>
    </row>
    <row r="64" spans="1:26" ht="12.75" customHeight="1" thickBot="1">
      <c r="A64" s="328" t="s">
        <v>93</v>
      </c>
      <c r="B64" s="329">
        <f>19.5/3</f>
        <v>6.5</v>
      </c>
      <c r="C64" s="330">
        <v>1</v>
      </c>
      <c r="D64" s="252">
        <f>C64</f>
        <v>1</v>
      </c>
      <c r="E64" s="328" t="s">
        <v>93</v>
      </c>
      <c r="F64" s="329">
        <f>19/3</f>
        <v>6.333333333333333</v>
      </c>
      <c r="G64" s="330">
        <v>0.5</v>
      </c>
      <c r="H64" s="252">
        <f>G64</f>
        <v>0.5</v>
      </c>
      <c r="I64" s="126"/>
      <c r="J64" s="328" t="s">
        <v>93</v>
      </c>
      <c r="K64" s="329">
        <f>17.5/3</f>
        <v>5.833333333333333</v>
      </c>
      <c r="L64" s="330">
        <v>0</v>
      </c>
      <c r="M64" s="252">
        <f>L64</f>
        <v>0</v>
      </c>
      <c r="N64" s="328" t="s">
        <v>93</v>
      </c>
      <c r="O64" s="329">
        <f>19.5/3</f>
        <v>6.5</v>
      </c>
      <c r="P64" s="330">
        <v>1</v>
      </c>
      <c r="Q64" s="252">
        <f>P64</f>
        <v>1</v>
      </c>
      <c r="R64" s="3"/>
      <c r="S64" s="3"/>
      <c r="T64" s="3"/>
      <c r="U64" s="3"/>
      <c r="V64" s="3"/>
      <c r="W64" s="139"/>
      <c r="X64" s="139"/>
      <c r="Y64" s="139"/>
      <c r="Z64" s="139"/>
    </row>
    <row r="65" spans="1:26" ht="12.75">
      <c r="A65" s="254"/>
      <c r="B65" s="255"/>
      <c r="C65" s="255"/>
      <c r="D65" s="256"/>
      <c r="E65" s="254"/>
      <c r="F65" s="255"/>
      <c r="G65" s="255"/>
      <c r="H65" s="256"/>
      <c r="I65" s="126"/>
      <c r="J65" s="254"/>
      <c r="K65" s="255"/>
      <c r="L65" s="255"/>
      <c r="M65" s="256"/>
      <c r="N65" s="254"/>
      <c r="O65" s="255"/>
      <c r="P65" s="255"/>
      <c r="Q65" s="256"/>
      <c r="R65" s="3"/>
      <c r="S65" s="3"/>
      <c r="T65" s="3"/>
      <c r="U65" s="3"/>
      <c r="V65" s="3"/>
      <c r="W65" s="139"/>
      <c r="X65" s="139"/>
      <c r="Y65" s="139"/>
      <c r="Z65" s="144"/>
    </row>
    <row r="66" spans="1:26" ht="13.5" customHeight="1">
      <c r="A66" s="297"/>
      <c r="B66" s="455">
        <f>B39+B40+B41+B42+B43+B44+B55+B56+B47+B48+B49+B63</f>
        <v>69.5</v>
      </c>
      <c r="C66" s="455">
        <f>C38+C39+C40+C41+C42+C43+C44+C55+C56+C47+C48+C49+C63+C64</f>
        <v>2</v>
      </c>
      <c r="D66" s="456">
        <f>B66+C66</f>
        <v>71.5</v>
      </c>
      <c r="E66" s="297"/>
      <c r="F66" s="467">
        <f>F39+F40+F41+F42+F43+F44+F45+F53+F47+F48+F49+F63</f>
        <v>68</v>
      </c>
      <c r="G66" s="468">
        <f>G38+G39+G40+G41+G42+G43+G44+G45+G53+G47+G48+G49+G63+G64</f>
        <v>4.5</v>
      </c>
      <c r="H66" s="469">
        <f>F66+G66</f>
        <v>72.5</v>
      </c>
      <c r="I66" s="126"/>
      <c r="J66" s="297"/>
      <c r="K66" s="450">
        <f>K39+K58+K41+K42+K55+K44+K45+K46+K47+K48+K49+K63</f>
        <v>64</v>
      </c>
      <c r="L66" s="450">
        <f>L38+L39+L58+L41+L42+L55+L44+L45+L46+L47+L48+L49+L63+L64</f>
        <v>-3</v>
      </c>
      <c r="M66" s="451">
        <f>K66+L66</f>
        <v>61</v>
      </c>
      <c r="N66" s="297"/>
      <c r="O66" s="438">
        <f>O39+O40+O59+O42+O56+O44+O45+O46+O47+O48+O49+O63</f>
        <v>71.5</v>
      </c>
      <c r="P66" s="438">
        <f>P38+P39+P40+P59+P42+P56+P44+P45+P46+P47+P48+P49+P63+P64</f>
        <v>8.5</v>
      </c>
      <c r="Q66" s="439">
        <f>O66+P66</f>
        <v>80</v>
      </c>
      <c r="R66" s="3"/>
      <c r="S66" s="3"/>
      <c r="T66" s="3"/>
      <c r="U66" s="3"/>
      <c r="V66" s="3"/>
      <c r="W66" s="144"/>
      <c r="X66" s="153"/>
      <c r="Y66" s="153"/>
      <c r="Z66" s="153"/>
    </row>
    <row r="67" spans="1:26" ht="12.75" customHeight="1" thickBot="1">
      <c r="A67" s="111"/>
      <c r="B67" s="112"/>
      <c r="C67" s="112"/>
      <c r="D67" s="113"/>
      <c r="E67" s="111"/>
      <c r="F67" s="112"/>
      <c r="G67" s="112"/>
      <c r="H67" s="113"/>
      <c r="I67" s="126"/>
      <c r="J67" s="111"/>
      <c r="K67" s="112"/>
      <c r="L67" s="112"/>
      <c r="M67" s="113"/>
      <c r="N67" s="111"/>
      <c r="O67" s="112"/>
      <c r="P67" s="112"/>
      <c r="Q67" s="113"/>
      <c r="R67" s="3"/>
      <c r="S67" s="3"/>
      <c r="T67" s="3"/>
      <c r="U67" s="3"/>
      <c r="V67" s="3"/>
      <c r="W67" s="144"/>
      <c r="X67" s="144"/>
      <c r="Y67" s="144"/>
      <c r="Z67" s="144"/>
    </row>
    <row r="68" spans="1:26" ht="18.75" thickBot="1">
      <c r="A68" s="115"/>
      <c r="B68" s="116"/>
      <c r="C68" s="116"/>
      <c r="D68" s="117">
        <v>2</v>
      </c>
      <c r="E68" s="157"/>
      <c r="F68" s="158"/>
      <c r="G68" s="158"/>
      <c r="H68" s="159">
        <v>2</v>
      </c>
      <c r="I68" s="160"/>
      <c r="J68" s="195"/>
      <c r="K68" s="196"/>
      <c r="L68" s="196"/>
      <c r="M68" s="197">
        <v>0</v>
      </c>
      <c r="N68" s="161"/>
      <c r="O68" s="162"/>
      <c r="P68" s="162"/>
      <c r="Q68" s="163">
        <v>3</v>
      </c>
      <c r="R68" s="3"/>
      <c r="S68" s="3"/>
      <c r="T68" s="3"/>
      <c r="U68" s="3"/>
      <c r="V68" s="3"/>
      <c r="W68" s="167"/>
      <c r="X68" s="167"/>
      <c r="Y68" s="167"/>
      <c r="Z68" s="168"/>
    </row>
    <row r="69" spans="1:26" ht="6" customHeight="1" thickBot="1">
      <c r="A69" s="3"/>
      <c r="B69" s="3"/>
      <c r="C69" s="3"/>
      <c r="D69" s="3"/>
      <c r="E69" s="169"/>
      <c r="F69" s="170"/>
      <c r="G69" s="170"/>
      <c r="H69" s="170"/>
      <c r="I69" s="126"/>
      <c r="J69" s="170"/>
      <c r="K69" s="170"/>
      <c r="L69" s="170"/>
      <c r="M69" s="171"/>
      <c r="N69" s="3"/>
      <c r="O69" s="3"/>
      <c r="P69" s="3"/>
      <c r="Q69" s="3"/>
      <c r="R69" s="3"/>
      <c r="S69" s="3"/>
      <c r="T69" s="3"/>
      <c r="U69" s="3"/>
      <c r="V69" s="71"/>
      <c r="W69" s="71"/>
      <c r="X69" s="71"/>
      <c r="Y69" s="71"/>
      <c r="Z69" s="71"/>
    </row>
    <row r="70" spans="1:26" ht="15" thickBot="1">
      <c r="A70" s="3"/>
      <c r="B70" s="3"/>
      <c r="C70" s="3"/>
      <c r="D70" s="3"/>
      <c r="E70" s="674" t="s">
        <v>61</v>
      </c>
      <c r="F70" s="675"/>
      <c r="G70" s="675"/>
      <c r="H70" s="675"/>
      <c r="I70" s="675"/>
      <c r="J70" s="675"/>
      <c r="K70" s="675"/>
      <c r="L70" s="675"/>
      <c r="M70" s="676"/>
      <c r="N70" s="3"/>
      <c r="O70" s="3"/>
      <c r="P70" s="3"/>
      <c r="Q70" s="3"/>
      <c r="R70" s="3"/>
      <c r="S70" s="3"/>
      <c r="T70" s="3"/>
      <c r="U70" s="3"/>
      <c r="V70" s="71"/>
      <c r="W70" s="71"/>
      <c r="X70" s="71"/>
      <c r="Y70" s="71"/>
      <c r="Z70" s="71"/>
    </row>
    <row r="71" spans="1:26" ht="15" customHeight="1" thickBot="1">
      <c r="A71" s="3"/>
      <c r="B71" s="3"/>
      <c r="C71" s="3"/>
      <c r="D71" s="3"/>
      <c r="E71" s="730" t="s">
        <v>72</v>
      </c>
      <c r="F71" s="731"/>
      <c r="G71" s="731"/>
      <c r="H71" s="732"/>
      <c r="I71" s="172"/>
      <c r="J71" s="712" t="s">
        <v>351</v>
      </c>
      <c r="K71" s="713"/>
      <c r="L71" s="714"/>
      <c r="M71" s="715"/>
      <c r="N71" s="3"/>
      <c r="O71" s="3"/>
      <c r="P71" s="3"/>
      <c r="Q71" s="3"/>
      <c r="R71" s="3"/>
      <c r="S71" s="3"/>
      <c r="T71" s="3"/>
      <c r="U71" s="3"/>
      <c r="V71" s="71"/>
      <c r="W71" s="3"/>
      <c r="X71" s="3"/>
      <c r="Y71" s="3"/>
      <c r="Z71" s="3"/>
    </row>
    <row r="72" spans="1:26" ht="13.5" thickBot="1">
      <c r="A72" s="3"/>
      <c r="B72" s="3"/>
      <c r="C72" s="3"/>
      <c r="D72" s="3"/>
      <c r="E72" s="440" t="s">
        <v>3</v>
      </c>
      <c r="F72" s="441" t="s">
        <v>68</v>
      </c>
      <c r="G72" s="442">
        <v>-0.5</v>
      </c>
      <c r="H72" s="443" t="s">
        <v>11</v>
      </c>
      <c r="I72" s="30"/>
      <c r="J72" s="416" t="s">
        <v>3</v>
      </c>
      <c r="K72" s="417" t="s">
        <v>68</v>
      </c>
      <c r="L72" s="418">
        <v>2</v>
      </c>
      <c r="M72" s="419" t="s">
        <v>11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88" t="s">
        <v>244</v>
      </c>
      <c r="F73" s="218">
        <v>7</v>
      </c>
      <c r="G73" s="320">
        <v>1</v>
      </c>
      <c r="H73" s="217">
        <f>F73+G73</f>
        <v>8</v>
      </c>
      <c r="I73" s="30"/>
      <c r="J73" s="88" t="s">
        <v>131</v>
      </c>
      <c r="K73" s="216">
        <v>6.5</v>
      </c>
      <c r="L73" s="320">
        <v>-1</v>
      </c>
      <c r="M73" s="217">
        <f>K73+L73</f>
        <v>5.5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89" t="s">
        <v>254</v>
      </c>
      <c r="F74" s="221">
        <v>6</v>
      </c>
      <c r="G74" s="321">
        <v>-0.5</v>
      </c>
      <c r="H74" s="222">
        <f aca="true" t="shared" si="8" ref="H74:H97">F74+G74</f>
        <v>5.5</v>
      </c>
      <c r="I74" s="30"/>
      <c r="J74" s="89" t="s">
        <v>395</v>
      </c>
      <c r="K74" s="221">
        <v>5</v>
      </c>
      <c r="L74" s="321">
        <v>-1.5</v>
      </c>
      <c r="M74" s="222">
        <f aca="true" t="shared" si="9" ref="M74:M97">K74+L74</f>
        <v>3.5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89" t="s">
        <v>235</v>
      </c>
      <c r="F75" s="221">
        <v>7</v>
      </c>
      <c r="G75" s="321">
        <v>3</v>
      </c>
      <c r="H75" s="222">
        <f t="shared" si="8"/>
        <v>10</v>
      </c>
      <c r="I75" s="30"/>
      <c r="J75" s="89" t="s">
        <v>401</v>
      </c>
      <c r="K75" s="221">
        <v>6</v>
      </c>
      <c r="L75" s="321">
        <v>0</v>
      </c>
      <c r="M75" s="222">
        <f t="shared" si="9"/>
        <v>6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180" t="s">
        <v>236</v>
      </c>
      <c r="F76" s="353">
        <v>5</v>
      </c>
      <c r="G76" s="321">
        <v>0</v>
      </c>
      <c r="H76" s="354">
        <f t="shared" si="8"/>
        <v>5</v>
      </c>
      <c r="I76" s="30"/>
      <c r="J76" s="89" t="s">
        <v>428</v>
      </c>
      <c r="K76" s="221">
        <v>6</v>
      </c>
      <c r="L76" s="321">
        <v>0</v>
      </c>
      <c r="M76" s="222">
        <f t="shared" si="9"/>
        <v>6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89" t="s">
        <v>237</v>
      </c>
      <c r="F77" s="221">
        <v>6.5</v>
      </c>
      <c r="G77" s="321">
        <v>0</v>
      </c>
      <c r="H77" s="222">
        <f t="shared" si="8"/>
        <v>6.5</v>
      </c>
      <c r="I77" s="30"/>
      <c r="J77" s="89" t="s">
        <v>120</v>
      </c>
      <c r="K77" s="221">
        <v>5.5</v>
      </c>
      <c r="L77" s="321">
        <v>0</v>
      </c>
      <c r="M77" s="222">
        <f t="shared" si="9"/>
        <v>5.5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89" t="s">
        <v>249</v>
      </c>
      <c r="F78" s="221">
        <v>6</v>
      </c>
      <c r="G78" s="321">
        <v>0</v>
      </c>
      <c r="H78" s="222">
        <f t="shared" si="8"/>
        <v>6</v>
      </c>
      <c r="I78" s="30"/>
      <c r="J78" s="483" t="s">
        <v>123</v>
      </c>
      <c r="K78" s="484">
        <v>4</v>
      </c>
      <c r="L78" s="485">
        <v>0</v>
      </c>
      <c r="M78" s="486">
        <f t="shared" si="9"/>
        <v>4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89" t="s">
        <v>239</v>
      </c>
      <c r="F79" s="221">
        <v>6.5</v>
      </c>
      <c r="G79" s="321">
        <v>-0.5</v>
      </c>
      <c r="H79" s="222">
        <f t="shared" si="8"/>
        <v>6</v>
      </c>
      <c r="I79" s="30"/>
      <c r="J79" s="89" t="s">
        <v>124</v>
      </c>
      <c r="K79" s="221">
        <v>7</v>
      </c>
      <c r="L79" s="321">
        <v>3</v>
      </c>
      <c r="M79" s="222">
        <f t="shared" si="9"/>
        <v>10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89" t="s">
        <v>407</v>
      </c>
      <c r="F80" s="221">
        <v>5.5</v>
      </c>
      <c r="G80" s="321">
        <v>0</v>
      </c>
      <c r="H80" s="222">
        <f t="shared" si="8"/>
        <v>5.5</v>
      </c>
      <c r="I80" s="30"/>
      <c r="J80" s="89" t="s">
        <v>125</v>
      </c>
      <c r="K80" s="221">
        <v>6.5</v>
      </c>
      <c r="L80" s="321">
        <v>0</v>
      </c>
      <c r="M80" s="222">
        <f t="shared" si="9"/>
        <v>6.5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89" t="s">
        <v>241</v>
      </c>
      <c r="F81" s="221" t="s">
        <v>333</v>
      </c>
      <c r="G81" s="321" t="s">
        <v>333</v>
      </c>
      <c r="H81" s="222" t="s">
        <v>333</v>
      </c>
      <c r="I81" s="30"/>
      <c r="J81" s="89" t="s">
        <v>126</v>
      </c>
      <c r="K81" s="221">
        <v>6.5</v>
      </c>
      <c r="L81" s="321">
        <v>1.5</v>
      </c>
      <c r="M81" s="222">
        <f t="shared" si="9"/>
        <v>8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89" t="s">
        <v>246</v>
      </c>
      <c r="F82" s="221">
        <v>7</v>
      </c>
      <c r="G82" s="321">
        <v>2.5</v>
      </c>
      <c r="H82" s="222">
        <f t="shared" si="8"/>
        <v>9.5</v>
      </c>
      <c r="I82" s="30"/>
      <c r="J82" s="89" t="s">
        <v>127</v>
      </c>
      <c r="K82" s="221">
        <v>8</v>
      </c>
      <c r="L82" s="321">
        <v>6</v>
      </c>
      <c r="M82" s="222">
        <f t="shared" si="9"/>
        <v>14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thickBot="1">
      <c r="A83" s="3"/>
      <c r="B83" s="3"/>
      <c r="C83" s="3"/>
      <c r="D83" s="3"/>
      <c r="E83" s="91" t="s">
        <v>243</v>
      </c>
      <c r="F83" s="229">
        <v>6</v>
      </c>
      <c r="G83" s="322">
        <v>0</v>
      </c>
      <c r="H83" s="230">
        <f t="shared" si="8"/>
        <v>6</v>
      </c>
      <c r="I83" s="30"/>
      <c r="J83" s="91" t="s">
        <v>139</v>
      </c>
      <c r="K83" s="229">
        <v>5</v>
      </c>
      <c r="L83" s="322">
        <v>0</v>
      </c>
      <c r="M83" s="230">
        <f t="shared" si="9"/>
        <v>5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thickBot="1">
      <c r="A84" s="3"/>
      <c r="B84" s="3"/>
      <c r="C84" s="3"/>
      <c r="D84" s="3"/>
      <c r="E84" s="92"/>
      <c r="F84" s="323"/>
      <c r="G84" s="324"/>
      <c r="H84" s="235"/>
      <c r="I84" s="30"/>
      <c r="J84" s="92"/>
      <c r="K84" s="323"/>
      <c r="L84" s="324"/>
      <c r="M84" s="23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94" t="s">
        <v>484</v>
      </c>
      <c r="F85" s="241" t="s">
        <v>130</v>
      </c>
      <c r="G85" s="325" t="s">
        <v>130</v>
      </c>
      <c r="H85" s="240" t="s">
        <v>130</v>
      </c>
      <c r="I85" s="30"/>
      <c r="J85" s="94" t="s">
        <v>138</v>
      </c>
      <c r="K85" s="241">
        <v>6</v>
      </c>
      <c r="L85" s="325">
        <v>0</v>
      </c>
      <c r="M85" s="240">
        <f t="shared" si="9"/>
        <v>6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89" t="s">
        <v>247</v>
      </c>
      <c r="F86" s="221">
        <v>6.5</v>
      </c>
      <c r="G86" s="321">
        <v>3</v>
      </c>
      <c r="H86" s="222">
        <f t="shared" si="8"/>
        <v>9.5</v>
      </c>
      <c r="I86" s="30"/>
      <c r="J86" s="95" t="s">
        <v>430</v>
      </c>
      <c r="K86" s="246">
        <v>5.5</v>
      </c>
      <c r="L86" s="236">
        <v>0</v>
      </c>
      <c r="M86" s="245">
        <f t="shared" si="9"/>
        <v>5.5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95" t="s">
        <v>242</v>
      </c>
      <c r="F87" s="246">
        <v>6</v>
      </c>
      <c r="G87" s="236">
        <v>0</v>
      </c>
      <c r="H87" s="245">
        <f t="shared" si="8"/>
        <v>6</v>
      </c>
      <c r="I87" s="30"/>
      <c r="J87" s="95" t="s">
        <v>134</v>
      </c>
      <c r="K87" s="246" t="s">
        <v>227</v>
      </c>
      <c r="L87" s="236" t="s">
        <v>227</v>
      </c>
      <c r="M87" s="245" t="s">
        <v>227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95" t="s">
        <v>436</v>
      </c>
      <c r="F88" s="246" t="s">
        <v>130</v>
      </c>
      <c r="G88" s="236" t="s">
        <v>130</v>
      </c>
      <c r="H88" s="245" t="s">
        <v>130</v>
      </c>
      <c r="I88" s="30"/>
      <c r="J88" s="95" t="s">
        <v>140</v>
      </c>
      <c r="K88" s="246" t="s">
        <v>130</v>
      </c>
      <c r="L88" s="236" t="s">
        <v>130</v>
      </c>
      <c r="M88" s="245" t="s">
        <v>130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95" t="s">
        <v>250</v>
      </c>
      <c r="F89" s="246">
        <v>6</v>
      </c>
      <c r="G89" s="236">
        <v>0</v>
      </c>
      <c r="H89" s="245">
        <f t="shared" si="8"/>
        <v>6</v>
      </c>
      <c r="I89" s="30"/>
      <c r="J89" s="95" t="s">
        <v>140</v>
      </c>
      <c r="K89" s="246" t="s">
        <v>130</v>
      </c>
      <c r="L89" s="236" t="s">
        <v>130</v>
      </c>
      <c r="M89" s="245" t="s">
        <v>130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95" t="s">
        <v>485</v>
      </c>
      <c r="F90" s="246">
        <v>6</v>
      </c>
      <c r="G90" s="236">
        <v>0</v>
      </c>
      <c r="H90" s="245">
        <f t="shared" si="8"/>
        <v>6</v>
      </c>
      <c r="I90" s="30"/>
      <c r="J90" s="95" t="s">
        <v>140</v>
      </c>
      <c r="K90" s="246" t="s">
        <v>130</v>
      </c>
      <c r="L90" s="236" t="s">
        <v>130</v>
      </c>
      <c r="M90" s="245" t="s">
        <v>130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95" t="s">
        <v>459</v>
      </c>
      <c r="F91" s="246">
        <v>6</v>
      </c>
      <c r="G91" s="236">
        <v>0</v>
      </c>
      <c r="H91" s="245">
        <f t="shared" si="8"/>
        <v>6</v>
      </c>
      <c r="I91" s="30"/>
      <c r="J91" s="95" t="s">
        <v>140</v>
      </c>
      <c r="K91" s="246" t="s">
        <v>130</v>
      </c>
      <c r="L91" s="236" t="s">
        <v>130</v>
      </c>
      <c r="M91" s="245" t="s">
        <v>130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95" t="s">
        <v>460</v>
      </c>
      <c r="F92" s="246" t="s">
        <v>227</v>
      </c>
      <c r="G92" s="236" t="s">
        <v>227</v>
      </c>
      <c r="H92" s="245" t="s">
        <v>227</v>
      </c>
      <c r="I92" s="30"/>
      <c r="J92" s="95" t="s">
        <v>140</v>
      </c>
      <c r="K92" s="246" t="s">
        <v>130</v>
      </c>
      <c r="L92" s="236" t="s">
        <v>130</v>
      </c>
      <c r="M92" s="245" t="s">
        <v>130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95" t="s">
        <v>465</v>
      </c>
      <c r="F93" s="246" t="s">
        <v>130</v>
      </c>
      <c r="G93" s="236" t="s">
        <v>130</v>
      </c>
      <c r="H93" s="245" t="s">
        <v>130</v>
      </c>
      <c r="I93" s="30"/>
      <c r="J93" s="95" t="s">
        <v>140</v>
      </c>
      <c r="K93" s="246" t="s">
        <v>130</v>
      </c>
      <c r="L93" s="236" t="s">
        <v>130</v>
      </c>
      <c r="M93" s="245" t="s">
        <v>130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0"/>
      <c r="B94" s="30"/>
      <c r="C94" s="30"/>
      <c r="D94" s="30"/>
      <c r="E94" s="95" t="s">
        <v>406</v>
      </c>
      <c r="F94" s="246">
        <v>6</v>
      </c>
      <c r="G94" s="236">
        <v>0</v>
      </c>
      <c r="H94" s="245">
        <f t="shared" si="8"/>
        <v>6</v>
      </c>
      <c r="I94" s="30"/>
      <c r="J94" s="95" t="s">
        <v>140</v>
      </c>
      <c r="K94" s="246" t="s">
        <v>130</v>
      </c>
      <c r="L94" s="236" t="s">
        <v>130</v>
      </c>
      <c r="M94" s="245" t="s">
        <v>130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0"/>
      <c r="B95" s="30"/>
      <c r="C95" s="30"/>
      <c r="D95" s="30"/>
      <c r="E95" s="95" t="s">
        <v>461</v>
      </c>
      <c r="F95" s="246">
        <v>5</v>
      </c>
      <c r="G95" s="236">
        <v>0</v>
      </c>
      <c r="H95" s="245">
        <f t="shared" si="8"/>
        <v>5</v>
      </c>
      <c r="I95" s="30"/>
      <c r="J95" s="95" t="s">
        <v>140</v>
      </c>
      <c r="K95" s="246" t="s">
        <v>130</v>
      </c>
      <c r="L95" s="236" t="s">
        <v>130</v>
      </c>
      <c r="M95" s="245" t="s">
        <v>130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thickBot="1">
      <c r="A96" s="181"/>
      <c r="B96" s="181"/>
      <c r="C96" s="181"/>
      <c r="D96" s="181"/>
      <c r="E96" s="92" t="s">
        <v>252</v>
      </c>
      <c r="F96" s="251">
        <v>5.5</v>
      </c>
      <c r="G96" s="326">
        <v>0</v>
      </c>
      <c r="H96" s="245">
        <f>F96+G96</f>
        <v>5.5</v>
      </c>
      <c r="I96" s="181"/>
      <c r="J96" s="92" t="s">
        <v>140</v>
      </c>
      <c r="K96" s="251" t="s">
        <v>130</v>
      </c>
      <c r="L96" s="326" t="s">
        <v>130</v>
      </c>
      <c r="M96" s="245" t="s">
        <v>130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thickBot="1">
      <c r="A97" s="182"/>
      <c r="B97" s="182"/>
      <c r="C97" s="182"/>
      <c r="D97" s="182"/>
      <c r="E97" s="91" t="s">
        <v>375</v>
      </c>
      <c r="F97" s="229">
        <v>0</v>
      </c>
      <c r="G97" s="327">
        <v>0</v>
      </c>
      <c r="H97" s="352">
        <f t="shared" si="8"/>
        <v>0</v>
      </c>
      <c r="I97" s="183"/>
      <c r="J97" s="91" t="s">
        <v>141</v>
      </c>
      <c r="K97" s="229">
        <v>1</v>
      </c>
      <c r="L97" s="327">
        <v>0</v>
      </c>
      <c r="M97" s="252">
        <f t="shared" si="9"/>
        <v>1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thickBot="1">
      <c r="A98" s="182"/>
      <c r="B98" s="182"/>
      <c r="C98" s="182"/>
      <c r="D98" s="182"/>
      <c r="E98" s="328" t="s">
        <v>93</v>
      </c>
      <c r="F98" s="329">
        <f>18/3</f>
        <v>6</v>
      </c>
      <c r="G98" s="330">
        <v>0</v>
      </c>
      <c r="H98" s="252">
        <f>G98</f>
        <v>0</v>
      </c>
      <c r="I98" s="183"/>
      <c r="J98" s="328" t="s">
        <v>93</v>
      </c>
      <c r="K98" s="329">
        <f>17.5/3</f>
        <v>5.833333333333333</v>
      </c>
      <c r="L98" s="330">
        <v>0</v>
      </c>
      <c r="M98" s="252">
        <f>L98</f>
        <v>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184"/>
      <c r="B99" s="184"/>
      <c r="C99" s="184"/>
      <c r="D99" s="185"/>
      <c r="E99" s="254"/>
      <c r="F99" s="255"/>
      <c r="G99" s="255"/>
      <c r="H99" s="256"/>
      <c r="I99" s="183"/>
      <c r="J99" s="254"/>
      <c r="K99" s="255"/>
      <c r="L99" s="255"/>
      <c r="M99" s="256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187"/>
      <c r="B100" s="187"/>
      <c r="C100" s="187"/>
      <c r="D100" s="2"/>
      <c r="E100" s="297"/>
      <c r="F100" s="444">
        <f>F73+F74+F75+F76+F77+F78+F79+F80+F86+F82+F83+F97</f>
        <v>69</v>
      </c>
      <c r="G100" s="444">
        <f>G72+G73+G74+G75+G76+G77+G78+G79+G80+G86+G82+G83+G97+G98</f>
        <v>8</v>
      </c>
      <c r="H100" s="445">
        <f>F100+G100</f>
        <v>77</v>
      </c>
      <c r="I100" s="190"/>
      <c r="J100" s="297"/>
      <c r="K100" s="426">
        <f>K73+K74+K75+K76+K77+K78+K79+K80+K81+K82+K83+K97</f>
        <v>67</v>
      </c>
      <c r="L100" s="426">
        <f>L72+L73+L74+L75+L76+L77+L78+L79+L80+L81+L82+L83+L97+L98</f>
        <v>10</v>
      </c>
      <c r="M100" s="427">
        <f>K100+L100</f>
        <v>77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thickBot="1">
      <c r="A101" s="193"/>
      <c r="B101" s="193"/>
      <c r="C101" s="193"/>
      <c r="D101" s="194"/>
      <c r="E101" s="111"/>
      <c r="F101" s="112"/>
      <c r="G101" s="112"/>
      <c r="H101" s="113"/>
      <c r="I101" s="68"/>
      <c r="J101" s="111"/>
      <c r="K101" s="112"/>
      <c r="L101" s="112"/>
      <c r="M101" s="11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thickBot="1">
      <c r="A102" s="193"/>
      <c r="B102" s="193"/>
      <c r="C102" s="193"/>
      <c r="D102" s="194"/>
      <c r="E102" s="199"/>
      <c r="F102" s="200"/>
      <c r="G102" s="200"/>
      <c r="H102" s="201">
        <v>3</v>
      </c>
      <c r="I102" s="198"/>
      <c r="J102" s="122"/>
      <c r="K102" s="123"/>
      <c r="L102" s="123"/>
      <c r="M102" s="124">
        <v>3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193"/>
      <c r="B103" s="193"/>
      <c r="C103" s="193"/>
      <c r="D103" s="194"/>
      <c r="E103" s="193"/>
      <c r="F103" s="193"/>
      <c r="G103" s="193"/>
      <c r="H103" s="68"/>
      <c r="I103" s="68"/>
      <c r="J103" s="193"/>
      <c r="K103" s="193"/>
      <c r="L103" s="193"/>
      <c r="M103" s="19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>
      <c r="A104" s="193"/>
      <c r="B104" s="193"/>
      <c r="C104" s="193"/>
      <c r="D104" s="194"/>
      <c r="E104" s="193"/>
      <c r="F104" s="193"/>
      <c r="G104" s="193"/>
      <c r="H104" s="68"/>
      <c r="I104" s="68"/>
      <c r="J104" s="193"/>
      <c r="K104" s="193"/>
      <c r="L104" s="193"/>
      <c r="M104" s="194"/>
      <c r="N104" s="3"/>
      <c r="O104" s="3"/>
      <c r="P104" s="3"/>
      <c r="Q104" s="3"/>
      <c r="R104" s="3"/>
      <c r="S104" s="3"/>
      <c r="T104" s="3"/>
      <c r="U104" s="3"/>
      <c r="V104" s="181"/>
      <c r="W104" s="3"/>
      <c r="X104" s="3"/>
      <c r="Y104" s="3"/>
      <c r="Z104" s="3"/>
    </row>
    <row r="105" spans="1:26" ht="12.75">
      <c r="A105" s="193"/>
      <c r="B105" s="193"/>
      <c r="C105" s="193"/>
      <c r="D105" s="194"/>
      <c r="E105" s="193"/>
      <c r="F105" s="193"/>
      <c r="G105" s="193"/>
      <c r="H105" s="68"/>
      <c r="I105" s="68"/>
      <c r="J105" s="193"/>
      <c r="K105" s="193"/>
      <c r="L105" s="193"/>
      <c r="M105" s="194"/>
      <c r="N105" s="3"/>
      <c r="O105" s="3"/>
      <c r="P105" s="3"/>
      <c r="Q105" s="3"/>
      <c r="R105" s="3"/>
      <c r="S105" s="3"/>
      <c r="T105" s="3"/>
      <c r="U105" s="3"/>
      <c r="V105" s="182"/>
      <c r="W105" s="3"/>
      <c r="X105" s="3"/>
      <c r="Y105" s="3"/>
      <c r="Z105" s="3"/>
    </row>
    <row r="106" spans="1:26" ht="12.75">
      <c r="A106" s="193"/>
      <c r="B106" s="193"/>
      <c r="C106" s="193"/>
      <c r="D106" s="194"/>
      <c r="E106" s="193"/>
      <c r="F106" s="193"/>
      <c r="G106" s="193"/>
      <c r="H106" s="68"/>
      <c r="I106" s="68"/>
      <c r="J106" s="193"/>
      <c r="K106" s="193"/>
      <c r="L106" s="193"/>
      <c r="M106" s="194"/>
      <c r="N106" s="3"/>
      <c r="O106" s="3"/>
      <c r="P106" s="3"/>
      <c r="Q106" s="3"/>
      <c r="R106" s="3"/>
      <c r="S106" s="3"/>
      <c r="T106" s="3"/>
      <c r="U106" s="3"/>
      <c r="V106" s="185"/>
      <c r="W106" s="3"/>
      <c r="X106" s="3"/>
      <c r="Y106" s="3"/>
      <c r="Z106" s="3"/>
    </row>
    <row r="107" spans="1:26" ht="12.75">
      <c r="A107" s="193"/>
      <c r="B107" s="193"/>
      <c r="C107" s="193"/>
      <c r="D107" s="194"/>
      <c r="E107" s="193"/>
      <c r="F107" s="193"/>
      <c r="G107" s="193"/>
      <c r="H107" s="68"/>
      <c r="I107" s="68"/>
      <c r="J107" s="193"/>
      <c r="K107" s="193"/>
      <c r="L107" s="193"/>
      <c r="M107" s="194"/>
      <c r="N107" s="3"/>
      <c r="O107" s="3"/>
      <c r="P107" s="3"/>
      <c r="Q107" s="3"/>
      <c r="R107" s="3"/>
      <c r="S107" s="3"/>
      <c r="T107" s="3"/>
      <c r="U107" s="3"/>
      <c r="V107" s="2"/>
      <c r="W107" s="3"/>
      <c r="X107" s="3"/>
      <c r="Y107" s="3"/>
      <c r="Z107" s="3"/>
    </row>
    <row r="108" spans="1:26" ht="12.75">
      <c r="A108" s="193"/>
      <c r="B108" s="193"/>
      <c r="C108" s="193"/>
      <c r="D108" s="194"/>
      <c r="E108" s="193"/>
      <c r="F108" s="193"/>
      <c r="G108" s="193"/>
      <c r="H108" s="68"/>
      <c r="I108" s="68"/>
      <c r="J108" s="193"/>
      <c r="K108" s="193"/>
      <c r="L108" s="193"/>
      <c r="M108" s="194"/>
      <c r="N108" s="3"/>
      <c r="O108" s="3"/>
      <c r="P108" s="3"/>
      <c r="Q108" s="3"/>
      <c r="R108" s="3"/>
      <c r="S108" s="3"/>
      <c r="T108" s="3"/>
      <c r="U108" s="3"/>
      <c r="V108" s="194"/>
      <c r="W108" s="3"/>
      <c r="X108" s="3"/>
      <c r="Y108" s="3"/>
      <c r="Z108" s="3"/>
    </row>
    <row r="109" spans="1:26" ht="12.75">
      <c r="A109" s="193"/>
      <c r="B109" s="193"/>
      <c r="C109" s="193"/>
      <c r="D109" s="194"/>
      <c r="E109" s="193"/>
      <c r="F109" s="193"/>
      <c r="G109" s="193"/>
      <c r="H109" s="68"/>
      <c r="I109" s="68"/>
      <c r="J109" s="193"/>
      <c r="K109" s="193"/>
      <c r="L109" s="193"/>
      <c r="M109" s="194"/>
      <c r="N109" s="3"/>
      <c r="O109" s="3"/>
      <c r="P109" s="3"/>
      <c r="Q109" s="3"/>
      <c r="R109" s="3"/>
      <c r="S109" s="3"/>
      <c r="T109" s="3"/>
      <c r="U109" s="3"/>
      <c r="V109" s="194"/>
      <c r="W109" s="3"/>
      <c r="X109" s="3"/>
      <c r="Y109" s="3"/>
      <c r="Z109" s="3"/>
    </row>
    <row r="110" spans="1:26" ht="12.75">
      <c r="A110" s="193"/>
      <c r="B110" s="193"/>
      <c r="C110" s="193"/>
      <c r="D110" s="194"/>
      <c r="E110" s="193"/>
      <c r="F110" s="193"/>
      <c r="G110" s="193"/>
      <c r="H110" s="68"/>
      <c r="I110" s="68"/>
      <c r="J110" s="193"/>
      <c r="K110" s="193"/>
      <c r="L110" s="193"/>
      <c r="M110" s="194"/>
      <c r="N110" s="3"/>
      <c r="O110" s="3"/>
      <c r="P110" s="3"/>
      <c r="Q110" s="3"/>
      <c r="R110" s="3"/>
      <c r="S110" s="3"/>
      <c r="T110" s="3"/>
      <c r="U110" s="3"/>
      <c r="V110" s="194"/>
      <c r="W110" s="30"/>
      <c r="X110" s="193"/>
      <c r="Y110" s="68"/>
      <c r="Z110" s="3"/>
    </row>
    <row r="111" spans="1:26" ht="12.75">
      <c r="A111" s="193"/>
      <c r="B111" s="193"/>
      <c r="C111" s="193"/>
      <c r="D111" s="194"/>
      <c r="E111" s="193"/>
      <c r="F111" s="193"/>
      <c r="G111" s="193"/>
      <c r="H111" s="68"/>
      <c r="I111" s="68"/>
      <c r="J111" s="193"/>
      <c r="K111" s="193"/>
      <c r="L111" s="193"/>
      <c r="M111" s="194"/>
      <c r="N111" s="3"/>
      <c r="O111" s="3"/>
      <c r="P111" s="3"/>
      <c r="Q111" s="3"/>
      <c r="R111" s="3"/>
      <c r="S111" s="3"/>
      <c r="T111" s="3"/>
      <c r="U111" s="3"/>
      <c r="V111" s="194"/>
      <c r="W111" s="30"/>
      <c r="X111" s="193"/>
      <c r="Y111" s="68"/>
      <c r="Z111" s="3"/>
    </row>
    <row r="112" spans="1:26" ht="12.75">
      <c r="A112" s="202"/>
      <c r="B112" s="202"/>
      <c r="C112" s="202"/>
      <c r="D112" s="203"/>
      <c r="E112" s="100"/>
      <c r="F112" s="100"/>
      <c r="G112" s="100"/>
      <c r="H112" s="202"/>
      <c r="I112" s="202"/>
      <c r="J112" s="202"/>
      <c r="K112" s="202"/>
      <c r="L112" s="202"/>
      <c r="M112" s="203"/>
      <c r="N112" s="3"/>
      <c r="O112" s="3"/>
      <c r="P112" s="3"/>
      <c r="Q112" s="3"/>
      <c r="R112" s="3"/>
      <c r="S112" s="3"/>
      <c r="T112" s="3"/>
      <c r="U112" s="3"/>
      <c r="V112" s="194"/>
      <c r="W112" s="30"/>
      <c r="X112" s="193"/>
      <c r="Y112" s="68"/>
      <c r="Z112" s="3"/>
    </row>
    <row r="113" spans="1:26" s="4" customFormat="1" ht="12.75">
      <c r="A113" s="204"/>
      <c r="B113" s="204"/>
      <c r="C113" s="204"/>
      <c r="D113" s="203"/>
      <c r="E113" s="100"/>
      <c r="F113" s="100"/>
      <c r="G113" s="100"/>
      <c r="H113" s="202"/>
      <c r="I113" s="202"/>
      <c r="J113" s="100"/>
      <c r="K113" s="100"/>
      <c r="L113" s="100"/>
      <c r="M113" s="203"/>
      <c r="N113" s="3"/>
      <c r="O113" s="3"/>
      <c r="P113" s="3"/>
      <c r="Q113" s="3"/>
      <c r="R113" s="3"/>
      <c r="S113" s="3"/>
      <c r="T113" s="3"/>
      <c r="U113" s="3"/>
      <c r="V113" s="194"/>
      <c r="W113" s="30"/>
      <c r="X113" s="193"/>
      <c r="Y113" s="68"/>
      <c r="Z113" s="3"/>
    </row>
    <row r="114" spans="1:26" s="4" customFormat="1" ht="12.75">
      <c r="A114" s="100"/>
      <c r="B114" s="100"/>
      <c r="C114" s="100"/>
      <c r="D114" s="203"/>
      <c r="E114" s="100"/>
      <c r="F114" s="100"/>
      <c r="G114" s="100"/>
      <c r="H114" s="202"/>
      <c r="I114" s="202"/>
      <c r="J114" s="100"/>
      <c r="K114" s="100"/>
      <c r="L114" s="100"/>
      <c r="M114" s="203"/>
      <c r="N114" s="3"/>
      <c r="O114" s="3"/>
      <c r="P114" s="3"/>
      <c r="Q114" s="3"/>
      <c r="R114" s="3"/>
      <c r="S114" s="3"/>
      <c r="T114" s="3"/>
      <c r="U114" s="3"/>
      <c r="V114" s="194"/>
      <c r="W114" s="30"/>
      <c r="X114" s="193"/>
      <c r="Y114" s="68"/>
      <c r="Z114" s="3"/>
    </row>
    <row r="115" spans="1:26" s="4" customFormat="1" ht="12.75">
      <c r="A115" s="100"/>
      <c r="B115" s="100"/>
      <c r="C115" s="100"/>
      <c r="D115" s="202"/>
      <c r="E115" s="100"/>
      <c r="F115" s="100"/>
      <c r="G115" s="100"/>
      <c r="H115" s="202"/>
      <c r="I115" s="202"/>
      <c r="J115" s="100"/>
      <c r="K115" s="100"/>
      <c r="L115" s="100"/>
      <c r="M115" s="203"/>
      <c r="N115" s="3"/>
      <c r="O115" s="3"/>
      <c r="P115" s="3"/>
      <c r="Q115" s="3"/>
      <c r="R115" s="3"/>
      <c r="S115" s="3"/>
      <c r="T115" s="3"/>
      <c r="U115" s="3"/>
      <c r="V115" s="194"/>
      <c r="W115" s="30"/>
      <c r="X115" s="193"/>
      <c r="Y115" s="68"/>
      <c r="Z115" s="3"/>
    </row>
    <row r="116" spans="1:26" s="4" customFormat="1" ht="12.75">
      <c r="A116" s="193"/>
      <c r="B116" s="193"/>
      <c r="C116" s="193"/>
      <c r="D116" s="68"/>
      <c r="E116" s="100"/>
      <c r="F116" s="100"/>
      <c r="G116" s="100"/>
      <c r="H116" s="202"/>
      <c r="I116" s="202"/>
      <c r="J116" s="100"/>
      <c r="K116" s="100"/>
      <c r="L116" s="100"/>
      <c r="M116" s="203"/>
      <c r="N116" s="3"/>
      <c r="O116" s="3"/>
      <c r="P116" s="3"/>
      <c r="Q116" s="3"/>
      <c r="R116" s="3"/>
      <c r="S116" s="3"/>
      <c r="T116" s="3"/>
      <c r="U116" s="3"/>
      <c r="V116" s="194"/>
      <c r="W116" s="30"/>
      <c r="X116" s="193"/>
      <c r="Y116" s="68"/>
      <c r="Z116" s="3"/>
    </row>
    <row r="117" spans="1:26" s="4" customFormat="1" ht="12.75">
      <c r="A117" s="100"/>
      <c r="B117" s="100"/>
      <c r="C117" s="100"/>
      <c r="D117" s="202"/>
      <c r="E117" s="100"/>
      <c r="F117" s="100"/>
      <c r="G117" s="100"/>
      <c r="H117" s="202"/>
      <c r="I117" s="202"/>
      <c r="J117" s="100"/>
      <c r="K117" s="100"/>
      <c r="L117" s="100"/>
      <c r="M117" s="202"/>
      <c r="N117" s="3"/>
      <c r="O117" s="3"/>
      <c r="P117" s="3"/>
      <c r="Q117" s="3"/>
      <c r="R117" s="3"/>
      <c r="S117" s="3"/>
      <c r="T117" s="3"/>
      <c r="U117" s="3"/>
      <c r="V117" s="194"/>
      <c r="W117" s="30"/>
      <c r="X117" s="193"/>
      <c r="Y117" s="68"/>
      <c r="Z117" s="3"/>
    </row>
    <row r="118" spans="1:26" s="4" customFormat="1" ht="12.75">
      <c r="A118" s="100"/>
      <c r="B118" s="100"/>
      <c r="C118" s="100"/>
      <c r="D118" s="202"/>
      <c r="E118" s="100"/>
      <c r="F118" s="100"/>
      <c r="G118" s="100"/>
      <c r="H118" s="202"/>
      <c r="I118" s="202"/>
      <c r="J118" s="100"/>
      <c r="K118" s="100"/>
      <c r="L118" s="100"/>
      <c r="M118" s="202"/>
      <c r="N118" s="3"/>
      <c r="O118" s="3"/>
      <c r="P118" s="3"/>
      <c r="Q118" s="3"/>
      <c r="R118" s="3"/>
      <c r="S118" s="3"/>
      <c r="T118" s="3"/>
      <c r="U118" s="3"/>
      <c r="V118" s="194"/>
      <c r="W118" s="30"/>
      <c r="X118" s="193"/>
      <c r="Y118" s="68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</sheetData>
  <sheetProtection/>
  <mergeCells count="14">
    <mergeCell ref="A1:Q1"/>
    <mergeCell ref="A2:Q2"/>
    <mergeCell ref="J3:M3"/>
    <mergeCell ref="A37:D37"/>
    <mergeCell ref="E3:H3"/>
    <mergeCell ref="J37:M37"/>
    <mergeCell ref="N37:Q37"/>
    <mergeCell ref="E71:H71"/>
    <mergeCell ref="A36:Q36"/>
    <mergeCell ref="E37:H37"/>
    <mergeCell ref="A3:D3"/>
    <mergeCell ref="N3:Q3"/>
    <mergeCell ref="J71:M71"/>
    <mergeCell ref="E70:M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stefano.perego@unimib.it</cp:lastModifiedBy>
  <cp:lastPrinted>2022-02-08T08:01:11Z</cp:lastPrinted>
  <dcterms:created xsi:type="dcterms:W3CDTF">2002-09-25T09:56:24Z</dcterms:created>
  <dcterms:modified xsi:type="dcterms:W3CDTF">2022-05-10T09:39:22Z</dcterms:modified>
  <cp:category/>
  <cp:version/>
  <cp:contentType/>
  <cp:contentStatus/>
</cp:coreProperties>
</file>