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90" yWindow="65446" windowWidth="6210" windowHeight="8700" tabRatio="638" activeTab="0"/>
  </bookViews>
  <sheets>
    <sheet name="Medie" sheetId="1" r:id="rId1"/>
  </sheets>
  <definedNames/>
  <calcPr fullCalcOnLoad="1"/>
</workbook>
</file>

<file path=xl/sharedStrings.xml><?xml version="1.0" encoding="utf-8"?>
<sst xmlns="http://schemas.openxmlformats.org/spreadsheetml/2006/main" count="1300" uniqueCount="508">
  <si>
    <t>P</t>
  </si>
  <si>
    <t>Punti</t>
  </si>
  <si>
    <t>Media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</si>
  <si>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</si>
  <si>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</si>
  <si>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</si>
  <si>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</si>
  <si>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</si>
  <si>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</si>
  <si>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</si>
  <si>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</si>
  <si>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C. Neutro</t>
  </si>
  <si>
    <t>Il Geko (SA)</t>
  </si>
  <si>
    <t>PongWillUsty</t>
  </si>
  <si>
    <t>-</t>
  </si>
  <si>
    <t>BeccaGol</t>
  </si>
  <si>
    <t>FC Pieverly Hills</t>
  </si>
  <si>
    <t>Ateneo Team</t>
  </si>
  <si>
    <t>IncJet United</t>
  </si>
  <si>
    <r>
      <rPr>
        <b/>
        <sz val="10"/>
        <rFont val="Georgia"/>
        <family val="1"/>
      </rPr>
      <t>Sottolineato</t>
    </r>
    <r>
      <rPr>
        <sz val="10"/>
        <rFont val="Georgia"/>
        <family val="1"/>
      </rPr>
      <t xml:space="preserve"> = giocatore in media</t>
    </r>
  </si>
  <si>
    <r>
      <rPr>
        <b/>
        <sz val="10"/>
        <color indexed="8"/>
        <rFont val="Georgia"/>
        <family val="1"/>
      </rPr>
      <t>Corsivo</t>
    </r>
    <r>
      <rPr>
        <sz val="10"/>
        <color indexed="8"/>
        <rFont val="Georgia"/>
        <family val="1"/>
      </rPr>
      <t xml:space="preserve"> = uno dei tre migliori del ruolo</t>
    </r>
  </si>
  <si>
    <r>
      <rPr>
        <b/>
        <sz val="10"/>
        <rFont val="Georgia"/>
        <family val="1"/>
      </rPr>
      <t>Grassetto</t>
    </r>
    <r>
      <rPr>
        <sz val="10"/>
        <rFont val="Georgia"/>
        <family val="1"/>
      </rPr>
      <t xml:space="preserve"> = uno dei migliori del ruolo</t>
    </r>
  </si>
  <si>
    <r>
      <rPr>
        <b/>
        <sz val="10"/>
        <color indexed="8"/>
        <rFont val="Georgia"/>
        <family val="1"/>
      </rPr>
      <t>Maiuscolo</t>
    </r>
    <r>
      <rPr>
        <sz val="10"/>
        <color indexed="8"/>
        <rFont val="Georgia"/>
        <family val="1"/>
      </rPr>
      <t xml:space="preserve"> = il migliore del suo ruolo</t>
    </r>
  </si>
  <si>
    <t>FC Ecèporkozio</t>
  </si>
  <si>
    <t>FC Niguarda</t>
  </si>
  <si>
    <t>The All Stars</t>
  </si>
  <si>
    <t>FogghyAlexPDusty</t>
  </si>
  <si>
    <t>Zoet</t>
  </si>
  <si>
    <t>Provedel</t>
  </si>
  <si>
    <t>Tatarusanu</t>
  </si>
  <si>
    <t>Tomori</t>
  </si>
  <si>
    <t>Zappacosta</t>
  </si>
  <si>
    <t>Florenzi</t>
  </si>
  <si>
    <t>Mancini G.</t>
  </si>
  <si>
    <t>Romagnoli A.</t>
  </si>
  <si>
    <t>Calabria</t>
  </si>
  <si>
    <t>Ansaldi</t>
  </si>
  <si>
    <t>Izzo</t>
  </si>
  <si>
    <t>Dalbert</t>
  </si>
  <si>
    <t>Nuytinck</t>
  </si>
  <si>
    <t>Udogie</t>
  </si>
  <si>
    <t>Becao</t>
  </si>
  <si>
    <t>Bellanova</t>
  </si>
  <si>
    <t>De Sciglio</t>
  </si>
  <si>
    <t>Diaz B.</t>
  </si>
  <si>
    <t>Torreira</t>
  </si>
  <si>
    <t>Elmas</t>
  </si>
  <si>
    <t>Kovalenko</t>
  </si>
  <si>
    <t>Hernani</t>
  </si>
  <si>
    <t>Tonali</t>
  </si>
  <si>
    <t>Messias</t>
  </si>
  <si>
    <t>Pobega</t>
  </si>
  <si>
    <t>Amrabat</t>
  </si>
  <si>
    <t>Bakayoko</t>
  </si>
  <si>
    <t>Di Tacchio</t>
  </si>
  <si>
    <t>Maldini D.</t>
  </si>
  <si>
    <t>Pulgar</t>
  </si>
  <si>
    <t>Silva A.</t>
  </si>
  <si>
    <t>Caputo</t>
  </si>
  <si>
    <t>Deulofeu</t>
  </si>
  <si>
    <t>Leao</t>
  </si>
  <si>
    <t>Barrow</t>
  </si>
  <si>
    <t>Pedro</t>
  </si>
  <si>
    <t>Henry</t>
  </si>
  <si>
    <t>Kallon</t>
  </si>
  <si>
    <t>Keità B.</t>
  </si>
  <si>
    <t>Lasagna</t>
  </si>
  <si>
    <t>Ekuban</t>
  </si>
  <si>
    <t>Ounas</t>
  </si>
  <si>
    <t>Santander</t>
  </si>
  <si>
    <t>Pioli</t>
  </si>
  <si>
    <t>Meret</t>
  </si>
  <si>
    <t>Berisha E.</t>
  </si>
  <si>
    <t>Radunovic</t>
  </si>
  <si>
    <t>Milenkovic</t>
  </si>
  <si>
    <t>Acerbi</t>
  </si>
  <si>
    <t>Dimarco</t>
  </si>
  <si>
    <t>Maksimovic</t>
  </si>
  <si>
    <t>Marusic</t>
  </si>
  <si>
    <t>Nastasic</t>
  </si>
  <si>
    <t>Erlic</t>
  </si>
  <si>
    <t>Kamenovic</t>
  </si>
  <si>
    <t>Patric</t>
  </si>
  <si>
    <t>Radovanovic</t>
  </si>
  <si>
    <t>Stojanovic</t>
  </si>
  <si>
    <t>Terzic</t>
  </si>
  <si>
    <t>Walukiewicz</t>
  </si>
  <si>
    <t>Djuricic</t>
  </si>
  <si>
    <t>Brozovic</t>
  </si>
  <si>
    <t>Malinovskyi</t>
  </si>
  <si>
    <t>Lazovic</t>
  </si>
  <si>
    <t>Perisic</t>
  </si>
  <si>
    <t>Sottil</t>
  </si>
  <si>
    <t>Ilic</t>
  </si>
  <si>
    <t>Basic</t>
  </si>
  <si>
    <t>Vignato</t>
  </si>
  <si>
    <t>Skov Olsen</t>
  </si>
  <si>
    <t>Krunic</t>
  </si>
  <si>
    <t>Lukic</t>
  </si>
  <si>
    <t>Samardzic</t>
  </si>
  <si>
    <t>Ibrahimovic</t>
  </si>
  <si>
    <t>Arnautovic</t>
  </si>
  <si>
    <t>Scamacca</t>
  </si>
  <si>
    <t>Rebic</t>
  </si>
  <si>
    <t>Ilicic</t>
  </si>
  <si>
    <t>Kaio Jorge</t>
  </si>
  <si>
    <t>Beto</t>
  </si>
  <si>
    <t>Kalinic</t>
  </si>
  <si>
    <t>Djuric</t>
  </si>
  <si>
    <t>Gondo</t>
  </si>
  <si>
    <t>Success</t>
  </si>
  <si>
    <t>Van Hooijdonk</t>
  </si>
  <si>
    <t>Juric</t>
  </si>
  <si>
    <t>Mihajlovic</t>
  </si>
  <si>
    <t>Dragowski</t>
  </si>
  <si>
    <t>Audero</t>
  </si>
  <si>
    <t>Rosati</t>
  </si>
  <si>
    <t>Terracciano</t>
  </si>
  <si>
    <t>Skriniar</t>
  </si>
  <si>
    <t>Demiral</t>
  </si>
  <si>
    <t>Bastoni S.</t>
  </si>
  <si>
    <t>Smalling</t>
  </si>
  <si>
    <t>Ibanez</t>
  </si>
  <si>
    <t>Stryger Larsen</t>
  </si>
  <si>
    <t>Biraschi</t>
  </si>
  <si>
    <t>Ceccherini</t>
  </si>
  <si>
    <t>Gunter</t>
  </si>
  <si>
    <t>Kumbulla</t>
  </si>
  <si>
    <t>Magnani</t>
  </si>
  <si>
    <t>Vanheusden</t>
  </si>
  <si>
    <t>Luis Alberto</t>
  </si>
  <si>
    <t>Castrovilli</t>
  </si>
  <si>
    <t>Barak</t>
  </si>
  <si>
    <t>Zaccagni</t>
  </si>
  <si>
    <t>Saelemaekers</t>
  </si>
  <si>
    <t>De Roon</t>
  </si>
  <si>
    <t>Arslan</t>
  </si>
  <si>
    <t>Badelj</t>
  </si>
  <si>
    <t>Makengo</t>
  </si>
  <si>
    <t>Thorsby</t>
  </si>
  <si>
    <t>Walace</t>
  </si>
  <si>
    <t>Giroud</t>
  </si>
  <si>
    <t>Insigne L.</t>
  </si>
  <si>
    <t>Gonzalez N.</t>
  </si>
  <si>
    <t>Boga</t>
  </si>
  <si>
    <t>Pussetto</t>
  </si>
  <si>
    <t>Sanabria</t>
  </si>
  <si>
    <t>Cutrone</t>
  </si>
  <si>
    <t>Pjaca</t>
  </si>
  <si>
    <t>Gyasi</t>
  </si>
  <si>
    <t>Verde</t>
  </si>
  <si>
    <t>Sansone N.</t>
  </si>
  <si>
    <t>Reina</t>
  </si>
  <si>
    <t>Belec</t>
  </si>
  <si>
    <t>Fiorillo</t>
  </si>
  <si>
    <t>Strakosha</t>
  </si>
  <si>
    <t>Maehle</t>
  </si>
  <si>
    <t>Biraghi</t>
  </si>
  <si>
    <t>Bonucci</t>
  </si>
  <si>
    <t>Singo</t>
  </si>
  <si>
    <t>Bonifazi</t>
  </si>
  <si>
    <t>Caceres</t>
  </si>
  <si>
    <t>Ferrari G. M.</t>
  </si>
  <si>
    <t>Dragusin</t>
  </si>
  <si>
    <t>Gagliolo</t>
  </si>
  <si>
    <t>Hysaj</t>
  </si>
  <si>
    <t>Marchizza</t>
  </si>
  <si>
    <t>Mazzocchi</t>
  </si>
  <si>
    <t>Sutalo</t>
  </si>
  <si>
    <t>Veretout</t>
  </si>
  <si>
    <t>Orsolini</t>
  </si>
  <si>
    <t>Locatelli M.</t>
  </si>
  <si>
    <t>Ruiz</t>
  </si>
  <si>
    <t>Koopmeiners</t>
  </si>
  <si>
    <t>Bernardeschi</t>
  </si>
  <si>
    <t>Praet</t>
  </si>
  <si>
    <t>Ihattaren</t>
  </si>
  <si>
    <t>Arthur</t>
  </si>
  <si>
    <t>Kastanos</t>
  </si>
  <si>
    <t>Henrique M.</t>
  </si>
  <si>
    <t>Tameze</t>
  </si>
  <si>
    <t>Zurkowski</t>
  </si>
  <si>
    <t>Abraham</t>
  </si>
  <si>
    <t>Dybala</t>
  </si>
  <si>
    <t>Bonazzoli</t>
  </si>
  <si>
    <t>Ribery</t>
  </si>
  <si>
    <t>Shomurodov</t>
  </si>
  <si>
    <t>Forte</t>
  </si>
  <si>
    <t>Piccoli</t>
  </si>
  <si>
    <t>Caprari</t>
  </si>
  <si>
    <t>Italiano</t>
  </si>
  <si>
    <t>Musso</t>
  </si>
  <si>
    <t>Ospina</t>
  </si>
  <si>
    <t>Montipò</t>
  </si>
  <si>
    <t>Pandur</t>
  </si>
  <si>
    <t>Sportiello</t>
  </si>
  <si>
    <t>Koulibaly</t>
  </si>
  <si>
    <t>Danilo</t>
  </si>
  <si>
    <t>Bremer</t>
  </si>
  <si>
    <t>Manolas</t>
  </si>
  <si>
    <t>Odriozola</t>
  </si>
  <si>
    <t>Djimsiti</t>
  </si>
  <si>
    <t>Hateboer</t>
  </si>
  <si>
    <t>Augello</t>
  </si>
  <si>
    <t>Jaroszynski</t>
  </si>
  <si>
    <t>Palomino</t>
  </si>
  <si>
    <t>Hristov</t>
  </si>
  <si>
    <t>Rogerio</t>
  </si>
  <si>
    <t>Tonelli</t>
  </si>
  <si>
    <t>Barella</t>
  </si>
  <si>
    <t>Zaniolo</t>
  </si>
  <si>
    <t>Kulusevski</t>
  </si>
  <si>
    <t>Damsgaard</t>
  </si>
  <si>
    <t>Nandez</t>
  </si>
  <si>
    <t>Bajrami</t>
  </si>
  <si>
    <t>Miranchuk</t>
  </si>
  <si>
    <t>Sensi</t>
  </si>
  <si>
    <t>Vecino</t>
  </si>
  <si>
    <t>Demme</t>
  </si>
  <si>
    <t>Frattesi</t>
  </si>
  <si>
    <t>Lobotka</t>
  </si>
  <si>
    <t>Zambo Anguissa</t>
  </si>
  <si>
    <t>Martinez L.</t>
  </si>
  <si>
    <t>Raspadori</t>
  </si>
  <si>
    <t>Quagliarella</t>
  </si>
  <si>
    <t>Mancuso</t>
  </si>
  <si>
    <t>Defrel</t>
  </si>
  <si>
    <t>Buksa</t>
  </si>
  <si>
    <t>Cancellieri</t>
  </si>
  <si>
    <t>Carles Perez</t>
  </si>
  <si>
    <t>Farias</t>
  </si>
  <si>
    <t>Okereke</t>
  </si>
  <si>
    <t>Thiago Motta</t>
  </si>
  <si>
    <t>Perin</t>
  </si>
  <si>
    <t>Cuadrado</t>
  </si>
  <si>
    <t>Faraoni</t>
  </si>
  <si>
    <t>Di Lorenzo</t>
  </si>
  <si>
    <t>Spinazzola</t>
  </si>
  <si>
    <t>De Silvestri</t>
  </si>
  <si>
    <t>Mario Rui</t>
  </si>
  <si>
    <t>Aina</t>
  </si>
  <si>
    <t>Frabotta</t>
  </si>
  <si>
    <t>Ghoulam</t>
  </si>
  <si>
    <t>Pezzella Giu.</t>
  </si>
  <si>
    <t>Samir</t>
  </si>
  <si>
    <t>Theate</t>
  </si>
  <si>
    <t>Mkhitaryan</t>
  </si>
  <si>
    <t>Pereyra</t>
  </si>
  <si>
    <t>Aramu</t>
  </si>
  <si>
    <t>Verdi</t>
  </si>
  <si>
    <t>Bennacer</t>
  </si>
  <si>
    <t>Pereiro</t>
  </si>
  <si>
    <t>Behrami</t>
  </si>
  <si>
    <t>Castillejo</t>
  </si>
  <si>
    <t>Haas</t>
  </si>
  <si>
    <t>Lopez M.</t>
  </si>
  <si>
    <t>Sigurdsson A.</t>
  </si>
  <si>
    <t>Svanberg</t>
  </si>
  <si>
    <t>Zapata D.</t>
  </si>
  <si>
    <t>Morata</t>
  </si>
  <si>
    <t>Caicedo</t>
  </si>
  <si>
    <t>Kean</t>
  </si>
  <si>
    <t>Nzola</t>
  </si>
  <si>
    <t>Torregrossa</t>
  </si>
  <si>
    <t>Kokorin</t>
  </si>
  <si>
    <t>Muriqi</t>
  </si>
  <si>
    <t>Allegri</t>
  </si>
  <si>
    <t>Consigli</t>
  </si>
  <si>
    <t>Sirigu</t>
  </si>
  <si>
    <t>Lezzerini</t>
  </si>
  <si>
    <t>Bastoni A.</t>
  </si>
  <si>
    <t>De Ligt</t>
  </si>
  <si>
    <t>Kjaer</t>
  </si>
  <si>
    <t>Chiellini</t>
  </si>
  <si>
    <t>Yoshida</t>
  </si>
  <si>
    <t>Amian</t>
  </si>
  <si>
    <t>Dijks</t>
  </si>
  <si>
    <t>Kyriakopoulos</t>
  </si>
  <si>
    <t>Muldur</t>
  </si>
  <si>
    <t>Parisi</t>
  </si>
  <si>
    <t>Schnegg</t>
  </si>
  <si>
    <t>Soumaoro</t>
  </si>
  <si>
    <t>Pessina</t>
  </si>
  <si>
    <t>Kessiè</t>
  </si>
  <si>
    <t>Traorè H. J.</t>
  </si>
  <si>
    <t>Cristante</t>
  </si>
  <si>
    <t>Rabiot</t>
  </si>
  <si>
    <t>Agudelo</t>
  </si>
  <si>
    <t>Benassi</t>
  </si>
  <si>
    <t>Crnigoj</t>
  </si>
  <si>
    <t>Fiordilino</t>
  </si>
  <si>
    <t>Peretz</t>
  </si>
  <si>
    <t>Ricci S.</t>
  </si>
  <si>
    <t>Romero L.</t>
  </si>
  <si>
    <t>Saponara</t>
  </si>
  <si>
    <t>Stulac</t>
  </si>
  <si>
    <t>Belotti</t>
  </si>
  <si>
    <t>Muriel</t>
  </si>
  <si>
    <t>Correa</t>
  </si>
  <si>
    <t>Lozano</t>
  </si>
  <si>
    <t>Pinamonti</t>
  </si>
  <si>
    <t>Di Francesco F.</t>
  </si>
  <si>
    <t>Forestieri</t>
  </si>
  <si>
    <t>Satriano</t>
  </si>
  <si>
    <t>Zaza</t>
  </si>
  <si>
    <t>Gasperini</t>
  </si>
  <si>
    <t>Rui Patricio</t>
  </si>
  <si>
    <t>Handanovic</t>
  </si>
  <si>
    <t>Cordaz</t>
  </si>
  <si>
    <t>Fuzato</t>
  </si>
  <si>
    <t>De Vrij</t>
  </si>
  <si>
    <t>Karsdorp</t>
  </si>
  <si>
    <t>Godin</t>
  </si>
  <si>
    <t>Toloi</t>
  </si>
  <si>
    <t>D'Ambrosio</t>
  </si>
  <si>
    <t>Rodriguez R.</t>
  </si>
  <si>
    <t>Colley O.</t>
  </si>
  <si>
    <t>Kolarov</t>
  </si>
  <si>
    <t>Luiz Felipe</t>
  </si>
  <si>
    <t>Ranocchia</t>
  </si>
  <si>
    <t>Calhanoglu</t>
  </si>
  <si>
    <t>Zielinski</t>
  </si>
  <si>
    <t>Soriano</t>
  </si>
  <si>
    <t>Bonaventura</t>
  </si>
  <si>
    <t>Freuler</t>
  </si>
  <si>
    <t>Marin</t>
  </si>
  <si>
    <t>Vidal</t>
  </si>
  <si>
    <t>Ekdal</t>
  </si>
  <si>
    <t>Deiola</t>
  </si>
  <si>
    <t>Gagliardini</t>
  </si>
  <si>
    <t>Lucas Leiva</t>
  </si>
  <si>
    <t>Rovella</t>
  </si>
  <si>
    <t>Joao Pedro</t>
  </si>
  <si>
    <t>Berardi D.</t>
  </si>
  <si>
    <t>Pandev</t>
  </si>
  <si>
    <t>Sanchez A.</t>
  </si>
  <si>
    <t>El Shaarawy</t>
  </si>
  <si>
    <t>Ceter</t>
  </si>
  <si>
    <t>Johnsen</t>
  </si>
  <si>
    <t>La Mantia</t>
  </si>
  <si>
    <t>Mourinho</t>
  </si>
  <si>
    <t>Cragno</t>
  </si>
  <si>
    <t>Skorupski</t>
  </si>
  <si>
    <t>Bardi</t>
  </si>
  <si>
    <t>Lazzari M.</t>
  </si>
  <si>
    <t>Alex Sandro</t>
  </si>
  <si>
    <t>Criscito</t>
  </si>
  <si>
    <t>Darmian</t>
  </si>
  <si>
    <t>Bereszynski</t>
  </si>
  <si>
    <t>Caldara</t>
  </si>
  <si>
    <t>Ferrari A.</t>
  </si>
  <si>
    <t>Ghiglione</t>
  </si>
  <si>
    <t>Luperto</t>
  </si>
  <si>
    <t>Rrahmani</t>
  </si>
  <si>
    <t>Sabelli</t>
  </si>
  <si>
    <t>Zappa</t>
  </si>
  <si>
    <t>Chiesa</t>
  </si>
  <si>
    <t>Candreva</t>
  </si>
  <si>
    <t>Veloso</t>
  </si>
  <si>
    <t>Callejon</t>
  </si>
  <si>
    <t>Strootman</t>
  </si>
  <si>
    <t>Mandragora</t>
  </si>
  <si>
    <t>Busio</t>
  </si>
  <si>
    <t>Maggiore</t>
  </si>
  <si>
    <t>Obi</t>
  </si>
  <si>
    <t>Akpa Akpro</t>
  </si>
  <si>
    <t>Bourabia</t>
  </si>
  <si>
    <t>Obiang</t>
  </si>
  <si>
    <t>Sturaro</t>
  </si>
  <si>
    <t>Osimhen</t>
  </si>
  <si>
    <t>Dzeko</t>
  </si>
  <si>
    <t>Mertens</t>
  </si>
  <si>
    <t>Simeone</t>
  </si>
  <si>
    <t>Pavoletti</t>
  </si>
  <si>
    <t>Pellegri</t>
  </si>
  <si>
    <t>Petagna</t>
  </si>
  <si>
    <t>Mayoral</t>
  </si>
  <si>
    <t>Nestorovski</t>
  </si>
  <si>
    <t>Salcedo E.</t>
  </si>
  <si>
    <t>Spalletti</t>
  </si>
  <si>
    <t>Silvestri</t>
  </si>
  <si>
    <t>Vicario</t>
  </si>
  <si>
    <t>Piana</t>
  </si>
  <si>
    <t>Ujkani</t>
  </si>
  <si>
    <t>Gosens</t>
  </si>
  <si>
    <t>Hernandez T.</t>
  </si>
  <si>
    <t>Molina N.</t>
  </si>
  <si>
    <t>Vina</t>
  </si>
  <si>
    <t>Haps</t>
  </si>
  <si>
    <t>Lykogiannis</t>
  </si>
  <si>
    <t>Pellegrini Lu.</t>
  </si>
  <si>
    <t>Reca</t>
  </si>
  <si>
    <t>Ruggeri</t>
  </si>
  <si>
    <t>Toljan</t>
  </si>
  <si>
    <t>Zima</t>
  </si>
  <si>
    <t>Pellegrini Lo.</t>
  </si>
  <si>
    <t>Mckennie</t>
  </si>
  <si>
    <t>Bentancur</t>
  </si>
  <si>
    <t>Ramsey</t>
  </si>
  <si>
    <t>Bandinelli</t>
  </si>
  <si>
    <t>Coulibaly M.</t>
  </si>
  <si>
    <t>Kiyine</t>
  </si>
  <si>
    <t>Linetty</t>
  </si>
  <si>
    <t>Verre</t>
  </si>
  <si>
    <t>Simy</t>
  </si>
  <si>
    <t>Vlahovic</t>
  </si>
  <si>
    <t>Politano</t>
  </si>
  <si>
    <t>Destro</t>
  </si>
  <si>
    <t>Colley E.</t>
  </si>
  <si>
    <t>Manaj</t>
  </si>
  <si>
    <t>Sarri</t>
  </si>
  <si>
    <t>Andreazzoli</t>
  </si>
  <si>
    <t>Centrocampo</t>
  </si>
  <si>
    <t>Rugani</t>
  </si>
  <si>
    <t>Plizzari</t>
  </si>
  <si>
    <t>Gemello</t>
  </si>
  <si>
    <t>Pinsoglio</t>
  </si>
  <si>
    <t>Furlan</t>
  </si>
  <si>
    <t>Padelli</t>
  </si>
  <si>
    <t>Milinkovic-Savic V.</t>
  </si>
  <si>
    <t>Milinkovic-Savic S.</t>
  </si>
  <si>
    <t>Brekalo</t>
  </si>
  <si>
    <t>Szczesny</t>
  </si>
  <si>
    <t>Stojkovic</t>
  </si>
  <si>
    <t>Dawidowicz</t>
  </si>
  <si>
    <t>Di Francesco E. (Es.)</t>
  </si>
  <si>
    <t>Tudor</t>
  </si>
  <si>
    <t>Semplici (Es.)</t>
  </si>
  <si>
    <t>Mazzarri</t>
  </si>
  <si>
    <t>Anderson F.</t>
  </si>
  <si>
    <t>Vacca</t>
  </si>
  <si>
    <t>Castori (Es.)</t>
  </si>
  <si>
    <t>Martinez Quarta</t>
  </si>
  <si>
    <t>Gabbiadini</t>
  </si>
  <si>
    <t>Dominguez N.</t>
  </si>
  <si>
    <t>Gotti (Es.)</t>
  </si>
  <si>
    <t>Cioffi</t>
  </si>
  <si>
    <t>Giampaolo</t>
  </si>
  <si>
    <t>D'Aversa (Es.)</t>
  </si>
  <si>
    <t>Kalulu</t>
  </si>
  <si>
    <t>Gabbia</t>
  </si>
  <si>
    <t>Maitland-Niles</t>
  </si>
  <si>
    <t>Hefti</t>
  </si>
  <si>
    <t>Ciervo</t>
  </si>
  <si>
    <t>Ikonè</t>
  </si>
  <si>
    <t>Amiri</t>
  </si>
  <si>
    <t>Praszelik</t>
  </si>
  <si>
    <t>Cuisance</t>
  </si>
  <si>
    <t>Bessa</t>
  </si>
  <si>
    <t>Zakaria</t>
  </si>
  <si>
    <t>Aebischer</t>
  </si>
  <si>
    <t>Diawara</t>
  </si>
  <si>
    <t>Baselli</t>
  </si>
  <si>
    <t>Tessmann</t>
  </si>
  <si>
    <t>Oliveira S.</t>
  </si>
  <si>
    <t>Henderson</t>
  </si>
  <si>
    <t>Sabiri</t>
  </si>
  <si>
    <t>Nsame</t>
  </si>
  <si>
    <t>Lazetic M.</t>
  </si>
  <si>
    <t>Mihaila</t>
  </si>
  <si>
    <t>Supryaga</t>
  </si>
  <si>
    <t>Mousset</t>
  </si>
  <si>
    <t>Yeboah</t>
  </si>
  <si>
    <t>Cabral A.</t>
  </si>
  <si>
    <t>Cabral J.</t>
  </si>
  <si>
    <t>Piatek</t>
  </si>
  <si>
    <t>Afena-Gyan</t>
  </si>
  <si>
    <t>Nani</t>
  </si>
  <si>
    <t>Mirante</t>
  </si>
  <si>
    <t>Vojvoda</t>
  </si>
  <si>
    <t>Conti</t>
  </si>
  <si>
    <t>Cambiaso</t>
  </si>
  <si>
    <t>Malcuit</t>
  </si>
  <si>
    <t>Hickey</t>
  </si>
  <si>
    <t>Ampadu</t>
  </si>
  <si>
    <t>Sepe</t>
  </si>
  <si>
    <t>Ballo-Tourè</t>
  </si>
  <si>
    <t>Ullmann</t>
  </si>
  <si>
    <t>Viti</t>
  </si>
  <si>
    <t>Asllani</t>
  </si>
  <si>
    <t>Maleh</t>
  </si>
  <si>
    <t>Calafiori</t>
  </si>
  <si>
    <t>Molla</t>
  </si>
  <si>
    <t>Vasquez</t>
  </si>
  <si>
    <t>Fazio</t>
  </si>
  <si>
    <t>Ceide</t>
  </si>
  <si>
    <t>Mikael</t>
  </si>
  <si>
    <t>Benkovic</t>
  </si>
  <si>
    <t>Casale</t>
  </si>
  <si>
    <t>Portanova</t>
  </si>
  <si>
    <t>Goldaniga</t>
  </si>
  <si>
    <t>Gudmundsson</t>
  </si>
  <si>
    <r>
      <t xml:space="preserve">Caicedo </t>
    </r>
    <r>
      <rPr>
        <sz val="10"/>
        <color indexed="50"/>
        <rFont val="Georgia"/>
        <family val="1"/>
      </rPr>
      <t>(S)</t>
    </r>
  </si>
  <si>
    <r>
      <t xml:space="preserve">Verde </t>
    </r>
    <r>
      <rPr>
        <sz val="10"/>
        <color indexed="8"/>
        <rFont val="Georgia"/>
        <family val="1"/>
      </rPr>
      <t>(S)</t>
    </r>
  </si>
  <si>
    <t>Colantuono (Es.)</t>
  </si>
  <si>
    <t>Nicola</t>
  </si>
  <si>
    <t>Lovato</t>
  </si>
  <si>
    <t>Radu A.</t>
  </si>
  <si>
    <t>Zanetti P. (Es.)</t>
  </si>
  <si>
    <t>Soncin</t>
  </si>
  <si>
    <t>GENERALE</t>
  </si>
  <si>
    <t>IN CASA</t>
  </si>
  <si>
    <t>IN TRASFERTA</t>
  </si>
  <si>
    <t>INZAGHI S.</t>
  </si>
  <si>
    <t>IMMOBILE</t>
  </si>
  <si>
    <t>PASALIC</t>
  </si>
  <si>
    <t>MAIGNAN</t>
  </si>
  <si>
    <t>DUMFRIES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</si>
</sst>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00"/>
    <numFmt numFmtId="180" formatCode="0.0E+00"/>
    <numFmt numFmtId="181" formatCode="0.0"/>
    <numFmt numFmtId="182" formatCode="0.00000"/>
    <numFmt numFmtId="183" formatCode="0.00000000"/>
    <numFmt numFmtId="184" formatCode="0.0000000"/>
    <numFmt numFmtId="185" formatCode="0.000000"/>
    <numFmt numFmtId="186" formatCode="_-[$€-2]\ * #,##0.00_-;\-[$€-2]\ * #,##0.00_-;_-[$€-2]\ * &quot;-&quot;??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h\.mm\.ss"/>
    <numFmt numFmtId="193" formatCode="&quot;Attivo&quot;;&quot;Attivo&quot;;&quot;Inattivo&quot;"/>
  </numFmts>
  <fonts count="1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Georgia"/>
      <family val="1"/>
    </font>
    <font>
      <b/>
      <sz val="10"/>
      <color indexed="9"/>
      <name val="Georgia"/>
      <family val="1"/>
    </font>
    <font>
      <sz val="10"/>
      <color indexed="13"/>
      <name val="Georgia"/>
      <family val="1"/>
    </font>
    <font>
      <sz val="10"/>
      <color indexed="12"/>
      <name val="Georgia"/>
      <family val="1"/>
    </font>
    <font>
      <sz val="10"/>
      <color indexed="15"/>
      <name val="Georgia"/>
      <family val="1"/>
    </font>
    <font>
      <sz val="10"/>
      <color indexed="1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u val="single"/>
      <sz val="10"/>
      <color indexed="15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13"/>
      <name val="Georgia"/>
      <family val="1"/>
    </font>
    <font>
      <u val="single"/>
      <sz val="10"/>
      <color indexed="11"/>
      <name val="Georgia"/>
      <family val="1"/>
    </font>
    <font>
      <u val="single"/>
      <sz val="10"/>
      <color indexed="8"/>
      <name val="Georgia"/>
      <family val="1"/>
    </font>
    <font>
      <u val="single"/>
      <sz val="10"/>
      <name val="Georgia"/>
      <family val="1"/>
    </font>
    <font>
      <sz val="10"/>
      <color indexed="50"/>
      <name val="Georgia"/>
      <family val="1"/>
    </font>
    <font>
      <b/>
      <u val="single"/>
      <sz val="10"/>
      <color indexed="13"/>
      <name val="Georgia"/>
      <family val="1"/>
    </font>
    <font>
      <b/>
      <u val="single"/>
      <sz val="10"/>
      <color indexed="12"/>
      <name val="Georgia"/>
      <family val="1"/>
    </font>
    <font>
      <b/>
      <u val="single"/>
      <sz val="10"/>
      <name val="Georgia"/>
      <family val="1"/>
    </font>
    <font>
      <b/>
      <u val="single"/>
      <sz val="10"/>
      <color indexed="8"/>
      <name val="Georgia"/>
      <family val="1"/>
    </font>
    <font>
      <b/>
      <u val="single"/>
      <sz val="10"/>
      <color indexed="15"/>
      <name val="Georgia"/>
      <family val="1"/>
    </font>
    <font>
      <b/>
      <u val="single"/>
      <sz val="10"/>
      <color indexed="11"/>
      <name val="Georgia"/>
      <family val="1"/>
    </font>
    <font>
      <b/>
      <sz val="10"/>
      <color indexed="15"/>
      <name val="Georgia"/>
      <family val="1"/>
    </font>
    <font>
      <b/>
      <sz val="10"/>
      <color indexed="12"/>
      <name val="Georgia"/>
      <family val="1"/>
    </font>
    <font>
      <b/>
      <i/>
      <sz val="10"/>
      <color indexed="13"/>
      <name val="Georgia"/>
      <family val="1"/>
    </font>
    <font>
      <i/>
      <sz val="10"/>
      <color indexed="13"/>
      <name val="Georgia"/>
      <family val="1"/>
    </font>
    <font>
      <b/>
      <i/>
      <sz val="10"/>
      <color indexed="11"/>
      <name val="Georgia"/>
      <family val="1"/>
    </font>
    <font>
      <i/>
      <sz val="10"/>
      <color indexed="11"/>
      <name val="Georgia"/>
      <family val="1"/>
    </font>
    <font>
      <b/>
      <i/>
      <sz val="10"/>
      <color indexed="12"/>
      <name val="Georgia"/>
      <family val="1"/>
    </font>
    <font>
      <i/>
      <sz val="10"/>
      <color indexed="12"/>
      <name val="Georgia"/>
      <family val="1"/>
    </font>
    <font>
      <b/>
      <i/>
      <u val="single"/>
      <sz val="10"/>
      <color indexed="15"/>
      <name val="Georgia"/>
      <family val="1"/>
    </font>
    <font>
      <b/>
      <i/>
      <u val="single"/>
      <sz val="10"/>
      <color indexed="13"/>
      <name val="Georgia"/>
      <family val="1"/>
    </font>
    <font>
      <b/>
      <i/>
      <u val="single"/>
      <sz val="10"/>
      <color indexed="11"/>
      <name val="Georgia"/>
      <family val="1"/>
    </font>
    <font>
      <b/>
      <i/>
      <u val="single"/>
      <sz val="10"/>
      <name val="Georgia"/>
      <family val="1"/>
    </font>
    <font>
      <i/>
      <u val="single"/>
      <sz val="10"/>
      <name val="Georgia"/>
      <family val="1"/>
    </font>
    <font>
      <b/>
      <i/>
      <u val="single"/>
      <sz val="10"/>
      <color indexed="8"/>
      <name val="Georgia"/>
      <family val="1"/>
    </font>
    <font>
      <i/>
      <u val="single"/>
      <sz val="10"/>
      <color indexed="15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36"/>
      <name val="Georgia"/>
      <family val="1"/>
    </font>
    <font>
      <sz val="10"/>
      <color indexed="40"/>
      <name val="Georgia"/>
      <family val="1"/>
    </font>
    <font>
      <sz val="10"/>
      <color indexed="53"/>
      <name val="Georgia"/>
      <family val="1"/>
    </font>
    <font>
      <sz val="10"/>
      <color indexed="16"/>
      <name val="Georgia"/>
      <family val="1"/>
    </font>
    <font>
      <u val="single"/>
      <sz val="10"/>
      <color indexed="53"/>
      <name val="Georgia"/>
      <family val="1"/>
    </font>
    <font>
      <u val="single"/>
      <sz val="10"/>
      <color indexed="40"/>
      <name val="Georgia"/>
      <family val="1"/>
    </font>
    <font>
      <u val="single"/>
      <sz val="10"/>
      <color indexed="50"/>
      <name val="Georgia"/>
      <family val="1"/>
    </font>
    <font>
      <u val="single"/>
      <sz val="10"/>
      <color indexed="36"/>
      <name val="Georgia"/>
      <family val="1"/>
    </font>
    <font>
      <u val="single"/>
      <sz val="10"/>
      <color indexed="16"/>
      <name val="Georgia"/>
      <family val="1"/>
    </font>
    <font>
      <b/>
      <u val="single"/>
      <sz val="10"/>
      <color indexed="36"/>
      <name val="Georgia"/>
      <family val="1"/>
    </font>
    <font>
      <b/>
      <u val="single"/>
      <sz val="10"/>
      <color indexed="50"/>
      <name val="Georgia"/>
      <family val="1"/>
    </font>
    <font>
      <b/>
      <u val="single"/>
      <sz val="10"/>
      <color indexed="53"/>
      <name val="Georgia"/>
      <family val="1"/>
    </font>
    <font>
      <b/>
      <u val="single"/>
      <sz val="10"/>
      <color indexed="16"/>
      <name val="Georgia"/>
      <family val="1"/>
    </font>
    <font>
      <b/>
      <u val="single"/>
      <sz val="10"/>
      <color indexed="40"/>
      <name val="Georgia"/>
      <family val="1"/>
    </font>
    <font>
      <b/>
      <sz val="10"/>
      <color indexed="50"/>
      <name val="Georgia"/>
      <family val="1"/>
    </font>
    <font>
      <b/>
      <sz val="10"/>
      <color indexed="40"/>
      <name val="Georgia"/>
      <family val="1"/>
    </font>
    <font>
      <b/>
      <sz val="10"/>
      <color indexed="53"/>
      <name val="Georgia"/>
      <family val="1"/>
    </font>
    <font>
      <b/>
      <sz val="10"/>
      <color indexed="36"/>
      <name val="Georgia"/>
      <family val="1"/>
    </font>
    <font>
      <b/>
      <i/>
      <sz val="10"/>
      <color indexed="40"/>
      <name val="Georgia"/>
      <family val="1"/>
    </font>
    <font>
      <i/>
      <sz val="10"/>
      <color indexed="40"/>
      <name val="Georgia"/>
      <family val="1"/>
    </font>
    <font>
      <b/>
      <i/>
      <u val="single"/>
      <sz val="10"/>
      <color indexed="40"/>
      <name val="Georgia"/>
      <family val="1"/>
    </font>
    <font>
      <b/>
      <i/>
      <u val="single"/>
      <sz val="10"/>
      <color indexed="53"/>
      <name val="Georgia"/>
      <family val="1"/>
    </font>
    <font>
      <i/>
      <u val="single"/>
      <sz val="10"/>
      <color indexed="40"/>
      <name val="Georgia"/>
      <family val="1"/>
    </font>
    <font>
      <b/>
      <i/>
      <u val="single"/>
      <sz val="10"/>
      <color indexed="5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eorgia"/>
      <family val="1"/>
    </font>
    <font>
      <sz val="10"/>
      <color rgb="FF00FF00"/>
      <name val="Georgia"/>
      <family val="1"/>
    </font>
    <font>
      <sz val="10"/>
      <color rgb="FF7030A0"/>
      <name val="Georgia"/>
      <family val="1"/>
    </font>
    <font>
      <sz val="10"/>
      <color rgb="FF00B0F0"/>
      <name val="Georgia"/>
      <family val="1"/>
    </font>
    <font>
      <sz val="10"/>
      <color rgb="FF92D050"/>
      <name val="Georgia"/>
      <family val="1"/>
    </font>
    <font>
      <sz val="10"/>
      <color rgb="FFFFFF00"/>
      <name val="Georgia"/>
      <family val="1"/>
    </font>
    <font>
      <sz val="10"/>
      <color rgb="FF0000FF"/>
      <name val="Georgia"/>
      <family val="1"/>
    </font>
    <font>
      <sz val="10"/>
      <color rgb="FF00FFFF"/>
      <name val="Georgia"/>
      <family val="1"/>
    </font>
    <font>
      <sz val="10"/>
      <color theme="1"/>
      <name val="Georgia"/>
      <family val="1"/>
    </font>
    <font>
      <sz val="10"/>
      <color rgb="FFFF6600"/>
      <name val="Georgia"/>
      <family val="1"/>
    </font>
    <font>
      <sz val="10"/>
      <color rgb="FF800000"/>
      <name val="Georgia"/>
      <family val="1"/>
    </font>
    <font>
      <b/>
      <sz val="10"/>
      <color theme="0"/>
      <name val="Georgia"/>
      <family val="1"/>
    </font>
    <font>
      <u val="single"/>
      <sz val="10"/>
      <color rgb="FFFF6600"/>
      <name val="Georgia"/>
      <family val="1"/>
    </font>
    <font>
      <u val="single"/>
      <sz val="10"/>
      <color rgb="FF00B0F0"/>
      <name val="Georgia"/>
      <family val="1"/>
    </font>
    <font>
      <u val="single"/>
      <sz val="10"/>
      <color rgb="FF92D050"/>
      <name val="Georgia"/>
      <family val="1"/>
    </font>
    <font>
      <u val="single"/>
      <sz val="10"/>
      <color rgb="FF7030A0"/>
      <name val="Georgia"/>
      <family val="1"/>
    </font>
    <font>
      <u val="single"/>
      <sz val="10"/>
      <color rgb="FF800000"/>
      <name val="Georgia"/>
      <family val="1"/>
    </font>
    <font>
      <u val="single"/>
      <sz val="10"/>
      <color rgb="FF00FF00"/>
      <name val="Georgia"/>
      <family val="1"/>
    </font>
    <font>
      <u val="single"/>
      <sz val="10"/>
      <color rgb="FFFFFF00"/>
      <name val="Georgia"/>
      <family val="1"/>
    </font>
    <font>
      <b/>
      <u val="single"/>
      <sz val="10"/>
      <color rgb="FF7030A0"/>
      <name val="Georgia"/>
      <family val="1"/>
    </font>
    <font>
      <b/>
      <u val="single"/>
      <sz val="10"/>
      <color rgb="FF92D050"/>
      <name val="Georgia"/>
      <family val="1"/>
    </font>
    <font>
      <b/>
      <u val="single"/>
      <sz val="10"/>
      <color rgb="FFFF6600"/>
      <name val="Georgia"/>
      <family val="1"/>
    </font>
    <font>
      <b/>
      <u val="single"/>
      <sz val="10"/>
      <color rgb="FF800000"/>
      <name val="Georgia"/>
      <family val="1"/>
    </font>
    <font>
      <b/>
      <u val="single"/>
      <sz val="10"/>
      <color rgb="FF00B0F0"/>
      <name val="Georgia"/>
      <family val="1"/>
    </font>
    <font>
      <b/>
      <u val="single"/>
      <sz val="10"/>
      <color rgb="FF00FF00"/>
      <name val="Georgia"/>
      <family val="1"/>
    </font>
    <font>
      <b/>
      <sz val="10"/>
      <color rgb="FF92D050"/>
      <name val="Georgia"/>
      <family val="1"/>
    </font>
    <font>
      <b/>
      <sz val="10"/>
      <color rgb="FF00B0F0"/>
      <name val="Georgia"/>
      <family val="1"/>
    </font>
    <font>
      <b/>
      <u val="single"/>
      <sz val="10"/>
      <color rgb="FFFFFF00"/>
      <name val="Georgia"/>
      <family val="1"/>
    </font>
    <font>
      <b/>
      <sz val="10"/>
      <color rgb="FFFF6600"/>
      <name val="Georgia"/>
      <family val="1"/>
    </font>
    <font>
      <b/>
      <sz val="10"/>
      <color rgb="FF7030A0"/>
      <name val="Georgia"/>
      <family val="1"/>
    </font>
    <font>
      <b/>
      <i/>
      <sz val="10"/>
      <color rgb="FF00B0F0"/>
      <name val="Georgia"/>
      <family val="1"/>
    </font>
    <font>
      <i/>
      <sz val="10"/>
      <color rgb="FF00B0F0"/>
      <name val="Georgia"/>
      <family val="1"/>
    </font>
    <font>
      <b/>
      <i/>
      <u val="single"/>
      <sz val="10"/>
      <color rgb="FF00B0F0"/>
      <name val="Georgia"/>
      <family val="1"/>
    </font>
    <font>
      <b/>
      <i/>
      <u val="single"/>
      <sz val="10"/>
      <color rgb="FFFF6600"/>
      <name val="Georgia"/>
      <family val="1"/>
    </font>
    <font>
      <i/>
      <u val="single"/>
      <sz val="10"/>
      <color rgb="FF00B0F0"/>
      <name val="Georgia"/>
      <family val="1"/>
    </font>
    <font>
      <b/>
      <i/>
      <u val="single"/>
      <sz val="10"/>
      <color rgb="FF92D050"/>
      <name val="Georgia"/>
      <family val="1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2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9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3" borderId="0" applyNumberFormat="0" applyBorder="0" applyAlignment="0" applyProtection="0"/>
    <xf numFmtId="0" fontId="83" fillId="2" borderId="1" applyNumberFormat="0" applyAlignment="0" applyProtection="0"/>
    <xf numFmtId="0" fontId="84" fillId="0" borderId="2" applyNumberFormat="0" applyFill="0" applyAlignment="0" applyProtection="0"/>
    <xf numFmtId="0" fontId="85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11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186" fontId="0" fillId="0" borderId="0" applyFont="0" applyFill="0" applyBorder="0" applyAlignment="0" applyProtection="0"/>
    <xf numFmtId="0" fontId="8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1" borderId="0" applyNumberFormat="0" applyBorder="0" applyAlignment="0" applyProtection="0"/>
    <xf numFmtId="0" fontId="0" fillId="22" borderId="4" applyNumberFormat="0" applyFont="0" applyAlignment="0" applyProtection="0"/>
    <xf numFmtId="0" fontId="88" fillId="2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23" borderId="0" applyNumberFormat="0" applyBorder="0" applyAlignment="0" applyProtection="0"/>
    <xf numFmtId="0" fontId="93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7">
    <xf numFmtId="0" fontId="0" fillId="0" borderId="0" xfId="0" applyAlignment="1">
      <alignment/>
    </xf>
    <xf numFmtId="0" fontId="3" fillId="25" borderId="0" xfId="0" applyFont="1" applyFill="1" applyAlignment="1">
      <alignment/>
    </xf>
    <xf numFmtId="0" fontId="3" fillId="0" borderId="0" xfId="0" applyFont="1" applyAlignment="1">
      <alignment/>
    </xf>
    <xf numFmtId="0" fontId="4" fillId="26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5" fillId="28" borderId="12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27" borderId="14" xfId="0" applyFont="1" applyFill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4" fillId="30" borderId="13" xfId="0" applyFont="1" applyFill="1" applyBorder="1" applyAlignment="1">
      <alignment horizontal="center"/>
    </xf>
    <xf numFmtId="0" fontId="4" fillId="30" borderId="14" xfId="0" applyFont="1" applyFill="1" applyBorder="1" applyAlignment="1">
      <alignment horizontal="center"/>
    </xf>
    <xf numFmtId="181" fontId="4" fillId="30" borderId="13" xfId="0" applyNumberFormat="1" applyFont="1" applyFill="1" applyBorder="1" applyAlignment="1">
      <alignment horizontal="center"/>
    </xf>
    <xf numFmtId="0" fontId="94" fillId="31" borderId="15" xfId="0" applyFont="1" applyFill="1" applyBorder="1" applyAlignment="1">
      <alignment horizontal="center"/>
    </xf>
    <xf numFmtId="0" fontId="94" fillId="31" borderId="10" xfId="0" applyFont="1" applyFill="1" applyBorder="1" applyAlignment="1">
      <alignment horizontal="center"/>
    </xf>
    <xf numFmtId="181" fontId="94" fillId="31" borderId="15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4" fillId="33" borderId="13" xfId="0" applyFont="1" applyFill="1" applyBorder="1" applyAlignment="1">
      <alignment horizontal="center"/>
    </xf>
    <xf numFmtId="0" fontId="94" fillId="33" borderId="14" xfId="0" applyFont="1" applyFill="1" applyBorder="1" applyAlignment="1">
      <alignment horizontal="center"/>
    </xf>
    <xf numFmtId="0" fontId="95" fillId="34" borderId="13" xfId="0" applyFont="1" applyFill="1" applyBorder="1" applyAlignment="1">
      <alignment horizontal="center"/>
    </xf>
    <xf numFmtId="0" fontId="95" fillId="34" borderId="17" xfId="0" applyFont="1" applyFill="1" applyBorder="1" applyAlignment="1">
      <alignment horizontal="center"/>
    </xf>
    <xf numFmtId="181" fontId="95" fillId="34" borderId="18" xfId="0" applyNumberFormat="1" applyFont="1" applyFill="1" applyBorder="1" applyAlignment="1">
      <alignment horizontal="center"/>
    </xf>
    <xf numFmtId="179" fontId="95" fillId="34" borderId="19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81" fontId="3" fillId="34" borderId="18" xfId="0" applyNumberFormat="1" applyFont="1" applyFill="1" applyBorder="1" applyAlignment="1">
      <alignment horizontal="center"/>
    </xf>
    <xf numFmtId="179" fontId="3" fillId="34" borderId="13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81" fontId="7" fillId="34" borderId="18" xfId="0" applyNumberFormat="1" applyFont="1" applyFill="1" applyBorder="1" applyAlignment="1">
      <alignment horizontal="center"/>
    </xf>
    <xf numFmtId="179" fontId="7" fillId="34" borderId="16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181" fontId="8" fillId="34" borderId="18" xfId="0" applyNumberFormat="1" applyFont="1" applyFill="1" applyBorder="1" applyAlignment="1">
      <alignment horizontal="center"/>
    </xf>
    <xf numFmtId="0" fontId="96" fillId="34" borderId="13" xfId="0" applyFont="1" applyFill="1" applyBorder="1" applyAlignment="1">
      <alignment horizontal="center"/>
    </xf>
    <xf numFmtId="0" fontId="96" fillId="34" borderId="17" xfId="0" applyFont="1" applyFill="1" applyBorder="1" applyAlignment="1">
      <alignment horizontal="center"/>
    </xf>
    <xf numFmtId="181" fontId="96" fillId="34" borderId="18" xfId="0" applyNumberFormat="1" applyFont="1" applyFill="1" applyBorder="1" applyAlignment="1">
      <alignment horizontal="center"/>
    </xf>
    <xf numFmtId="0" fontId="97" fillId="35" borderId="13" xfId="0" applyFont="1" applyFill="1" applyBorder="1" applyAlignment="1">
      <alignment horizontal="center"/>
    </xf>
    <xf numFmtId="0" fontId="97" fillId="35" borderId="17" xfId="0" applyFont="1" applyFill="1" applyBorder="1" applyAlignment="1">
      <alignment horizontal="center"/>
    </xf>
    <xf numFmtId="181" fontId="97" fillId="35" borderId="18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179" fontId="6" fillId="34" borderId="22" xfId="0" applyNumberFormat="1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181" fontId="9" fillId="34" borderId="23" xfId="0" applyNumberFormat="1" applyFont="1" applyFill="1" applyBorder="1" applyAlignment="1">
      <alignment horizontal="center"/>
    </xf>
    <xf numFmtId="179" fontId="9" fillId="34" borderId="22" xfId="0" applyNumberFormat="1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181" fontId="3" fillId="34" borderId="23" xfId="0" applyNumberFormat="1" applyFont="1" applyFill="1" applyBorder="1" applyAlignment="1">
      <alignment horizontal="center"/>
    </xf>
    <xf numFmtId="179" fontId="3" fillId="34" borderId="22" xfId="0" applyNumberFormat="1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181" fontId="7" fillId="34" borderId="23" xfId="0" applyNumberFormat="1" applyFont="1" applyFill="1" applyBorder="1" applyAlignment="1">
      <alignment horizontal="center"/>
    </xf>
    <xf numFmtId="179" fontId="7" fillId="34" borderId="25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181" fontId="8" fillId="34" borderId="23" xfId="0" applyNumberFormat="1" applyFont="1" applyFill="1" applyBorder="1" applyAlignment="1">
      <alignment horizontal="center"/>
    </xf>
    <xf numFmtId="179" fontId="8" fillId="34" borderId="22" xfId="0" applyNumberFormat="1" applyFont="1" applyFill="1" applyBorder="1" applyAlignment="1">
      <alignment horizontal="center"/>
    </xf>
    <xf numFmtId="0" fontId="98" fillId="36" borderId="20" xfId="0" applyFont="1" applyFill="1" applyBorder="1" applyAlignment="1">
      <alignment horizontal="center"/>
    </xf>
    <xf numFmtId="0" fontId="98" fillId="36" borderId="21" xfId="0" applyFont="1" applyFill="1" applyBorder="1" applyAlignment="1">
      <alignment horizontal="center"/>
    </xf>
    <xf numFmtId="181" fontId="98" fillId="36" borderId="23" xfId="0" applyNumberFormat="1" applyFont="1" applyFill="1" applyBorder="1" applyAlignment="1">
      <alignment horizontal="center"/>
    </xf>
    <xf numFmtId="179" fontId="98" fillId="36" borderId="26" xfId="0" applyNumberFormat="1" applyFont="1" applyFill="1" applyBorder="1" applyAlignment="1">
      <alignment horizontal="center"/>
    </xf>
    <xf numFmtId="0" fontId="96" fillId="34" borderId="20" xfId="0" applyFont="1" applyFill="1" applyBorder="1" applyAlignment="1">
      <alignment horizontal="center"/>
    </xf>
    <xf numFmtId="0" fontId="96" fillId="34" borderId="21" xfId="0" applyFont="1" applyFill="1" applyBorder="1" applyAlignment="1">
      <alignment horizontal="center"/>
    </xf>
    <xf numFmtId="181" fontId="96" fillId="34" borderId="23" xfId="0" applyNumberFormat="1" applyFont="1" applyFill="1" applyBorder="1" applyAlignment="1">
      <alignment horizontal="center"/>
    </xf>
    <xf numFmtId="179" fontId="96" fillId="34" borderId="22" xfId="0" applyNumberFormat="1" applyFont="1" applyFill="1" applyBorder="1" applyAlignment="1">
      <alignment horizontal="center"/>
    </xf>
    <xf numFmtId="0" fontId="97" fillId="35" borderId="20" xfId="0" applyFont="1" applyFill="1" applyBorder="1" applyAlignment="1">
      <alignment horizontal="center"/>
    </xf>
    <xf numFmtId="0" fontId="97" fillId="35" borderId="21" xfId="0" applyFont="1" applyFill="1" applyBorder="1" applyAlignment="1">
      <alignment horizontal="center"/>
    </xf>
    <xf numFmtId="1" fontId="3" fillId="25" borderId="0" xfId="0" applyNumberFormat="1" applyFont="1" applyFill="1" applyAlignment="1">
      <alignment/>
    </xf>
    <xf numFmtId="0" fontId="95" fillId="34" borderId="20" xfId="0" applyFont="1" applyFill="1" applyBorder="1" applyAlignment="1">
      <alignment horizontal="center"/>
    </xf>
    <xf numFmtId="1" fontId="96" fillId="34" borderId="22" xfId="0" applyNumberFormat="1" applyFont="1" applyFill="1" applyBorder="1" applyAlignment="1">
      <alignment horizontal="center"/>
    </xf>
    <xf numFmtId="1" fontId="97" fillId="35" borderId="22" xfId="0" applyNumberFormat="1" applyFont="1" applyFill="1" applyBorder="1" applyAlignment="1">
      <alignment horizontal="center"/>
    </xf>
    <xf numFmtId="0" fontId="99" fillId="34" borderId="20" xfId="0" applyFont="1" applyFill="1" applyBorder="1" applyAlignment="1">
      <alignment horizontal="center"/>
    </xf>
    <xf numFmtId="0" fontId="99" fillId="34" borderId="27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181" fontId="9" fillId="34" borderId="28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98" fillId="36" borderId="27" xfId="0" applyFont="1" applyFill="1" applyBorder="1" applyAlignment="1">
      <alignment horizontal="center"/>
    </xf>
    <xf numFmtId="181" fontId="98" fillId="36" borderId="28" xfId="0" applyNumberFormat="1" applyFont="1" applyFill="1" applyBorder="1" applyAlignment="1">
      <alignment horizontal="center"/>
    </xf>
    <xf numFmtId="0" fontId="96" fillId="34" borderId="27" xfId="0" applyFont="1" applyFill="1" applyBorder="1" applyAlignment="1">
      <alignment horizontal="center"/>
    </xf>
    <xf numFmtId="1" fontId="96" fillId="34" borderId="28" xfId="0" applyNumberFormat="1" applyFont="1" applyFill="1" applyBorder="1" applyAlignment="1">
      <alignment horizontal="center"/>
    </xf>
    <xf numFmtId="0" fontId="97" fillId="35" borderId="27" xfId="0" applyFont="1" applyFill="1" applyBorder="1" applyAlignment="1">
      <alignment horizontal="center"/>
    </xf>
    <xf numFmtId="1" fontId="97" fillId="35" borderId="28" xfId="0" applyNumberFormat="1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181" fontId="6" fillId="34" borderId="28" xfId="0" applyNumberFormat="1" applyFont="1" applyFill="1" applyBorder="1" applyAlignment="1">
      <alignment horizontal="center"/>
    </xf>
    <xf numFmtId="1" fontId="3" fillId="34" borderId="28" xfId="0" applyNumberFormat="1" applyFont="1" applyFill="1" applyBorder="1" applyAlignment="1">
      <alignment horizontal="center"/>
    </xf>
    <xf numFmtId="181" fontId="7" fillId="34" borderId="28" xfId="0" applyNumberFormat="1" applyFont="1" applyFill="1" applyBorder="1" applyAlignment="1">
      <alignment horizontal="center"/>
    </xf>
    <xf numFmtId="1" fontId="8" fillId="34" borderId="28" xfId="0" applyNumberFormat="1" applyFont="1" applyFill="1" applyBorder="1" applyAlignment="1">
      <alignment horizontal="center"/>
    </xf>
    <xf numFmtId="1" fontId="98" fillId="36" borderId="28" xfId="0" applyNumberFormat="1" applyFont="1" applyFill="1" applyBorder="1" applyAlignment="1">
      <alignment horizontal="center"/>
    </xf>
    <xf numFmtId="181" fontId="96" fillId="34" borderId="28" xfId="0" applyNumberFormat="1" applyFont="1" applyFill="1" applyBorder="1" applyAlignment="1">
      <alignment horizontal="center"/>
    </xf>
    <xf numFmtId="181" fontId="97" fillId="35" borderId="28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181" fontId="6" fillId="34" borderId="31" xfId="0" applyNumberFormat="1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181" fontId="9" fillId="34" borderId="31" xfId="0" applyNumberFormat="1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181" fontId="3" fillId="34" borderId="31" xfId="0" applyNumberFormat="1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1" fontId="7" fillId="34" borderId="31" xfId="0" applyNumberFormat="1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181" fontId="8" fillId="34" borderId="31" xfId="0" applyNumberFormat="1" applyFont="1" applyFill="1" applyBorder="1" applyAlignment="1">
      <alignment horizontal="center"/>
    </xf>
    <xf numFmtId="0" fontId="98" fillId="36" borderId="29" xfId="0" applyFont="1" applyFill="1" applyBorder="1" applyAlignment="1">
      <alignment horizontal="center"/>
    </xf>
    <xf numFmtId="0" fontId="98" fillId="36" borderId="34" xfId="0" applyFont="1" applyFill="1" applyBorder="1" applyAlignment="1">
      <alignment horizontal="center"/>
    </xf>
    <xf numFmtId="181" fontId="98" fillId="36" borderId="35" xfId="0" applyNumberFormat="1" applyFont="1" applyFill="1" applyBorder="1" applyAlignment="1">
      <alignment horizontal="center"/>
    </xf>
    <xf numFmtId="0" fontId="96" fillId="34" borderId="29" xfId="0" applyFont="1" applyFill="1" applyBorder="1" applyAlignment="1">
      <alignment horizontal="center"/>
    </xf>
    <xf numFmtId="0" fontId="96" fillId="34" borderId="30" xfId="0" applyFont="1" applyFill="1" applyBorder="1" applyAlignment="1">
      <alignment horizontal="center"/>
    </xf>
    <xf numFmtId="1" fontId="96" fillId="34" borderId="31" xfId="0" applyNumberFormat="1" applyFont="1" applyFill="1" applyBorder="1" applyAlignment="1">
      <alignment horizontal="center"/>
    </xf>
    <xf numFmtId="0" fontId="97" fillId="35" borderId="29" xfId="0" applyFont="1" applyFill="1" applyBorder="1" applyAlignment="1">
      <alignment horizontal="center"/>
    </xf>
    <xf numFmtId="0" fontId="97" fillId="35" borderId="30" xfId="0" applyFont="1" applyFill="1" applyBorder="1" applyAlignment="1">
      <alignment horizontal="center"/>
    </xf>
    <xf numFmtId="1" fontId="97" fillId="35" borderId="31" xfId="0" applyNumberFormat="1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181" fontId="10" fillId="26" borderId="11" xfId="0" applyNumberFormat="1" applyFont="1" applyFill="1" applyBorder="1" applyAlignment="1">
      <alignment horizontal="center"/>
    </xf>
    <xf numFmtId="0" fontId="10" fillId="27" borderId="15" xfId="0" applyFont="1" applyFill="1" applyBorder="1" applyAlignment="1">
      <alignment horizontal="center"/>
    </xf>
    <xf numFmtId="181" fontId="10" fillId="27" borderId="11" xfId="0" applyNumberFormat="1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181" fontId="5" fillId="28" borderId="11" xfId="0" applyNumberFormat="1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181" fontId="5" fillId="29" borderId="11" xfId="0" applyNumberFormat="1" applyFont="1" applyFill="1" applyBorder="1" applyAlignment="1">
      <alignment horizontal="center"/>
    </xf>
    <xf numFmtId="0" fontId="10" fillId="30" borderId="15" xfId="0" applyFont="1" applyFill="1" applyBorder="1" applyAlignment="1">
      <alignment horizontal="center"/>
    </xf>
    <xf numFmtId="0" fontId="10" fillId="30" borderId="10" xfId="0" applyFont="1" applyFill="1" applyBorder="1" applyAlignment="1">
      <alignment horizontal="center"/>
    </xf>
    <xf numFmtId="181" fontId="10" fillId="30" borderId="11" xfId="0" applyNumberFormat="1" applyFont="1" applyFill="1" applyBorder="1" applyAlignment="1">
      <alignment horizontal="center"/>
    </xf>
    <xf numFmtId="179" fontId="10" fillId="30" borderId="15" xfId="0" applyNumberFormat="1" applyFont="1" applyFill="1" applyBorder="1" applyAlignment="1">
      <alignment horizontal="center"/>
    </xf>
    <xf numFmtId="181" fontId="94" fillId="31" borderId="11" xfId="0" applyNumberFormat="1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181" fontId="5" fillId="32" borderId="11" xfId="0" applyNumberFormat="1" applyFont="1" applyFill="1" applyBorder="1" applyAlignment="1">
      <alignment horizontal="center"/>
    </xf>
    <xf numFmtId="0" fontId="94" fillId="33" borderId="15" xfId="0" applyFont="1" applyFill="1" applyBorder="1" applyAlignment="1">
      <alignment horizontal="center"/>
    </xf>
    <xf numFmtId="181" fontId="94" fillId="33" borderId="11" xfId="0" applyNumberFormat="1" applyFont="1" applyFill="1" applyBorder="1" applyAlignment="1">
      <alignment horizontal="center"/>
    </xf>
    <xf numFmtId="179" fontId="3" fillId="34" borderId="36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79" fontId="7" fillId="34" borderId="36" xfId="0" applyNumberFormat="1" applyFont="1" applyFill="1" applyBorder="1" applyAlignment="1">
      <alignment horizontal="center"/>
    </xf>
    <xf numFmtId="179" fontId="97" fillId="35" borderId="19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81" fontId="6" fillId="34" borderId="38" xfId="0" applyNumberFormat="1" applyFont="1" applyFill="1" applyBorder="1" applyAlignment="1">
      <alignment horizontal="center"/>
    </xf>
    <xf numFmtId="179" fontId="6" fillId="34" borderId="26" xfId="0" applyNumberFormat="1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181" fontId="9" fillId="34" borderId="38" xfId="0" applyNumberFormat="1" applyFont="1" applyFill="1" applyBorder="1" applyAlignment="1">
      <alignment horizontal="center"/>
    </xf>
    <xf numFmtId="179" fontId="9" fillId="34" borderId="39" xfId="0" applyNumberFormat="1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181" fontId="11" fillId="34" borderId="38" xfId="0" applyNumberFormat="1" applyFont="1" applyFill="1" applyBorder="1" applyAlignment="1">
      <alignment horizontal="center"/>
    </xf>
    <xf numFmtId="179" fontId="11" fillId="34" borderId="39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181" fontId="7" fillId="34" borderId="38" xfId="0" applyNumberFormat="1" applyFont="1" applyFill="1" applyBorder="1" applyAlignment="1">
      <alignment horizontal="center"/>
    </xf>
    <xf numFmtId="179" fontId="7" fillId="34" borderId="39" xfId="0" applyNumberFormat="1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181" fontId="8" fillId="34" borderId="38" xfId="0" applyNumberFormat="1" applyFont="1" applyFill="1" applyBorder="1" applyAlignment="1">
      <alignment horizontal="center"/>
    </xf>
    <xf numFmtId="179" fontId="8" fillId="34" borderId="26" xfId="0" applyNumberFormat="1" applyFont="1" applyFill="1" applyBorder="1" applyAlignment="1">
      <alignment horizontal="center"/>
    </xf>
    <xf numFmtId="0" fontId="98" fillId="36" borderId="37" xfId="0" applyFont="1" applyFill="1" applyBorder="1" applyAlignment="1">
      <alignment horizontal="center"/>
    </xf>
    <xf numFmtId="181" fontId="98" fillId="36" borderId="38" xfId="0" applyNumberFormat="1" applyFont="1" applyFill="1" applyBorder="1" applyAlignment="1">
      <alignment horizontal="center"/>
    </xf>
    <xf numFmtId="0" fontId="96" fillId="34" borderId="37" xfId="0" applyFont="1" applyFill="1" applyBorder="1" applyAlignment="1">
      <alignment horizontal="center"/>
    </xf>
    <xf numFmtId="181" fontId="96" fillId="34" borderId="38" xfId="0" applyNumberFormat="1" applyFont="1" applyFill="1" applyBorder="1" applyAlignment="1">
      <alignment horizontal="center"/>
    </xf>
    <xf numFmtId="179" fontId="96" fillId="34" borderId="26" xfId="0" applyNumberFormat="1" applyFont="1" applyFill="1" applyBorder="1" applyAlignment="1">
      <alignment horizontal="center"/>
    </xf>
    <xf numFmtId="0" fontId="97" fillId="35" borderId="37" xfId="0" applyFont="1" applyFill="1" applyBorder="1" applyAlignment="1">
      <alignment horizontal="center"/>
    </xf>
    <xf numFmtId="181" fontId="97" fillId="35" borderId="38" xfId="0" applyNumberFormat="1" applyFont="1" applyFill="1" applyBorder="1" applyAlignment="1">
      <alignment horizontal="center"/>
    </xf>
    <xf numFmtId="179" fontId="97" fillId="35" borderId="26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81" fontId="3" fillId="34" borderId="38" xfId="0" applyNumberFormat="1" applyFont="1" applyFill="1" applyBorder="1" applyAlignment="1">
      <alignment horizontal="center"/>
    </xf>
    <xf numFmtId="179" fontId="3" fillId="34" borderId="39" xfId="0" applyNumberFormat="1" applyFont="1" applyFill="1" applyBorder="1" applyAlignment="1">
      <alignment horizontal="center"/>
    </xf>
    <xf numFmtId="2" fontId="3" fillId="25" borderId="0" xfId="0" applyNumberFormat="1" applyFont="1" applyFill="1" applyAlignment="1">
      <alignment/>
    </xf>
    <xf numFmtId="0" fontId="100" fillId="34" borderId="20" xfId="0" applyFont="1" applyFill="1" applyBorder="1" applyAlignment="1">
      <alignment horizontal="center"/>
    </xf>
    <xf numFmtId="0" fontId="101" fillId="34" borderId="20" xfId="0" applyFont="1" applyFill="1" applyBorder="1" applyAlignment="1">
      <alignment horizontal="center"/>
    </xf>
    <xf numFmtId="0" fontId="101" fillId="34" borderId="37" xfId="0" applyFont="1" applyFill="1" applyBorder="1" applyAlignment="1">
      <alignment horizontal="center"/>
    </xf>
    <xf numFmtId="181" fontId="101" fillId="34" borderId="38" xfId="0" applyNumberFormat="1" applyFont="1" applyFill="1" applyBorder="1" applyAlignment="1">
      <alignment horizontal="center"/>
    </xf>
    <xf numFmtId="179" fontId="101" fillId="34" borderId="26" xfId="0" applyNumberFormat="1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181" fontId="3" fillId="34" borderId="41" xfId="0" applyNumberFormat="1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181" fontId="7" fillId="34" borderId="41" xfId="0" applyNumberFormat="1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181" fontId="8" fillId="34" borderId="41" xfId="0" applyNumberFormat="1" applyFont="1" applyFill="1" applyBorder="1" applyAlignment="1">
      <alignment horizontal="center"/>
    </xf>
    <xf numFmtId="0" fontId="96" fillId="34" borderId="40" xfId="0" applyFont="1" applyFill="1" applyBorder="1" applyAlignment="1">
      <alignment horizontal="center"/>
    </xf>
    <xf numFmtId="181" fontId="96" fillId="34" borderId="41" xfId="0" applyNumberFormat="1" applyFont="1" applyFill="1" applyBorder="1" applyAlignment="1">
      <alignment horizontal="center"/>
    </xf>
    <xf numFmtId="0" fontId="97" fillId="35" borderId="40" xfId="0" applyFont="1" applyFill="1" applyBorder="1" applyAlignment="1">
      <alignment horizontal="center"/>
    </xf>
    <xf numFmtId="181" fontId="97" fillId="35" borderId="41" xfId="0" applyNumberFormat="1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181" fontId="6" fillId="34" borderId="41" xfId="0" applyNumberFormat="1" applyFont="1" applyFill="1" applyBorder="1" applyAlignment="1">
      <alignment horizontal="center"/>
    </xf>
    <xf numFmtId="1" fontId="3" fillId="34" borderId="41" xfId="0" applyNumberFormat="1" applyFont="1" applyFill="1" applyBorder="1" applyAlignment="1">
      <alignment horizontal="center"/>
    </xf>
    <xf numFmtId="0" fontId="98" fillId="36" borderId="42" xfId="0" applyFont="1" applyFill="1" applyBorder="1" applyAlignment="1">
      <alignment horizontal="center"/>
    </xf>
    <xf numFmtId="1" fontId="98" fillId="36" borderId="41" xfId="0" applyNumberFormat="1" applyFont="1" applyFill="1" applyBorder="1" applyAlignment="1">
      <alignment horizontal="center"/>
    </xf>
    <xf numFmtId="1" fontId="7" fillId="34" borderId="41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8" fillId="36" borderId="30" xfId="0" applyFont="1" applyFill="1" applyBorder="1" applyAlignment="1">
      <alignment horizontal="center"/>
    </xf>
    <xf numFmtId="181" fontId="98" fillId="36" borderId="31" xfId="0" applyNumberFormat="1" applyFont="1" applyFill="1" applyBorder="1" applyAlignment="1">
      <alignment horizontal="center"/>
    </xf>
    <xf numFmtId="0" fontId="96" fillId="34" borderId="32" xfId="0" applyFont="1" applyFill="1" applyBorder="1" applyAlignment="1">
      <alignment horizontal="center"/>
    </xf>
    <xf numFmtId="181" fontId="96" fillId="34" borderId="31" xfId="0" applyNumberFormat="1" applyFont="1" applyFill="1" applyBorder="1" applyAlignment="1">
      <alignment horizontal="center"/>
    </xf>
    <xf numFmtId="0" fontId="97" fillId="35" borderId="32" xfId="0" applyFont="1" applyFill="1" applyBorder="1" applyAlignment="1">
      <alignment horizontal="center"/>
    </xf>
    <xf numFmtId="181" fontId="97" fillId="35" borderId="31" xfId="0" applyNumberFormat="1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179" fontId="100" fillId="34" borderId="39" xfId="0" applyNumberFormat="1" applyFont="1" applyFill="1" applyBorder="1" applyAlignment="1">
      <alignment horizontal="center"/>
    </xf>
    <xf numFmtId="0" fontId="102" fillId="34" borderId="20" xfId="0" applyFont="1" applyFill="1" applyBorder="1" applyAlignment="1">
      <alignment horizontal="center"/>
    </xf>
    <xf numFmtId="0" fontId="102" fillId="34" borderId="37" xfId="0" applyFont="1" applyFill="1" applyBorder="1" applyAlignment="1">
      <alignment horizontal="center"/>
    </xf>
    <xf numFmtId="181" fontId="102" fillId="34" borderId="38" xfId="0" applyNumberFormat="1" applyFont="1" applyFill="1" applyBorder="1" applyAlignment="1">
      <alignment horizontal="center"/>
    </xf>
    <xf numFmtId="179" fontId="102" fillId="34" borderId="39" xfId="0" applyNumberFormat="1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181" fontId="9" fillId="34" borderId="41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81" fontId="96" fillId="34" borderId="45" xfId="0" applyNumberFormat="1" applyFont="1" applyFill="1" applyBorder="1" applyAlignment="1">
      <alignment horizontal="center"/>
    </xf>
    <xf numFmtId="181" fontId="97" fillId="35" borderId="45" xfId="0" applyNumberFormat="1" applyFont="1" applyFill="1" applyBorder="1" applyAlignment="1">
      <alignment horizontal="center"/>
    </xf>
    <xf numFmtId="181" fontId="6" fillId="34" borderId="46" xfId="0" applyNumberFormat="1" applyFont="1" applyFill="1" applyBorder="1" applyAlignment="1">
      <alignment horizontal="center"/>
    </xf>
    <xf numFmtId="181" fontId="9" fillId="34" borderId="46" xfId="0" applyNumberFormat="1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181" fontId="3" fillId="34" borderId="46" xfId="0" applyNumberFormat="1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181" fontId="7" fillId="34" borderId="46" xfId="0" applyNumberFormat="1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181" fontId="8" fillId="34" borderId="46" xfId="0" applyNumberFormat="1" applyFont="1" applyFill="1" applyBorder="1" applyAlignment="1">
      <alignment horizontal="center"/>
    </xf>
    <xf numFmtId="0" fontId="98" fillId="36" borderId="40" xfId="0" applyFont="1" applyFill="1" applyBorder="1" applyAlignment="1">
      <alignment horizontal="center"/>
    </xf>
    <xf numFmtId="181" fontId="98" fillId="36" borderId="46" xfId="0" applyNumberFormat="1" applyFont="1" applyFill="1" applyBorder="1" applyAlignment="1">
      <alignment horizontal="center"/>
    </xf>
    <xf numFmtId="181" fontId="96" fillId="34" borderId="46" xfId="0" applyNumberFormat="1" applyFont="1" applyFill="1" applyBorder="1" applyAlignment="1">
      <alignment horizontal="center"/>
    </xf>
    <xf numFmtId="181" fontId="97" fillId="35" borderId="46" xfId="0" applyNumberFormat="1" applyFont="1" applyFill="1" applyBorder="1" applyAlignment="1">
      <alignment horizontal="center"/>
    </xf>
    <xf numFmtId="1" fontId="3" fillId="34" borderId="46" xfId="0" applyNumberFormat="1" applyFont="1" applyFill="1" applyBorder="1" applyAlignment="1">
      <alignment horizontal="center"/>
    </xf>
    <xf numFmtId="1" fontId="7" fillId="34" borderId="46" xfId="0" applyNumberFormat="1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181" fontId="6" fillId="34" borderId="48" xfId="0" applyNumberFormat="1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181" fontId="9" fillId="34" borderId="48" xfId="0" applyNumberFormat="1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181" fontId="3" fillId="34" borderId="48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1" fontId="7" fillId="34" borderId="48" xfId="0" applyNumberFormat="1" applyFont="1" applyFill="1" applyBorder="1" applyAlignment="1">
      <alignment horizontal="center"/>
    </xf>
    <xf numFmtId="181" fontId="8" fillId="34" borderId="48" xfId="0" applyNumberFormat="1" applyFont="1" applyFill="1" applyBorder="1" applyAlignment="1">
      <alignment horizontal="center"/>
    </xf>
    <xf numFmtId="0" fontId="98" fillId="36" borderId="32" xfId="0" applyFont="1" applyFill="1" applyBorder="1" applyAlignment="1">
      <alignment horizontal="center"/>
    </xf>
    <xf numFmtId="181" fontId="98" fillId="36" borderId="48" xfId="0" applyNumberFormat="1" applyFont="1" applyFill="1" applyBorder="1" applyAlignment="1">
      <alignment horizontal="center"/>
    </xf>
    <xf numFmtId="181" fontId="96" fillId="34" borderId="48" xfId="0" applyNumberFormat="1" applyFont="1" applyFill="1" applyBorder="1" applyAlignment="1">
      <alignment horizontal="center"/>
    </xf>
    <xf numFmtId="181" fontId="97" fillId="35" borderId="48" xfId="0" applyNumberFormat="1" applyFont="1" applyFill="1" applyBorder="1" applyAlignment="1">
      <alignment horizontal="center"/>
    </xf>
    <xf numFmtId="179" fontId="6" fillId="34" borderId="39" xfId="0" applyNumberFormat="1" applyFont="1" applyFill="1" applyBorder="1" applyAlignment="1">
      <alignment horizontal="center"/>
    </xf>
    <xf numFmtId="0" fontId="95" fillId="34" borderId="37" xfId="0" applyFont="1" applyFill="1" applyBorder="1" applyAlignment="1">
      <alignment horizontal="center"/>
    </xf>
    <xf numFmtId="179" fontId="9" fillId="34" borderId="26" xfId="0" applyNumberFormat="1" applyFont="1" applyFill="1" applyBorder="1" applyAlignment="1">
      <alignment horizontal="center"/>
    </xf>
    <xf numFmtId="179" fontId="3" fillId="34" borderId="26" xfId="0" applyNumberFormat="1" applyFont="1" applyFill="1" applyBorder="1" applyAlignment="1">
      <alignment horizontal="center"/>
    </xf>
    <xf numFmtId="181" fontId="95" fillId="34" borderId="38" xfId="0" applyNumberFormat="1" applyFont="1" applyFill="1" applyBorder="1" applyAlignment="1">
      <alignment horizontal="center"/>
    </xf>
    <xf numFmtId="179" fontId="95" fillId="34" borderId="26" xfId="0" applyNumberFormat="1" applyFont="1" applyFill="1" applyBorder="1" applyAlignment="1">
      <alignment horizontal="center"/>
    </xf>
    <xf numFmtId="1" fontId="96" fillId="34" borderId="26" xfId="0" applyNumberFormat="1" applyFont="1" applyFill="1" applyBorder="1" applyAlignment="1">
      <alignment horizontal="center"/>
    </xf>
    <xf numFmtId="1" fontId="97" fillId="35" borderId="26" xfId="0" applyNumberFormat="1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181" fontId="11" fillId="34" borderId="41" xfId="0" applyNumberFormat="1" applyFont="1" applyFill="1" applyBorder="1" applyAlignment="1">
      <alignment horizontal="center"/>
    </xf>
    <xf numFmtId="181" fontId="9" fillId="34" borderId="49" xfId="0" applyNumberFormat="1" applyFont="1" applyFill="1" applyBorder="1" applyAlignment="1">
      <alignment horizontal="center"/>
    </xf>
    <xf numFmtId="0" fontId="96" fillId="34" borderId="50" xfId="0" applyFont="1" applyFill="1" applyBorder="1" applyAlignment="1">
      <alignment horizontal="center"/>
    </xf>
    <xf numFmtId="0" fontId="97" fillId="35" borderId="50" xfId="0" applyFont="1" applyFill="1" applyBorder="1" applyAlignment="1">
      <alignment horizontal="center"/>
    </xf>
    <xf numFmtId="1" fontId="6" fillId="34" borderId="41" xfId="0" applyNumberFormat="1" applyFont="1" applyFill="1" applyBorder="1" applyAlignment="1">
      <alignment horizontal="center"/>
    </xf>
    <xf numFmtId="1" fontId="96" fillId="34" borderId="49" xfId="0" applyNumberFormat="1" applyFont="1" applyFill="1" applyBorder="1" applyAlignment="1">
      <alignment horizontal="center"/>
    </xf>
    <xf numFmtId="1" fontId="97" fillId="35" borderId="49" xfId="0" applyNumberFormat="1" applyFont="1" applyFill="1" applyBorder="1" applyAlignment="1">
      <alignment horizontal="center"/>
    </xf>
    <xf numFmtId="1" fontId="98" fillId="36" borderId="46" xfId="0" applyNumberFormat="1" applyFont="1" applyFill="1" applyBorder="1" applyAlignment="1">
      <alignment horizontal="center"/>
    </xf>
    <xf numFmtId="181" fontId="96" fillId="34" borderId="49" xfId="0" applyNumberFormat="1" applyFont="1" applyFill="1" applyBorder="1" applyAlignment="1">
      <alignment horizontal="center"/>
    </xf>
    <xf numFmtId="181" fontId="97" fillId="35" borderId="49" xfId="0" applyNumberFormat="1" applyFont="1" applyFill="1" applyBorder="1" applyAlignment="1">
      <alignment horizontal="center"/>
    </xf>
    <xf numFmtId="0" fontId="102" fillId="34" borderId="29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181" fontId="11" fillId="34" borderId="31" xfId="0" applyNumberFormat="1" applyFont="1" applyFill="1" applyBorder="1" applyAlignment="1">
      <alignment horizontal="center"/>
    </xf>
    <xf numFmtId="179" fontId="3" fillId="34" borderId="29" xfId="0" applyNumberFormat="1" applyFont="1" applyFill="1" applyBorder="1" applyAlignment="1">
      <alignment horizontal="center"/>
    </xf>
    <xf numFmtId="0" fontId="4" fillId="26" borderId="15" xfId="0" applyFont="1" applyFill="1" applyBorder="1" applyAlignment="1">
      <alignment horizontal="center"/>
    </xf>
    <xf numFmtId="181" fontId="4" fillId="26" borderId="11" xfId="0" applyNumberFormat="1" applyFont="1" applyFill="1" applyBorder="1" applyAlignment="1">
      <alignment horizontal="center"/>
    </xf>
    <xf numFmtId="181" fontId="4" fillId="27" borderId="11" xfId="0" applyNumberFormat="1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181" fontId="4" fillId="30" borderId="11" xfId="0" applyNumberFormat="1" applyFont="1" applyFill="1" applyBorder="1" applyAlignment="1">
      <alignment horizontal="center"/>
    </xf>
    <xf numFmtId="179" fontId="4" fillId="30" borderId="15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/>
    </xf>
    <xf numFmtId="1" fontId="6" fillId="34" borderId="26" xfId="0" applyNumberFormat="1" applyFont="1" applyFill="1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1" fontId="3" fillId="34" borderId="39" xfId="0" applyNumberFormat="1" applyFont="1" applyFill="1" applyBorder="1" applyAlignment="1">
      <alignment horizontal="center"/>
    </xf>
    <xf numFmtId="1" fontId="96" fillId="34" borderId="23" xfId="0" applyNumberFormat="1" applyFont="1" applyFill="1" applyBorder="1" applyAlignment="1">
      <alignment horizontal="center"/>
    </xf>
    <xf numFmtId="1" fontId="97" fillId="35" borderId="23" xfId="0" applyNumberFormat="1" applyFont="1" applyFill="1" applyBorder="1" applyAlignment="1">
      <alignment horizontal="center"/>
    </xf>
    <xf numFmtId="0" fontId="95" fillId="34" borderId="29" xfId="0" applyFont="1" applyFill="1" applyBorder="1" applyAlignment="1">
      <alignment horizontal="center"/>
    </xf>
    <xf numFmtId="179" fontId="9" fillId="34" borderId="29" xfId="0" applyNumberFormat="1" applyFont="1" applyFill="1" applyBorder="1" applyAlignment="1">
      <alignment horizontal="center"/>
    </xf>
    <xf numFmtId="1" fontId="7" fillId="34" borderId="39" xfId="0" applyNumberFormat="1" applyFont="1" applyFill="1" applyBorder="1" applyAlignment="1">
      <alignment horizontal="center"/>
    </xf>
    <xf numFmtId="0" fontId="98" fillId="36" borderId="26" xfId="0" applyFont="1" applyFill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0" fillId="27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8" fontId="3" fillId="34" borderId="16" xfId="0" applyNumberFormat="1" applyFont="1" applyFill="1" applyBorder="1" applyAlignment="1">
      <alignment horizontal="center"/>
    </xf>
    <xf numFmtId="178" fontId="98" fillId="36" borderId="26" xfId="0" applyNumberFormat="1" applyFont="1" applyFill="1" applyBorder="1" applyAlignment="1">
      <alignment horizontal="center"/>
    </xf>
    <xf numFmtId="178" fontId="96" fillId="34" borderId="13" xfId="0" applyNumberFormat="1" applyFont="1" applyFill="1" applyBorder="1" applyAlignment="1">
      <alignment horizontal="center"/>
    </xf>
    <xf numFmtId="178" fontId="3" fillId="34" borderId="22" xfId="0" applyNumberFormat="1" applyFont="1" applyFill="1" applyBorder="1" applyAlignment="1">
      <alignment horizontal="center"/>
    </xf>
    <xf numFmtId="178" fontId="7" fillId="34" borderId="25" xfId="0" applyNumberFormat="1" applyFont="1" applyFill="1" applyBorder="1" applyAlignment="1">
      <alignment horizontal="center"/>
    </xf>
    <xf numFmtId="178" fontId="8" fillId="34" borderId="25" xfId="0" applyNumberFormat="1" applyFont="1" applyFill="1" applyBorder="1" applyAlignment="1">
      <alignment horizontal="center"/>
    </xf>
    <xf numFmtId="178" fontId="96" fillId="34" borderId="22" xfId="0" applyNumberFormat="1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6" fillId="34" borderId="51" xfId="0" applyNumberFormat="1" applyFont="1" applyFill="1" applyBorder="1" applyAlignment="1">
      <alignment horizontal="center"/>
    </xf>
    <xf numFmtId="1" fontId="9" fillId="34" borderId="31" xfId="0" applyNumberFormat="1" applyFont="1" applyFill="1" applyBorder="1" applyAlignment="1">
      <alignment horizontal="center"/>
    </xf>
    <xf numFmtId="1" fontId="9" fillId="34" borderId="51" xfId="0" applyNumberFormat="1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1" fontId="3" fillId="34" borderId="31" xfId="0" applyNumberFormat="1" applyFont="1" applyFill="1" applyBorder="1" applyAlignment="1">
      <alignment horizontal="center"/>
    </xf>
    <xf numFmtId="1" fontId="3" fillId="34" borderId="5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1" fontId="7" fillId="34" borderId="31" xfId="0" applyNumberFormat="1" applyFont="1" applyFill="1" applyBorder="1" applyAlignment="1">
      <alignment horizontal="center"/>
    </xf>
    <xf numFmtId="1" fontId="7" fillId="34" borderId="52" xfId="0" applyNumberFormat="1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1" fontId="8" fillId="34" borderId="31" xfId="0" applyNumberFormat="1" applyFont="1" applyFill="1" applyBorder="1" applyAlignment="1">
      <alignment horizontal="center"/>
    </xf>
    <xf numFmtId="1" fontId="8" fillId="34" borderId="52" xfId="0" applyNumberFormat="1" applyFont="1" applyFill="1" applyBorder="1" applyAlignment="1">
      <alignment horizontal="center"/>
    </xf>
    <xf numFmtId="1" fontId="98" fillId="36" borderId="31" xfId="0" applyNumberFormat="1" applyFont="1" applyFill="1" applyBorder="1" applyAlignment="1">
      <alignment horizontal="center"/>
    </xf>
    <xf numFmtId="1" fontId="98" fillId="36" borderId="29" xfId="0" applyNumberFormat="1" applyFont="1" applyFill="1" applyBorder="1" applyAlignment="1">
      <alignment horizontal="center"/>
    </xf>
    <xf numFmtId="1" fontId="96" fillId="34" borderId="51" xfId="0" applyNumberFormat="1" applyFont="1" applyFill="1" applyBorder="1" applyAlignment="1">
      <alignment horizontal="center"/>
    </xf>
    <xf numFmtId="1" fontId="97" fillId="35" borderId="51" xfId="0" applyNumberFormat="1" applyFont="1" applyFill="1" applyBorder="1" applyAlignment="1">
      <alignment horizontal="center"/>
    </xf>
    <xf numFmtId="0" fontId="11" fillId="25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94" fillId="33" borderId="10" xfId="0" applyFont="1" applyFill="1" applyBorder="1" applyAlignment="1">
      <alignment horizontal="center"/>
    </xf>
    <xf numFmtId="0" fontId="94" fillId="37" borderId="13" xfId="0" applyFont="1" applyFill="1" applyBorder="1" applyAlignment="1">
      <alignment horizontal="center"/>
    </xf>
    <xf numFmtId="0" fontId="94" fillId="37" borderId="14" xfId="0" applyFont="1" applyFill="1" applyBorder="1" applyAlignment="1">
      <alignment horizontal="center"/>
    </xf>
    <xf numFmtId="0" fontId="94" fillId="37" borderId="15" xfId="0" applyFont="1" applyFill="1" applyBorder="1" applyAlignment="1">
      <alignment horizontal="center"/>
    </xf>
    <xf numFmtId="181" fontId="94" fillId="37" borderId="11" xfId="0" applyNumberFormat="1" applyFont="1" applyFill="1" applyBorder="1" applyAlignment="1">
      <alignment horizontal="center"/>
    </xf>
    <xf numFmtId="0" fontId="94" fillId="37" borderId="10" xfId="0" applyFont="1" applyFill="1" applyBorder="1" applyAlignment="1">
      <alignment horizontal="center"/>
    </xf>
    <xf numFmtId="0" fontId="103" fillId="35" borderId="13" xfId="0" applyFont="1" applyFill="1" applyBorder="1" applyAlignment="1">
      <alignment horizontal="center"/>
    </xf>
    <xf numFmtId="0" fontId="103" fillId="35" borderId="17" xfId="0" applyFont="1" applyFill="1" applyBorder="1" applyAlignment="1">
      <alignment horizontal="center"/>
    </xf>
    <xf numFmtId="181" fontId="103" fillId="35" borderId="18" xfId="0" applyNumberFormat="1" applyFont="1" applyFill="1" applyBorder="1" applyAlignment="1">
      <alignment horizontal="center"/>
    </xf>
    <xf numFmtId="0" fontId="103" fillId="35" borderId="20" xfId="0" applyFont="1" applyFill="1" applyBorder="1" applyAlignment="1">
      <alignment horizontal="center"/>
    </xf>
    <xf numFmtId="0" fontId="103" fillId="35" borderId="37" xfId="0" applyFont="1" applyFill="1" applyBorder="1" applyAlignment="1">
      <alignment horizontal="center"/>
    </xf>
    <xf numFmtId="181" fontId="103" fillId="35" borderId="38" xfId="0" applyNumberFormat="1" applyFont="1" applyFill="1" applyBorder="1" applyAlignment="1">
      <alignment horizontal="center"/>
    </xf>
    <xf numFmtId="0" fontId="103" fillId="35" borderId="29" xfId="0" applyFont="1" applyFill="1" applyBorder="1" applyAlignment="1">
      <alignment horizontal="center"/>
    </xf>
    <xf numFmtId="0" fontId="103" fillId="35" borderId="32" xfId="0" applyFont="1" applyFill="1" applyBorder="1" applyAlignment="1">
      <alignment horizontal="center"/>
    </xf>
    <xf numFmtId="1" fontId="103" fillId="35" borderId="31" xfId="0" applyNumberFormat="1" applyFont="1" applyFill="1" applyBorder="1" applyAlignment="1">
      <alignment horizontal="center"/>
    </xf>
    <xf numFmtId="1" fontId="103" fillId="35" borderId="51" xfId="0" applyNumberFormat="1" applyFont="1" applyFill="1" applyBorder="1" applyAlignment="1">
      <alignment horizontal="center"/>
    </xf>
    <xf numFmtId="179" fontId="103" fillId="35" borderId="19" xfId="0" applyNumberFormat="1" applyFont="1" applyFill="1" applyBorder="1" applyAlignment="1">
      <alignment horizontal="center"/>
    </xf>
    <xf numFmtId="0" fontId="103" fillId="35" borderId="21" xfId="0" applyFont="1" applyFill="1" applyBorder="1" applyAlignment="1">
      <alignment horizontal="center"/>
    </xf>
    <xf numFmtId="1" fontId="103" fillId="35" borderId="23" xfId="0" applyNumberFormat="1" applyFont="1" applyFill="1" applyBorder="1" applyAlignment="1">
      <alignment horizontal="center"/>
    </xf>
    <xf numFmtId="1" fontId="103" fillId="35" borderId="26" xfId="0" applyNumberFormat="1" applyFont="1" applyFill="1" applyBorder="1" applyAlignment="1">
      <alignment horizontal="center"/>
    </xf>
    <xf numFmtId="0" fontId="103" fillId="35" borderId="27" xfId="0" applyFont="1" applyFill="1" applyBorder="1" applyAlignment="1">
      <alignment horizontal="center"/>
    </xf>
    <xf numFmtId="179" fontId="103" fillId="35" borderId="26" xfId="0" applyNumberFormat="1" applyFont="1" applyFill="1" applyBorder="1" applyAlignment="1">
      <alignment horizontal="center"/>
    </xf>
    <xf numFmtId="181" fontId="103" fillId="35" borderId="46" xfId="0" applyNumberFormat="1" applyFont="1" applyFill="1" applyBorder="1" applyAlignment="1">
      <alignment horizontal="center"/>
    </xf>
    <xf numFmtId="0" fontId="103" fillId="35" borderId="50" xfId="0" applyFont="1" applyFill="1" applyBorder="1" applyAlignment="1">
      <alignment horizontal="center"/>
    </xf>
    <xf numFmtId="181" fontId="103" fillId="35" borderId="28" xfId="0" applyNumberFormat="1" applyFont="1" applyFill="1" applyBorder="1" applyAlignment="1">
      <alignment horizontal="center"/>
    </xf>
    <xf numFmtId="1" fontId="103" fillId="35" borderId="49" xfId="0" applyNumberFormat="1" applyFont="1" applyFill="1" applyBorder="1" applyAlignment="1">
      <alignment horizontal="center"/>
    </xf>
    <xf numFmtId="181" fontId="103" fillId="35" borderId="49" xfId="0" applyNumberFormat="1" applyFont="1" applyFill="1" applyBorder="1" applyAlignment="1">
      <alignment horizontal="center"/>
    </xf>
    <xf numFmtId="0" fontId="103" fillId="35" borderId="40" xfId="0" applyFont="1" applyFill="1" applyBorder="1" applyAlignment="1">
      <alignment horizontal="center"/>
    </xf>
    <xf numFmtId="181" fontId="103" fillId="35" borderId="41" xfId="0" applyNumberFormat="1" applyFont="1" applyFill="1" applyBorder="1" applyAlignment="1">
      <alignment horizontal="center"/>
    </xf>
    <xf numFmtId="181" fontId="103" fillId="35" borderId="45" xfId="0" applyNumberFormat="1" applyFont="1" applyFill="1" applyBorder="1" applyAlignment="1">
      <alignment horizontal="center"/>
    </xf>
    <xf numFmtId="181" fontId="103" fillId="35" borderId="48" xfId="0" applyNumberFormat="1" applyFont="1" applyFill="1" applyBorder="1" applyAlignment="1">
      <alignment horizontal="center"/>
    </xf>
    <xf numFmtId="181" fontId="103" fillId="35" borderId="23" xfId="0" applyNumberFormat="1" applyFont="1" applyFill="1" applyBorder="1" applyAlignment="1">
      <alignment horizontal="center"/>
    </xf>
    <xf numFmtId="179" fontId="103" fillId="35" borderId="22" xfId="0" applyNumberFormat="1" applyFont="1" applyFill="1" applyBorder="1" applyAlignment="1">
      <alignment horizontal="center"/>
    </xf>
    <xf numFmtId="1" fontId="103" fillId="35" borderId="22" xfId="0" applyNumberFormat="1" applyFont="1" applyFill="1" applyBorder="1" applyAlignment="1">
      <alignment horizontal="center"/>
    </xf>
    <xf numFmtId="0" fontId="103" fillId="35" borderId="30" xfId="0" applyFont="1" applyFill="1" applyBorder="1" applyAlignment="1">
      <alignment horizontal="center"/>
    </xf>
    <xf numFmtId="181" fontId="103" fillId="35" borderId="31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1" fontId="9" fillId="34" borderId="54" xfId="0" applyNumberFormat="1" applyFont="1" applyFill="1" applyBorder="1" applyAlignment="1">
      <alignment horizontal="center"/>
    </xf>
    <xf numFmtId="1" fontId="9" fillId="34" borderId="22" xfId="0" applyNumberFormat="1" applyFont="1" applyFill="1" applyBorder="1" applyAlignment="1">
      <alignment horizontal="center"/>
    </xf>
    <xf numFmtId="0" fontId="104" fillId="34" borderId="13" xfId="0" applyFont="1" applyFill="1" applyBorder="1" applyAlignment="1">
      <alignment horizontal="center"/>
    </xf>
    <xf numFmtId="0" fontId="104" fillId="34" borderId="17" xfId="0" applyFont="1" applyFill="1" applyBorder="1" applyAlignment="1">
      <alignment horizontal="center"/>
    </xf>
    <xf numFmtId="181" fontId="104" fillId="34" borderId="18" xfId="0" applyNumberFormat="1" applyFont="1" applyFill="1" applyBorder="1" applyAlignment="1">
      <alignment horizontal="center"/>
    </xf>
    <xf numFmtId="0" fontId="104" fillId="34" borderId="20" xfId="0" applyFont="1" applyFill="1" applyBorder="1" applyAlignment="1">
      <alignment horizontal="center"/>
    </xf>
    <xf numFmtId="0" fontId="104" fillId="34" borderId="21" xfId="0" applyFont="1" applyFill="1" applyBorder="1" applyAlignment="1">
      <alignment horizontal="center"/>
    </xf>
    <xf numFmtId="181" fontId="104" fillId="34" borderId="23" xfId="0" applyNumberFormat="1" applyFont="1" applyFill="1" applyBorder="1" applyAlignment="1">
      <alignment horizontal="center"/>
    </xf>
    <xf numFmtId="179" fontId="104" fillId="34" borderId="22" xfId="0" applyNumberFormat="1" applyFont="1" applyFill="1" applyBorder="1" applyAlignment="1">
      <alignment horizontal="center"/>
    </xf>
    <xf numFmtId="0" fontId="104" fillId="36" borderId="20" xfId="0" applyFont="1" applyFill="1" applyBorder="1" applyAlignment="1">
      <alignment horizontal="center"/>
    </xf>
    <xf numFmtId="0" fontId="104" fillId="34" borderId="27" xfId="0" applyFont="1" applyFill="1" applyBorder="1" applyAlignment="1">
      <alignment horizontal="center"/>
    </xf>
    <xf numFmtId="181" fontId="104" fillId="34" borderId="28" xfId="0" applyNumberFormat="1" applyFont="1" applyFill="1" applyBorder="1" applyAlignment="1">
      <alignment horizontal="center"/>
    </xf>
    <xf numFmtId="0" fontId="104" fillId="34" borderId="29" xfId="0" applyFont="1" applyFill="1" applyBorder="1" applyAlignment="1">
      <alignment horizontal="center"/>
    </xf>
    <xf numFmtId="0" fontId="104" fillId="34" borderId="30" xfId="0" applyFont="1" applyFill="1" applyBorder="1" applyAlignment="1">
      <alignment horizontal="center"/>
    </xf>
    <xf numFmtId="181" fontId="104" fillId="34" borderId="31" xfId="0" applyNumberFormat="1" applyFont="1" applyFill="1" applyBorder="1" applyAlignment="1">
      <alignment horizontal="center"/>
    </xf>
    <xf numFmtId="0" fontId="104" fillId="34" borderId="37" xfId="0" applyFont="1" applyFill="1" applyBorder="1" applyAlignment="1">
      <alignment horizontal="center"/>
    </xf>
    <xf numFmtId="181" fontId="104" fillId="34" borderId="38" xfId="0" applyNumberFormat="1" applyFont="1" applyFill="1" applyBorder="1" applyAlignment="1">
      <alignment horizontal="center"/>
    </xf>
    <xf numFmtId="179" fontId="104" fillId="34" borderId="26" xfId="0" applyNumberFormat="1" applyFont="1" applyFill="1" applyBorder="1" applyAlignment="1">
      <alignment horizontal="center"/>
    </xf>
    <xf numFmtId="1" fontId="104" fillId="34" borderId="26" xfId="0" applyNumberFormat="1" applyFont="1" applyFill="1" applyBorder="1" applyAlignment="1">
      <alignment horizontal="center"/>
    </xf>
    <xf numFmtId="0" fontId="104" fillId="34" borderId="40" xfId="0" applyFont="1" applyFill="1" applyBorder="1" applyAlignment="1">
      <alignment horizontal="center"/>
    </xf>
    <xf numFmtId="181" fontId="104" fillId="34" borderId="41" xfId="0" applyNumberFormat="1" applyFont="1" applyFill="1" applyBorder="1" applyAlignment="1">
      <alignment horizontal="center"/>
    </xf>
    <xf numFmtId="0" fontId="104" fillId="34" borderId="32" xfId="0" applyFont="1" applyFill="1" applyBorder="1" applyAlignment="1">
      <alignment horizontal="center"/>
    </xf>
    <xf numFmtId="0" fontId="104" fillId="34" borderId="42" xfId="0" applyFont="1" applyFill="1" applyBorder="1" applyAlignment="1">
      <alignment horizontal="center"/>
    </xf>
    <xf numFmtId="1" fontId="104" fillId="34" borderId="38" xfId="0" applyNumberFormat="1" applyFont="1" applyFill="1" applyBorder="1" applyAlignment="1">
      <alignment horizontal="center"/>
    </xf>
    <xf numFmtId="1" fontId="104" fillId="34" borderId="46" xfId="0" applyNumberFormat="1" applyFont="1" applyFill="1" applyBorder="1" applyAlignment="1">
      <alignment horizontal="center"/>
    </xf>
    <xf numFmtId="181" fontId="104" fillId="34" borderId="46" xfId="0" applyNumberFormat="1" applyFont="1" applyFill="1" applyBorder="1" applyAlignment="1">
      <alignment horizontal="center"/>
    </xf>
    <xf numFmtId="178" fontId="104" fillId="34" borderId="16" xfId="0" applyNumberFormat="1" applyFont="1" applyFill="1" applyBorder="1" applyAlignment="1">
      <alignment horizontal="center"/>
    </xf>
    <xf numFmtId="178" fontId="104" fillId="34" borderId="25" xfId="0" applyNumberFormat="1" applyFont="1" applyFill="1" applyBorder="1" applyAlignment="1">
      <alignment horizontal="center"/>
    </xf>
    <xf numFmtId="1" fontId="104" fillId="34" borderId="31" xfId="0" applyNumberFormat="1" applyFont="1" applyFill="1" applyBorder="1" applyAlignment="1">
      <alignment horizontal="center"/>
    </xf>
    <xf numFmtId="1" fontId="104" fillId="34" borderId="52" xfId="0" applyNumberFormat="1" applyFont="1" applyFill="1" applyBorder="1" applyAlignment="1">
      <alignment horizontal="center"/>
    </xf>
    <xf numFmtId="0" fontId="105" fillId="38" borderId="15" xfId="0" applyFont="1" applyFill="1" applyBorder="1" applyAlignment="1">
      <alignment horizontal="center"/>
    </xf>
    <xf numFmtId="0" fontId="105" fillId="38" borderId="10" xfId="0" applyFont="1" applyFill="1" applyBorder="1" applyAlignment="1">
      <alignment horizontal="center"/>
    </xf>
    <xf numFmtId="181" fontId="105" fillId="38" borderId="11" xfId="0" applyNumberFormat="1" applyFont="1" applyFill="1" applyBorder="1" applyAlignment="1">
      <alignment horizontal="center"/>
    </xf>
    <xf numFmtId="0" fontId="105" fillId="38" borderId="13" xfId="0" applyFont="1" applyFill="1" applyBorder="1" applyAlignment="1">
      <alignment horizontal="center"/>
    </xf>
    <xf numFmtId="0" fontId="105" fillId="38" borderId="14" xfId="0" applyFont="1" applyFill="1" applyBorder="1" applyAlignment="1">
      <alignment horizontal="center"/>
    </xf>
    <xf numFmtId="181" fontId="105" fillId="38" borderId="13" xfId="0" applyNumberFormat="1" applyFont="1" applyFill="1" applyBorder="1" applyAlignment="1">
      <alignment horizontal="center"/>
    </xf>
    <xf numFmtId="1" fontId="7" fillId="34" borderId="23" xfId="0" applyNumberFormat="1" applyFont="1" applyFill="1" applyBorder="1" applyAlignment="1">
      <alignment horizontal="center"/>
    </xf>
    <xf numFmtId="0" fontId="106" fillId="35" borderId="20" xfId="0" applyFont="1" applyFill="1" applyBorder="1" applyAlignment="1">
      <alignment horizontal="center"/>
    </xf>
    <xf numFmtId="0" fontId="106" fillId="35" borderId="37" xfId="0" applyFont="1" applyFill="1" applyBorder="1" applyAlignment="1">
      <alignment horizontal="center"/>
    </xf>
    <xf numFmtId="181" fontId="106" fillId="35" borderId="38" xfId="0" applyNumberFormat="1" applyFont="1" applyFill="1" applyBorder="1" applyAlignment="1">
      <alignment horizontal="center"/>
    </xf>
    <xf numFmtId="179" fontId="106" fillId="35" borderId="26" xfId="0" applyNumberFormat="1" applyFont="1" applyFill="1" applyBorder="1" applyAlignment="1">
      <alignment horizontal="center"/>
    </xf>
    <xf numFmtId="0" fontId="107" fillId="35" borderId="20" xfId="0" applyFont="1" applyFill="1" applyBorder="1" applyAlignment="1">
      <alignment horizontal="center"/>
    </xf>
    <xf numFmtId="0" fontId="107" fillId="35" borderId="37" xfId="0" applyFont="1" applyFill="1" applyBorder="1" applyAlignment="1">
      <alignment horizontal="center"/>
    </xf>
    <xf numFmtId="181" fontId="107" fillId="35" borderId="38" xfId="0" applyNumberFormat="1" applyFont="1" applyFill="1" applyBorder="1" applyAlignment="1">
      <alignment horizontal="center"/>
    </xf>
    <xf numFmtId="179" fontId="107" fillId="35" borderId="26" xfId="0" applyNumberFormat="1" applyFont="1" applyFill="1" applyBorder="1" applyAlignment="1">
      <alignment horizontal="center"/>
    </xf>
    <xf numFmtId="0" fontId="108" fillId="36" borderId="20" xfId="0" applyFont="1" applyFill="1" applyBorder="1" applyAlignment="1">
      <alignment horizontal="center"/>
    </xf>
    <xf numFmtId="0" fontId="108" fillId="36" borderId="37" xfId="0" applyFont="1" applyFill="1" applyBorder="1" applyAlignment="1">
      <alignment horizontal="center"/>
    </xf>
    <xf numFmtId="181" fontId="108" fillId="36" borderId="38" xfId="0" applyNumberFormat="1" applyFont="1" applyFill="1" applyBorder="1" applyAlignment="1">
      <alignment horizontal="center"/>
    </xf>
    <xf numFmtId="179" fontId="108" fillId="36" borderId="26" xfId="0" applyNumberFormat="1" applyFont="1" applyFill="1" applyBorder="1" applyAlignment="1">
      <alignment horizontal="center"/>
    </xf>
    <xf numFmtId="0" fontId="108" fillId="36" borderId="17" xfId="0" applyFont="1" applyFill="1" applyBorder="1" applyAlignment="1">
      <alignment horizontal="center"/>
    </xf>
    <xf numFmtId="181" fontId="108" fillId="36" borderId="18" xfId="0" applyNumberFormat="1" applyFont="1" applyFill="1" applyBorder="1" applyAlignment="1">
      <alignment horizontal="center"/>
    </xf>
    <xf numFmtId="179" fontId="108" fillId="36" borderId="19" xfId="0" applyNumberFormat="1" applyFont="1" applyFill="1" applyBorder="1" applyAlignment="1">
      <alignment horizontal="center"/>
    </xf>
    <xf numFmtId="0" fontId="109" fillId="34" borderId="13" xfId="0" applyFont="1" applyFill="1" applyBorder="1" applyAlignment="1">
      <alignment horizontal="center"/>
    </xf>
    <xf numFmtId="0" fontId="109" fillId="34" borderId="17" xfId="0" applyFont="1" applyFill="1" applyBorder="1" applyAlignment="1">
      <alignment horizontal="center"/>
    </xf>
    <xf numFmtId="181" fontId="109" fillId="34" borderId="18" xfId="0" applyNumberFormat="1" applyFont="1" applyFill="1" applyBorder="1" applyAlignment="1">
      <alignment horizontal="center"/>
    </xf>
    <xf numFmtId="179" fontId="109" fillId="34" borderId="19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181" fontId="12" fillId="34" borderId="18" xfId="0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181" fontId="13" fillId="34" borderId="18" xfId="0" applyNumberFormat="1" applyFont="1" applyFill="1" applyBorder="1" applyAlignment="1">
      <alignment horizontal="center"/>
    </xf>
    <xf numFmtId="179" fontId="13" fillId="34" borderId="36" xfId="0" applyNumberFormat="1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181" fontId="14" fillId="34" borderId="18" xfId="0" applyNumberFormat="1" applyFont="1" applyFill="1" applyBorder="1" applyAlignment="1">
      <alignment horizontal="center"/>
    </xf>
    <xf numFmtId="179" fontId="14" fillId="34" borderId="19" xfId="0" applyNumberFormat="1" applyFont="1" applyFill="1" applyBorder="1" applyAlignment="1">
      <alignment horizontal="center"/>
    </xf>
    <xf numFmtId="0" fontId="15" fillId="34" borderId="55" xfId="0" applyFont="1" applyFill="1" applyBorder="1" applyAlignment="1">
      <alignment horizontal="center"/>
    </xf>
    <xf numFmtId="181" fontId="15" fillId="34" borderId="18" xfId="0" applyNumberFormat="1" applyFont="1" applyFill="1" applyBorder="1" applyAlignment="1">
      <alignment horizontal="center"/>
    </xf>
    <xf numFmtId="0" fontId="13" fillId="34" borderId="37" xfId="0" applyFont="1" applyFill="1" applyBorder="1" applyAlignment="1">
      <alignment horizontal="center"/>
    </xf>
    <xf numFmtId="181" fontId="13" fillId="34" borderId="38" xfId="0" applyNumberFormat="1" applyFont="1" applyFill="1" applyBorder="1" applyAlignment="1">
      <alignment horizontal="center"/>
    </xf>
    <xf numFmtId="179" fontId="13" fillId="34" borderId="39" xfId="0" applyNumberFormat="1" applyFont="1" applyFill="1" applyBorder="1" applyAlignment="1">
      <alignment horizontal="center"/>
    </xf>
    <xf numFmtId="0" fontId="110" fillId="34" borderId="37" xfId="0" applyFont="1" applyFill="1" applyBorder="1" applyAlignment="1">
      <alignment horizontal="center"/>
    </xf>
    <xf numFmtId="181" fontId="110" fillId="34" borderId="38" xfId="0" applyNumberFormat="1" applyFont="1" applyFill="1" applyBorder="1" applyAlignment="1">
      <alignment horizontal="center"/>
    </xf>
    <xf numFmtId="179" fontId="110" fillId="34" borderId="26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181" fontId="15" fillId="34" borderId="23" xfId="0" applyNumberFormat="1" applyFont="1" applyFill="1" applyBorder="1" applyAlignment="1">
      <alignment horizontal="center"/>
    </xf>
    <xf numFmtId="179" fontId="15" fillId="34" borderId="22" xfId="0" applyNumberFormat="1" applyFont="1" applyFill="1" applyBorder="1" applyAlignment="1">
      <alignment horizontal="center"/>
    </xf>
    <xf numFmtId="179" fontId="15" fillId="34" borderId="36" xfId="0" applyNumberFormat="1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181" fontId="17" fillId="34" borderId="18" xfId="0" applyNumberFormat="1" applyFont="1" applyFill="1" applyBorder="1" applyAlignment="1">
      <alignment horizontal="center"/>
    </xf>
    <xf numFmtId="0" fontId="109" fillId="34" borderId="37" xfId="0" applyFont="1" applyFill="1" applyBorder="1" applyAlignment="1">
      <alignment horizontal="center"/>
    </xf>
    <xf numFmtId="181" fontId="109" fillId="34" borderId="38" xfId="0" applyNumberFormat="1" applyFont="1" applyFill="1" applyBorder="1" applyAlignment="1">
      <alignment horizontal="center"/>
    </xf>
    <xf numFmtId="179" fontId="109" fillId="34" borderId="26" xfId="0" applyNumberFormat="1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181" fontId="15" fillId="34" borderId="38" xfId="0" applyNumberFormat="1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1" fontId="98" fillId="36" borderId="26" xfId="0" applyNumberFormat="1" applyFont="1" applyFill="1" applyBorder="1" applyAlignment="1">
      <alignment horizontal="center"/>
    </xf>
    <xf numFmtId="1" fontId="8" fillId="34" borderId="26" xfId="0" applyNumberFormat="1" applyFont="1" applyFill="1" applyBorder="1" applyAlignment="1">
      <alignment horizontal="center"/>
    </xf>
    <xf numFmtId="1" fontId="8" fillId="34" borderId="38" xfId="0" applyNumberFormat="1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181" fontId="12" fillId="34" borderId="38" xfId="0" applyNumberFormat="1" applyFont="1" applyFill="1" applyBorder="1" applyAlignment="1">
      <alignment horizontal="center"/>
    </xf>
    <xf numFmtId="179" fontId="12" fillId="34" borderId="26" xfId="0" applyNumberFormat="1" applyFont="1" applyFill="1" applyBorder="1" applyAlignment="1">
      <alignment horizontal="center"/>
    </xf>
    <xf numFmtId="1" fontId="96" fillId="34" borderId="38" xfId="0" applyNumberFormat="1" applyFont="1" applyFill="1" applyBorder="1" applyAlignment="1">
      <alignment horizontal="center"/>
    </xf>
    <xf numFmtId="0" fontId="106" fillId="35" borderId="13" xfId="0" applyFont="1" applyFill="1" applyBorder="1" applyAlignment="1">
      <alignment horizontal="center"/>
    </xf>
    <xf numFmtId="0" fontId="106" fillId="35" borderId="17" xfId="0" applyFont="1" applyFill="1" applyBorder="1" applyAlignment="1">
      <alignment horizontal="center"/>
    </xf>
    <xf numFmtId="181" fontId="106" fillId="35" borderId="18" xfId="0" applyNumberFormat="1" applyFont="1" applyFill="1" applyBorder="1" applyAlignment="1">
      <alignment horizontal="center"/>
    </xf>
    <xf numFmtId="179" fontId="106" fillId="35" borderId="19" xfId="0" applyNumberFormat="1" applyFont="1" applyFill="1" applyBorder="1" applyAlignment="1">
      <alignment horizontal="center"/>
    </xf>
    <xf numFmtId="1" fontId="7" fillId="34" borderId="38" xfId="0" applyNumberFormat="1" applyFont="1" applyFill="1" applyBorder="1" applyAlignment="1">
      <alignment horizontal="center"/>
    </xf>
    <xf numFmtId="1" fontId="6" fillId="34" borderId="46" xfId="0" applyNumberFormat="1" applyFont="1" applyFill="1" applyBorder="1" applyAlignment="1">
      <alignment horizontal="center"/>
    </xf>
    <xf numFmtId="179" fontId="14" fillId="34" borderId="36" xfId="0" applyNumberFormat="1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181" fontId="14" fillId="34" borderId="38" xfId="0" applyNumberFormat="1" applyFont="1" applyFill="1" applyBorder="1" applyAlignment="1">
      <alignment horizontal="center"/>
    </xf>
    <xf numFmtId="1" fontId="97" fillId="35" borderId="41" xfId="0" applyNumberFormat="1" applyFont="1" applyFill="1" applyBorder="1" applyAlignment="1">
      <alignment horizontal="center"/>
    </xf>
    <xf numFmtId="1" fontId="97" fillId="35" borderId="38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181" fontId="17" fillId="34" borderId="38" xfId="0" applyNumberFormat="1" applyFont="1" applyFill="1" applyBorder="1" applyAlignment="1">
      <alignment horizontal="center"/>
    </xf>
    <xf numFmtId="179" fontId="17" fillId="34" borderId="39" xfId="0" applyNumberFormat="1" applyFont="1" applyFill="1" applyBorder="1" applyAlignment="1">
      <alignment horizontal="center"/>
    </xf>
    <xf numFmtId="1" fontId="96" fillId="34" borderId="41" xfId="0" applyNumberFormat="1" applyFont="1" applyFill="1" applyBorder="1" applyAlignment="1">
      <alignment horizontal="center"/>
    </xf>
    <xf numFmtId="179" fontId="14" fillId="34" borderId="26" xfId="0" applyNumberFormat="1" applyFont="1" applyFill="1" applyBorder="1" applyAlignment="1">
      <alignment horizontal="center"/>
    </xf>
    <xf numFmtId="0" fontId="14" fillId="34" borderId="44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179" fontId="17" fillId="34" borderId="26" xfId="0" applyNumberFormat="1" applyFont="1" applyFill="1" applyBorder="1" applyAlignment="1">
      <alignment horizontal="center"/>
    </xf>
    <xf numFmtId="1" fontId="98" fillId="36" borderId="38" xfId="0" applyNumberFormat="1" applyFont="1" applyFill="1" applyBorder="1" applyAlignment="1">
      <alignment horizontal="center"/>
    </xf>
    <xf numFmtId="0" fontId="110" fillId="34" borderId="13" xfId="0" applyFont="1" applyFill="1" applyBorder="1" applyAlignment="1">
      <alignment horizontal="center"/>
    </xf>
    <xf numFmtId="0" fontId="110" fillId="34" borderId="17" xfId="0" applyFont="1" applyFill="1" applyBorder="1" applyAlignment="1">
      <alignment horizontal="center"/>
    </xf>
    <xf numFmtId="181" fontId="110" fillId="34" borderId="18" xfId="0" applyNumberFormat="1" applyFont="1" applyFill="1" applyBorder="1" applyAlignment="1">
      <alignment horizontal="center"/>
    </xf>
    <xf numFmtId="179" fontId="110" fillId="34" borderId="19" xfId="0" applyNumberFormat="1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1" fontId="6" fillId="34" borderId="22" xfId="0" applyNumberFormat="1" applyFont="1" applyFill="1" applyBorder="1" applyAlignment="1">
      <alignment horizontal="center"/>
    </xf>
    <xf numFmtId="1" fontId="9" fillId="34" borderId="39" xfId="0" applyNumberFormat="1" applyFont="1" applyFill="1" applyBorder="1" applyAlignment="1">
      <alignment horizontal="center"/>
    </xf>
    <xf numFmtId="1" fontId="9" fillId="34" borderId="38" xfId="0" applyNumberFormat="1" applyFont="1" applyFill="1" applyBorder="1" applyAlignment="1">
      <alignment horizontal="center"/>
    </xf>
    <xf numFmtId="1" fontId="9" fillId="34" borderId="26" xfId="0" applyNumberFormat="1" applyFont="1" applyFill="1" applyBorder="1" applyAlignment="1">
      <alignment horizontal="center"/>
    </xf>
    <xf numFmtId="1" fontId="9" fillId="34" borderId="49" xfId="0" applyNumberFormat="1" applyFont="1" applyFill="1" applyBorder="1" applyAlignment="1">
      <alignment horizontal="center"/>
    </xf>
    <xf numFmtId="1" fontId="103" fillId="35" borderId="38" xfId="0" applyNumberFormat="1" applyFont="1" applyFill="1" applyBorder="1" applyAlignment="1">
      <alignment horizontal="center"/>
    </xf>
    <xf numFmtId="0" fontId="98" fillId="34" borderId="20" xfId="0" applyFont="1" applyFill="1" applyBorder="1" applyAlignment="1">
      <alignment horizontal="center"/>
    </xf>
    <xf numFmtId="0" fontId="98" fillId="34" borderId="42" xfId="0" applyFont="1" applyFill="1" applyBorder="1" applyAlignment="1">
      <alignment horizontal="center"/>
    </xf>
    <xf numFmtId="1" fontId="98" fillId="34" borderId="41" xfId="0" applyNumberFormat="1" applyFont="1" applyFill="1" applyBorder="1" applyAlignment="1">
      <alignment horizontal="center"/>
    </xf>
    <xf numFmtId="1" fontId="98" fillId="34" borderId="26" xfId="0" applyNumberFormat="1" applyFont="1" applyFill="1" applyBorder="1" applyAlignment="1">
      <alignment horizontal="center"/>
    </xf>
    <xf numFmtId="0" fontId="102" fillId="36" borderId="20" xfId="0" applyFont="1" applyFill="1" applyBorder="1" applyAlignment="1">
      <alignment horizontal="center"/>
    </xf>
    <xf numFmtId="0" fontId="102" fillId="36" borderId="37" xfId="0" applyFont="1" applyFill="1" applyBorder="1" applyAlignment="1">
      <alignment horizontal="center"/>
    </xf>
    <xf numFmtId="181" fontId="102" fillId="36" borderId="38" xfId="0" applyNumberFormat="1" applyFont="1" applyFill="1" applyBorder="1" applyAlignment="1">
      <alignment horizontal="center"/>
    </xf>
    <xf numFmtId="179" fontId="102" fillId="36" borderId="26" xfId="0" applyNumberFormat="1" applyFont="1" applyFill="1" applyBorder="1" applyAlignment="1">
      <alignment horizontal="center"/>
    </xf>
    <xf numFmtId="0" fontId="107" fillId="35" borderId="13" xfId="0" applyFont="1" applyFill="1" applyBorder="1" applyAlignment="1">
      <alignment horizontal="center"/>
    </xf>
    <xf numFmtId="0" fontId="107" fillId="35" borderId="17" xfId="0" applyFont="1" applyFill="1" applyBorder="1" applyAlignment="1">
      <alignment horizontal="center"/>
    </xf>
    <xf numFmtId="181" fontId="107" fillId="35" borderId="18" xfId="0" applyNumberFormat="1" applyFont="1" applyFill="1" applyBorder="1" applyAlignment="1">
      <alignment horizontal="center"/>
    </xf>
    <xf numFmtId="179" fontId="109" fillId="34" borderId="13" xfId="0" applyNumberFormat="1" applyFont="1" applyFill="1" applyBorder="1" applyAlignment="1">
      <alignment horizontal="center"/>
    </xf>
    <xf numFmtId="0" fontId="111" fillId="34" borderId="37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08" fillId="36" borderId="40" xfId="0" applyFont="1" applyFill="1" applyBorder="1" applyAlignment="1">
      <alignment horizontal="center"/>
    </xf>
    <xf numFmtId="181" fontId="108" fillId="36" borderId="46" xfId="0" applyNumberFormat="1" applyFont="1" applyFill="1" applyBorder="1" applyAlignment="1">
      <alignment horizontal="center"/>
    </xf>
    <xf numFmtId="0" fontId="110" fillId="34" borderId="20" xfId="0" applyFont="1" applyFill="1" applyBorder="1" applyAlignment="1">
      <alignment horizontal="center"/>
    </xf>
    <xf numFmtId="0" fontId="107" fillId="35" borderId="40" xfId="0" applyFont="1" applyFill="1" applyBorder="1" applyAlignment="1">
      <alignment horizontal="center"/>
    </xf>
    <xf numFmtId="181" fontId="107" fillId="35" borderId="41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181" fontId="17" fillId="34" borderId="28" xfId="0" applyNumberFormat="1" applyFont="1" applyFill="1" applyBorder="1" applyAlignment="1">
      <alignment horizontal="center"/>
    </xf>
    <xf numFmtId="179" fontId="17" fillId="34" borderId="22" xfId="0" applyNumberFormat="1" applyFont="1" applyFill="1" applyBorder="1" applyAlignment="1">
      <alignment horizontal="center"/>
    </xf>
    <xf numFmtId="0" fontId="112" fillId="34" borderId="37" xfId="0" applyFont="1" applyFill="1" applyBorder="1" applyAlignment="1">
      <alignment horizontal="center"/>
    </xf>
    <xf numFmtId="181" fontId="112" fillId="34" borderId="38" xfId="0" applyNumberFormat="1" applyFont="1" applyFill="1" applyBorder="1" applyAlignment="1">
      <alignment horizontal="center"/>
    </xf>
    <xf numFmtId="179" fontId="107" fillId="35" borderId="13" xfId="0" applyNumberFormat="1" applyFont="1" applyFill="1" applyBorder="1" applyAlignment="1">
      <alignment horizontal="center"/>
    </xf>
    <xf numFmtId="179" fontId="106" fillId="35" borderId="13" xfId="0" applyNumberFormat="1" applyFont="1" applyFill="1" applyBorder="1" applyAlignment="1">
      <alignment horizontal="center"/>
    </xf>
    <xf numFmtId="179" fontId="17" fillId="34" borderId="19" xfId="0" applyNumberFormat="1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181" fontId="13" fillId="34" borderId="28" xfId="0" applyNumberFormat="1" applyFont="1" applyFill="1" applyBorder="1" applyAlignment="1">
      <alignment horizontal="center"/>
    </xf>
    <xf numFmtId="179" fontId="13" fillId="34" borderId="25" xfId="0" applyNumberFormat="1" applyFont="1" applyFill="1" applyBorder="1" applyAlignment="1">
      <alignment horizontal="center"/>
    </xf>
    <xf numFmtId="181" fontId="107" fillId="35" borderId="46" xfId="0" applyNumberFormat="1" applyFont="1" applyFill="1" applyBorder="1" applyAlignment="1">
      <alignment horizontal="center"/>
    </xf>
    <xf numFmtId="179" fontId="12" fillId="34" borderId="13" xfId="0" applyNumberFormat="1" applyFont="1" applyFill="1" applyBorder="1" applyAlignment="1">
      <alignment horizontal="center"/>
    </xf>
    <xf numFmtId="0" fontId="107" fillId="35" borderId="21" xfId="0" applyFont="1" applyFill="1" applyBorder="1" applyAlignment="1">
      <alignment horizontal="center"/>
    </xf>
    <xf numFmtId="181" fontId="107" fillId="35" borderId="23" xfId="0" applyNumberFormat="1" applyFont="1" applyFill="1" applyBorder="1" applyAlignment="1">
      <alignment horizontal="center"/>
    </xf>
    <xf numFmtId="179" fontId="107" fillId="35" borderId="22" xfId="0" applyNumberFormat="1" applyFont="1" applyFill="1" applyBorder="1" applyAlignment="1">
      <alignment horizontal="center"/>
    </xf>
    <xf numFmtId="1" fontId="103" fillId="35" borderId="28" xfId="0" applyNumberFormat="1" applyFont="1" applyFill="1" applyBorder="1" applyAlignment="1">
      <alignment horizontal="center"/>
    </xf>
    <xf numFmtId="1" fontId="104" fillId="34" borderId="28" xfId="0" applyNumberFormat="1" applyFont="1" applyFill="1" applyBorder="1" applyAlignment="1">
      <alignment horizontal="center"/>
    </xf>
    <xf numFmtId="1" fontId="104" fillId="34" borderId="22" xfId="0" applyNumberFormat="1" applyFont="1" applyFill="1" applyBorder="1" applyAlignment="1">
      <alignment horizontal="center"/>
    </xf>
    <xf numFmtId="1" fontId="98" fillId="36" borderId="23" xfId="0" applyNumberFormat="1" applyFont="1" applyFill="1" applyBorder="1" applyAlignment="1">
      <alignment horizontal="center"/>
    </xf>
    <xf numFmtId="1" fontId="8" fillId="34" borderId="22" xfId="0" applyNumberFormat="1" applyFont="1" applyFill="1" applyBorder="1" applyAlignment="1">
      <alignment horizontal="center"/>
    </xf>
    <xf numFmtId="1" fontId="7" fillId="34" borderId="25" xfId="0" applyNumberFormat="1" applyFont="1" applyFill="1" applyBorder="1" applyAlignment="1">
      <alignment horizontal="center"/>
    </xf>
    <xf numFmtId="1" fontId="3" fillId="34" borderId="22" xfId="0" applyNumberFormat="1" applyFont="1" applyFill="1" applyBorder="1" applyAlignment="1">
      <alignment horizontal="center"/>
    </xf>
    <xf numFmtId="1" fontId="9" fillId="34" borderId="28" xfId="0" applyNumberFormat="1" applyFont="1" applyFill="1" applyBorder="1" applyAlignment="1">
      <alignment horizontal="center"/>
    </xf>
    <xf numFmtId="1" fontId="6" fillId="34" borderId="28" xfId="0" applyNumberFormat="1" applyFont="1" applyFill="1" applyBorder="1" applyAlignment="1">
      <alignment horizontal="center"/>
    </xf>
    <xf numFmtId="1" fontId="99" fillId="34" borderId="28" xfId="0" applyNumberFormat="1" applyFont="1" applyFill="1" applyBorder="1" applyAlignment="1">
      <alignment horizontal="center"/>
    </xf>
    <xf numFmtId="1" fontId="6" fillId="34" borderId="38" xfId="0" applyNumberFormat="1" applyFont="1" applyFill="1" applyBorder="1" applyAlignment="1">
      <alignment horizontal="center"/>
    </xf>
    <xf numFmtId="1" fontId="6" fillId="34" borderId="39" xfId="0" applyNumberFormat="1" applyFont="1" applyFill="1" applyBorder="1" applyAlignment="1">
      <alignment horizontal="center"/>
    </xf>
    <xf numFmtId="1" fontId="103" fillId="35" borderId="41" xfId="0" applyNumberFormat="1" applyFont="1" applyFill="1" applyBorder="1" applyAlignment="1">
      <alignment horizontal="center"/>
    </xf>
    <xf numFmtId="1" fontId="97" fillId="35" borderId="46" xfId="0" applyNumberFormat="1" applyFont="1" applyFill="1" applyBorder="1" applyAlignment="1">
      <alignment horizontal="center"/>
    </xf>
    <xf numFmtId="1" fontId="104" fillId="34" borderId="41" xfId="0" applyNumberFormat="1" applyFont="1" applyFill="1" applyBorder="1" applyAlignment="1">
      <alignment horizontal="center"/>
    </xf>
    <xf numFmtId="1" fontId="96" fillId="34" borderId="46" xfId="0" applyNumberFormat="1" applyFont="1" applyFill="1" applyBorder="1" applyAlignment="1">
      <alignment horizontal="center"/>
    </xf>
    <xf numFmtId="1" fontId="98" fillId="36" borderId="45" xfId="0" applyNumberFormat="1" applyFont="1" applyFill="1" applyBorder="1" applyAlignment="1">
      <alignment horizontal="center"/>
    </xf>
    <xf numFmtId="1" fontId="8" fillId="34" borderId="41" xfId="0" applyNumberFormat="1" applyFont="1" applyFill="1" applyBorder="1" applyAlignment="1">
      <alignment horizontal="center"/>
    </xf>
    <xf numFmtId="1" fontId="8" fillId="34" borderId="46" xfId="0" applyNumberFormat="1" applyFont="1" applyFill="1" applyBorder="1" applyAlignment="1">
      <alignment horizontal="center"/>
    </xf>
    <xf numFmtId="1" fontId="7" fillId="34" borderId="45" xfId="0" applyNumberFormat="1" applyFont="1" applyFill="1" applyBorder="1" applyAlignment="1">
      <alignment horizontal="center"/>
    </xf>
    <xf numFmtId="1" fontId="3" fillId="34" borderId="26" xfId="0" applyNumberFormat="1" applyFont="1" applyFill="1" applyBorder="1" applyAlignment="1">
      <alignment horizontal="center"/>
    </xf>
    <xf numFmtId="1" fontId="11" fillId="34" borderId="41" xfId="0" applyNumberFormat="1" applyFont="1" applyFill="1" applyBorder="1" applyAlignment="1">
      <alignment horizontal="center"/>
    </xf>
    <xf numFmtId="1" fontId="11" fillId="34" borderId="38" xfId="0" applyNumberFormat="1" applyFont="1" applyFill="1" applyBorder="1" applyAlignment="1">
      <alignment horizontal="center"/>
    </xf>
    <xf numFmtId="1" fontId="9" fillId="34" borderId="46" xfId="0" applyNumberFormat="1" applyFont="1" applyFill="1" applyBorder="1" applyAlignment="1">
      <alignment horizontal="center"/>
    </xf>
    <xf numFmtId="1" fontId="9" fillId="34" borderId="41" xfId="0" applyNumberFormat="1" applyFont="1" applyFill="1" applyBorder="1" applyAlignment="1">
      <alignment horizontal="center"/>
    </xf>
    <xf numFmtId="1" fontId="9" fillId="34" borderId="35" xfId="0" applyNumberFormat="1" applyFont="1" applyFill="1" applyBorder="1" applyAlignment="1">
      <alignment horizontal="center"/>
    </xf>
    <xf numFmtId="0" fontId="113" fillId="34" borderId="17" xfId="0" applyFont="1" applyFill="1" applyBorder="1" applyAlignment="1">
      <alignment horizontal="center"/>
    </xf>
    <xf numFmtId="0" fontId="113" fillId="34" borderId="1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14" fillId="36" borderId="13" xfId="0" applyFont="1" applyFill="1" applyBorder="1" applyAlignment="1">
      <alignment horizontal="center"/>
    </xf>
    <xf numFmtId="0" fontId="114" fillId="36" borderId="17" xfId="0" applyFont="1" applyFill="1" applyBorder="1" applyAlignment="1">
      <alignment horizontal="center"/>
    </xf>
    <xf numFmtId="0" fontId="115" fillId="35" borderId="37" xfId="0" applyFont="1" applyFill="1" applyBorder="1" applyAlignment="1">
      <alignment horizontal="center"/>
    </xf>
    <xf numFmtId="0" fontId="115" fillId="35" borderId="20" xfId="0" applyFont="1" applyFill="1" applyBorder="1" applyAlignment="1">
      <alignment horizontal="center"/>
    </xf>
    <xf numFmtId="0" fontId="116" fillId="34" borderId="37" xfId="0" applyFont="1" applyFill="1" applyBorder="1" applyAlignment="1">
      <alignment horizontal="center"/>
    </xf>
    <xf numFmtId="0" fontId="116" fillId="36" borderId="20" xfId="0" applyFont="1" applyFill="1" applyBorder="1" applyAlignment="1">
      <alignment horizontal="center"/>
    </xf>
    <xf numFmtId="0" fontId="113" fillId="34" borderId="37" xfId="0" applyFont="1" applyFill="1" applyBorder="1" applyAlignment="1">
      <alignment horizontal="center"/>
    </xf>
    <xf numFmtId="0" fontId="113" fillId="34" borderId="20" xfId="0" applyFont="1" applyFill="1" applyBorder="1" applyAlignment="1">
      <alignment horizontal="center"/>
    </xf>
    <xf numFmtId="0" fontId="114" fillId="36" borderId="20" xfId="0" applyFont="1" applyFill="1" applyBorder="1" applyAlignment="1">
      <alignment horizontal="center"/>
    </xf>
    <xf numFmtId="0" fontId="114" fillId="36" borderId="37" xfId="0" applyFont="1" applyFill="1" applyBorder="1" applyAlignment="1">
      <alignment horizontal="center"/>
    </xf>
    <xf numFmtId="0" fontId="20" fillId="34" borderId="37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/>
    </xf>
    <xf numFmtId="0" fontId="117" fillId="35" borderId="37" xfId="0" applyFont="1" applyFill="1" applyBorder="1" applyAlignment="1">
      <alignment horizontal="center"/>
    </xf>
    <xf numFmtId="0" fontId="117" fillId="35" borderId="20" xfId="0" applyFont="1" applyFill="1" applyBorder="1" applyAlignment="1">
      <alignment horizontal="center"/>
    </xf>
    <xf numFmtId="0" fontId="116" fillId="34" borderId="17" xfId="0" applyFont="1" applyFill="1" applyBorder="1" applyAlignment="1">
      <alignment horizontal="center"/>
    </xf>
    <xf numFmtId="0" fontId="116" fillId="34" borderId="13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0" fontId="118" fillId="34" borderId="44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55" xfId="0" applyFont="1" applyFill="1" applyBorder="1" applyAlignment="1">
      <alignment horizontal="center"/>
    </xf>
    <xf numFmtId="1" fontId="104" fillId="34" borderId="23" xfId="0" applyNumberFormat="1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115" fillId="35" borderId="13" xfId="0" applyFont="1" applyFill="1" applyBorder="1" applyAlignment="1">
      <alignment horizontal="center"/>
    </xf>
    <xf numFmtId="0" fontId="23" fillId="34" borderId="37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2" fillId="34" borderId="37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181" fontId="119" fillId="36" borderId="38" xfId="0" applyNumberFormat="1" applyFont="1" applyFill="1" applyBorder="1" applyAlignment="1">
      <alignment horizontal="center"/>
    </xf>
    <xf numFmtId="0" fontId="119" fillId="36" borderId="20" xfId="0" applyFont="1" applyFill="1" applyBorder="1" applyAlignment="1">
      <alignment horizontal="center"/>
    </xf>
    <xf numFmtId="181" fontId="25" fillId="34" borderId="38" xfId="0" applyNumberFormat="1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181" fontId="4" fillId="34" borderId="38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20" fillId="35" borderId="20" xfId="0" applyFont="1" applyFill="1" applyBorder="1" applyAlignment="1">
      <alignment horizontal="center"/>
    </xf>
    <xf numFmtId="181" fontId="23" fillId="34" borderId="18" xfId="0" applyNumberFormat="1" applyFont="1" applyFill="1" applyBorder="1" applyAlignment="1">
      <alignment horizontal="center"/>
    </xf>
    <xf numFmtId="181" fontId="19" fillId="34" borderId="18" xfId="0" applyNumberFormat="1" applyFont="1" applyFill="1" applyBorder="1" applyAlignment="1">
      <alignment horizontal="center"/>
    </xf>
    <xf numFmtId="181" fontId="24" fillId="34" borderId="18" xfId="0" applyNumberFormat="1" applyFont="1" applyFill="1" applyBorder="1" applyAlignment="1">
      <alignment horizontal="center"/>
    </xf>
    <xf numFmtId="181" fontId="20" fillId="34" borderId="18" xfId="0" applyNumberFormat="1" applyFont="1" applyFill="1" applyBorder="1" applyAlignment="1">
      <alignment horizontal="center"/>
    </xf>
    <xf numFmtId="181" fontId="115" fillId="35" borderId="38" xfId="0" applyNumberFormat="1" applyFont="1" applyFill="1" applyBorder="1" applyAlignment="1">
      <alignment horizontal="center"/>
    </xf>
    <xf numFmtId="181" fontId="117" fillId="35" borderId="38" xfId="0" applyNumberFormat="1" applyFont="1" applyFill="1" applyBorder="1" applyAlignment="1">
      <alignment horizontal="center"/>
    </xf>
    <xf numFmtId="181" fontId="116" fillId="34" borderId="38" xfId="0" applyNumberFormat="1" applyFont="1" applyFill="1" applyBorder="1" applyAlignment="1">
      <alignment horizontal="center"/>
    </xf>
    <xf numFmtId="181" fontId="113" fillId="34" borderId="38" xfId="0" applyNumberFormat="1" applyFont="1" applyFill="1" applyBorder="1" applyAlignment="1">
      <alignment horizontal="center"/>
    </xf>
    <xf numFmtId="181" fontId="114" fillId="36" borderId="38" xfId="0" applyNumberFormat="1" applyFont="1" applyFill="1" applyBorder="1" applyAlignment="1">
      <alignment horizontal="center"/>
    </xf>
    <xf numFmtId="181" fontId="23" fillId="34" borderId="38" xfId="0" applyNumberFormat="1" applyFont="1" applyFill="1" applyBorder="1" applyAlignment="1">
      <alignment horizontal="center"/>
    </xf>
    <xf numFmtId="181" fontId="20" fillId="34" borderId="38" xfId="0" applyNumberFormat="1" applyFont="1" applyFill="1" applyBorder="1" applyAlignment="1">
      <alignment horizontal="center"/>
    </xf>
    <xf numFmtId="181" fontId="22" fillId="34" borderId="38" xfId="0" applyNumberFormat="1" applyFont="1" applyFill="1" applyBorder="1" applyAlignment="1">
      <alignment horizontal="center"/>
    </xf>
    <xf numFmtId="181" fontId="24" fillId="34" borderId="38" xfId="0" applyNumberFormat="1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81" fontId="19" fillId="34" borderId="38" xfId="0" applyNumberFormat="1" applyFont="1" applyFill="1" applyBorder="1" applyAlignment="1">
      <alignment horizontal="center"/>
    </xf>
    <xf numFmtId="181" fontId="116" fillId="34" borderId="18" xfId="0" applyNumberFormat="1" applyFont="1" applyFill="1" applyBorder="1" applyAlignment="1">
      <alignment horizontal="center"/>
    </xf>
    <xf numFmtId="181" fontId="113" fillId="34" borderId="18" xfId="0" applyNumberFormat="1" applyFont="1" applyFill="1" applyBorder="1" applyAlignment="1">
      <alignment horizontal="center"/>
    </xf>
    <xf numFmtId="181" fontId="114" fillId="36" borderId="18" xfId="0" applyNumberFormat="1" applyFont="1" applyFill="1" applyBorder="1" applyAlignment="1">
      <alignment horizontal="center"/>
    </xf>
    <xf numFmtId="181" fontId="21" fillId="34" borderId="18" xfId="0" applyNumberFormat="1" applyFont="1" applyFill="1" applyBorder="1" applyAlignment="1">
      <alignment horizontal="center"/>
    </xf>
    <xf numFmtId="0" fontId="24" fillId="34" borderId="44" xfId="0" applyFont="1" applyFill="1" applyBorder="1" applyAlignment="1">
      <alignment horizontal="center"/>
    </xf>
    <xf numFmtId="179" fontId="116" fillId="34" borderId="13" xfId="0" applyNumberFormat="1" applyFont="1" applyFill="1" applyBorder="1" applyAlignment="1">
      <alignment horizontal="center"/>
    </xf>
    <xf numFmtId="179" fontId="114" fillId="36" borderId="19" xfId="0" applyNumberFormat="1" applyFont="1" applyFill="1" applyBorder="1" applyAlignment="1">
      <alignment horizontal="center"/>
    </xf>
    <xf numFmtId="179" fontId="115" fillId="35" borderId="26" xfId="0" applyNumberFormat="1" applyFont="1" applyFill="1" applyBorder="1" applyAlignment="1">
      <alignment horizontal="center"/>
    </xf>
    <xf numFmtId="179" fontId="117" fillId="35" borderId="26" xfId="0" applyNumberFormat="1" applyFont="1" applyFill="1" applyBorder="1" applyAlignment="1">
      <alignment horizontal="center"/>
    </xf>
    <xf numFmtId="179" fontId="113" fillId="34" borderId="19" xfId="0" applyNumberFormat="1" applyFont="1" applyFill="1" applyBorder="1" applyAlignment="1">
      <alignment horizontal="center"/>
    </xf>
    <xf numFmtId="179" fontId="113" fillId="34" borderId="26" xfId="0" applyNumberFormat="1" applyFont="1" applyFill="1" applyBorder="1" applyAlignment="1">
      <alignment horizontal="center"/>
    </xf>
    <xf numFmtId="179" fontId="114" fillId="36" borderId="26" xfId="0" applyNumberFormat="1" applyFont="1" applyFill="1" applyBorder="1" applyAlignment="1">
      <alignment horizontal="center"/>
    </xf>
    <xf numFmtId="179" fontId="23" fillId="34" borderId="26" xfId="0" applyNumberFormat="1" applyFont="1" applyFill="1" applyBorder="1" applyAlignment="1">
      <alignment horizontal="center"/>
    </xf>
    <xf numFmtId="179" fontId="23" fillId="34" borderId="19" xfId="0" applyNumberFormat="1" applyFont="1" applyFill="1" applyBorder="1" applyAlignment="1">
      <alignment horizontal="center"/>
    </xf>
    <xf numFmtId="179" fontId="20" fillId="34" borderId="39" xfId="0" applyNumberFormat="1" applyFont="1" applyFill="1" applyBorder="1" applyAlignment="1">
      <alignment horizontal="center"/>
    </xf>
    <xf numFmtId="179" fontId="21" fillId="34" borderId="36" xfId="0" applyNumberFormat="1" applyFont="1" applyFill="1" applyBorder="1" applyAlignment="1">
      <alignment horizontal="center"/>
    </xf>
    <xf numFmtId="179" fontId="21" fillId="34" borderId="39" xfId="0" applyNumberFormat="1" applyFont="1" applyFill="1" applyBorder="1" applyAlignment="1">
      <alignment horizontal="center"/>
    </xf>
    <xf numFmtId="179" fontId="24" fillId="34" borderId="39" xfId="0" applyNumberFormat="1" applyFont="1" applyFill="1" applyBorder="1" applyAlignment="1">
      <alignment horizontal="center"/>
    </xf>
    <xf numFmtId="0" fontId="118" fillId="34" borderId="20" xfId="0" applyFont="1" applyFill="1" applyBorder="1" applyAlignment="1">
      <alignment horizontal="center"/>
    </xf>
    <xf numFmtId="179" fontId="19" fillId="34" borderId="26" xfId="0" applyNumberFormat="1" applyFont="1" applyFill="1" applyBorder="1" applyAlignment="1">
      <alignment horizontal="center"/>
    </xf>
    <xf numFmtId="0" fontId="121" fillId="34" borderId="20" xfId="0" applyFont="1" applyFill="1" applyBorder="1" applyAlignment="1">
      <alignment horizontal="center"/>
    </xf>
    <xf numFmtId="179" fontId="115" fillId="35" borderId="19" xfId="0" applyNumberFormat="1" applyFont="1" applyFill="1" applyBorder="1" applyAlignment="1">
      <alignment horizontal="center"/>
    </xf>
    <xf numFmtId="179" fontId="116" fillId="34" borderId="19" xfId="0" applyNumberFormat="1" applyFont="1" applyFill="1" applyBorder="1" applyAlignment="1">
      <alignment horizontal="center"/>
    </xf>
    <xf numFmtId="179" fontId="116" fillId="34" borderId="26" xfId="0" applyNumberFormat="1" applyFont="1" applyFill="1" applyBorder="1" applyAlignment="1">
      <alignment horizontal="center"/>
    </xf>
    <xf numFmtId="179" fontId="24" fillId="34" borderId="36" xfId="0" applyNumberFormat="1" applyFont="1" applyFill="1" applyBorder="1" applyAlignment="1">
      <alignment horizontal="center"/>
    </xf>
    <xf numFmtId="179" fontId="118" fillId="34" borderId="39" xfId="0" applyNumberFormat="1" applyFont="1" applyFill="1" applyBorder="1" applyAlignment="1">
      <alignment horizontal="center"/>
    </xf>
    <xf numFmtId="179" fontId="19" fillId="34" borderId="19" xfId="0" applyNumberFormat="1" applyFont="1" applyFill="1" applyBorder="1" applyAlignment="1">
      <alignment horizontal="center"/>
    </xf>
    <xf numFmtId="0" fontId="19" fillId="34" borderId="44" xfId="0" applyFont="1" applyFill="1" applyBorder="1" applyAlignment="1">
      <alignment horizontal="center"/>
    </xf>
    <xf numFmtId="179" fontId="20" fillId="34" borderId="36" xfId="0" applyNumberFormat="1" applyFont="1" applyFill="1" applyBorder="1" applyAlignment="1">
      <alignment horizontal="center"/>
    </xf>
    <xf numFmtId="179" fontId="24" fillId="34" borderId="26" xfId="0" applyNumberFormat="1" applyFont="1" applyFill="1" applyBorder="1" applyAlignment="1">
      <alignment horizontal="center"/>
    </xf>
    <xf numFmtId="179" fontId="19" fillId="34" borderId="39" xfId="0" applyNumberFormat="1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/>
    </xf>
    <xf numFmtId="179" fontId="24" fillId="34" borderId="19" xfId="0" applyNumberFormat="1" applyFont="1" applyFill="1" applyBorder="1" applyAlignment="1">
      <alignment horizontal="center"/>
    </xf>
    <xf numFmtId="178" fontId="122" fillId="35" borderId="22" xfId="0" applyNumberFormat="1" applyFont="1" applyFill="1" applyBorder="1" applyAlignment="1">
      <alignment horizontal="center"/>
    </xf>
    <xf numFmtId="0" fontId="122" fillId="35" borderId="20" xfId="0" applyFont="1" applyFill="1" applyBorder="1" applyAlignment="1">
      <alignment horizontal="center"/>
    </xf>
    <xf numFmtId="178" fontId="120" fillId="35" borderId="22" xfId="0" applyNumberFormat="1" applyFont="1" applyFill="1" applyBorder="1" applyAlignment="1">
      <alignment horizontal="center"/>
    </xf>
    <xf numFmtId="178" fontId="123" fillId="34" borderId="22" xfId="0" applyNumberFormat="1" applyFont="1" applyFill="1" applyBorder="1" applyAlignment="1">
      <alignment horizontal="center"/>
    </xf>
    <xf numFmtId="0" fontId="123" fillId="34" borderId="20" xfId="0" applyFont="1" applyFill="1" applyBorder="1" applyAlignment="1">
      <alignment horizontal="center"/>
    </xf>
    <xf numFmtId="178" fontId="4" fillId="34" borderId="22" xfId="0" applyNumberFormat="1" applyFont="1" applyFill="1" applyBorder="1" applyAlignment="1">
      <alignment horizontal="center"/>
    </xf>
    <xf numFmtId="178" fontId="25" fillId="34" borderId="25" xfId="0" applyNumberFormat="1" applyFont="1" applyFill="1" applyBorder="1" applyAlignment="1">
      <alignment horizontal="center"/>
    </xf>
    <xf numFmtId="178" fontId="119" fillId="36" borderId="26" xfId="0" applyNumberFormat="1" applyFont="1" applyFill="1" applyBorder="1" applyAlignment="1">
      <alignment horizontal="center"/>
    </xf>
    <xf numFmtId="178" fontId="122" fillId="35" borderId="13" xfId="0" applyNumberFormat="1" applyFont="1" applyFill="1" applyBorder="1" applyAlignment="1">
      <alignment horizontal="center"/>
    </xf>
    <xf numFmtId="0" fontId="122" fillId="35" borderId="13" xfId="0" applyFont="1" applyFill="1" applyBorder="1" applyAlignment="1">
      <alignment horizontal="center"/>
    </xf>
    <xf numFmtId="0" fontId="119" fillId="36" borderId="13" xfId="0" applyFont="1" applyFill="1" applyBorder="1" applyAlignment="1">
      <alignment horizontal="center"/>
    </xf>
    <xf numFmtId="178" fontId="25" fillId="34" borderId="16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178" fontId="26" fillId="34" borderId="16" xfId="0" applyNumberFormat="1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181" fontId="27" fillId="34" borderId="18" xfId="0" applyNumberFormat="1" applyFont="1" applyFill="1" applyBorder="1" applyAlignment="1">
      <alignment horizontal="center"/>
    </xf>
    <xf numFmtId="178" fontId="27" fillId="34" borderId="13" xfId="0" applyNumberFormat="1" applyFont="1" applyFill="1" applyBorder="1" applyAlignment="1">
      <alignment horizontal="center"/>
    </xf>
    <xf numFmtId="178" fontId="29" fillId="34" borderId="16" xfId="0" applyNumberFormat="1" applyFont="1" applyFill="1" applyBorder="1" applyAlignment="1">
      <alignment horizontal="center"/>
    </xf>
    <xf numFmtId="181" fontId="29" fillId="34" borderId="18" xfId="0" applyNumberFormat="1" applyFont="1" applyFill="1" applyBorder="1" applyAlignment="1">
      <alignment horizontal="center"/>
    </xf>
    <xf numFmtId="0" fontId="30" fillId="34" borderId="17" xfId="0" applyFont="1" applyFill="1" applyBorder="1" applyAlignment="1">
      <alignment horizontal="center"/>
    </xf>
    <xf numFmtId="0" fontId="29" fillId="34" borderId="13" xfId="0" applyFont="1" applyFill="1" applyBorder="1" applyAlignment="1">
      <alignment horizontal="center"/>
    </xf>
    <xf numFmtId="0" fontId="124" fillId="35" borderId="13" xfId="0" applyFont="1" applyFill="1" applyBorder="1" applyAlignment="1">
      <alignment horizontal="center"/>
    </xf>
    <xf numFmtId="0" fontId="125" fillId="35" borderId="17" xfId="0" applyFont="1" applyFill="1" applyBorder="1" applyAlignment="1">
      <alignment horizontal="center"/>
    </xf>
    <xf numFmtId="181" fontId="124" fillId="35" borderId="18" xfId="0" applyNumberFormat="1" applyFont="1" applyFill="1" applyBorder="1" applyAlignment="1">
      <alignment horizontal="center"/>
    </xf>
    <xf numFmtId="178" fontId="124" fillId="35" borderId="13" xfId="0" applyNumberFormat="1" applyFont="1" applyFill="1" applyBorder="1" applyAlignment="1">
      <alignment horizontal="center"/>
    </xf>
    <xf numFmtId="0" fontId="31" fillId="34" borderId="20" xfId="0" applyFont="1" applyFill="1" applyBorder="1" applyAlignment="1">
      <alignment horizontal="center"/>
    </xf>
    <xf numFmtId="0" fontId="32" fillId="34" borderId="37" xfId="0" applyFont="1" applyFill="1" applyBorder="1" applyAlignment="1">
      <alignment horizontal="center"/>
    </xf>
    <xf numFmtId="181" fontId="31" fillId="34" borderId="38" xfId="0" applyNumberFormat="1" applyFont="1" applyFill="1" applyBorder="1" applyAlignment="1">
      <alignment horizontal="center"/>
    </xf>
    <xf numFmtId="178" fontId="31" fillId="34" borderId="25" xfId="0" applyNumberFormat="1" applyFont="1" applyFill="1" applyBorder="1" applyAlignment="1">
      <alignment horizontal="center"/>
    </xf>
    <xf numFmtId="178" fontId="29" fillId="34" borderId="22" xfId="0" applyNumberFormat="1" applyFont="1" applyFill="1" applyBorder="1" applyAlignment="1">
      <alignment horizontal="center"/>
    </xf>
    <xf numFmtId="181" fontId="29" fillId="34" borderId="38" xfId="0" applyNumberFormat="1" applyFont="1" applyFill="1" applyBorder="1" applyAlignment="1">
      <alignment horizontal="center"/>
    </xf>
    <xf numFmtId="0" fontId="30" fillId="34" borderId="37" xfId="0" applyFont="1" applyFill="1" applyBorder="1" applyAlignment="1">
      <alignment horizontal="center"/>
    </xf>
    <xf numFmtId="0" fontId="29" fillId="34" borderId="20" xfId="0" applyFont="1" applyFill="1" applyBorder="1" applyAlignment="1">
      <alignment horizontal="center"/>
    </xf>
    <xf numFmtId="178" fontId="27" fillId="34" borderId="22" xfId="0" applyNumberFormat="1" applyFont="1" applyFill="1" applyBorder="1" applyAlignment="1">
      <alignment horizontal="center"/>
    </xf>
    <xf numFmtId="181" fontId="27" fillId="34" borderId="38" xfId="0" applyNumberFormat="1" applyFont="1" applyFill="1" applyBorder="1" applyAlignment="1">
      <alignment horizontal="center"/>
    </xf>
    <xf numFmtId="0" fontId="28" fillId="34" borderId="37" xfId="0" applyFont="1" applyFill="1" applyBorder="1" applyAlignment="1">
      <alignment horizontal="center"/>
    </xf>
    <xf numFmtId="0" fontId="27" fillId="34" borderId="20" xfId="0" applyFont="1" applyFill="1" applyBorder="1" applyAlignment="1">
      <alignment horizontal="center"/>
    </xf>
    <xf numFmtId="178" fontId="124" fillId="35" borderId="22" xfId="0" applyNumberFormat="1" applyFont="1" applyFill="1" applyBorder="1" applyAlignment="1">
      <alignment horizontal="center"/>
    </xf>
    <xf numFmtId="181" fontId="124" fillId="35" borderId="38" xfId="0" applyNumberFormat="1" applyFont="1" applyFill="1" applyBorder="1" applyAlignment="1">
      <alignment horizontal="center"/>
    </xf>
    <xf numFmtId="0" fontId="125" fillId="35" borderId="37" xfId="0" applyFont="1" applyFill="1" applyBorder="1" applyAlignment="1">
      <alignment horizontal="center"/>
    </xf>
    <xf numFmtId="0" fontId="124" fillId="35" borderId="20" xfId="0" applyFont="1" applyFill="1" applyBorder="1" applyAlignment="1">
      <alignment horizontal="center"/>
    </xf>
    <xf numFmtId="0" fontId="126" fillId="35" borderId="13" xfId="0" applyFont="1" applyFill="1" applyBorder="1" applyAlignment="1">
      <alignment horizontal="center"/>
    </xf>
    <xf numFmtId="0" fontId="126" fillId="35" borderId="17" xfId="0" applyFont="1" applyFill="1" applyBorder="1" applyAlignment="1">
      <alignment horizontal="center"/>
    </xf>
    <xf numFmtId="181" fontId="126" fillId="35" borderId="18" xfId="0" applyNumberFormat="1" applyFont="1" applyFill="1" applyBorder="1" applyAlignment="1">
      <alignment horizontal="center"/>
    </xf>
    <xf numFmtId="179" fontId="126" fillId="35" borderId="19" xfId="0" applyNumberFormat="1" applyFont="1" applyFill="1" applyBorder="1" applyAlignment="1">
      <alignment horizontal="center"/>
    </xf>
    <xf numFmtId="179" fontId="33" fillId="34" borderId="19" xfId="0" applyNumberFormat="1" applyFont="1" applyFill="1" applyBorder="1" applyAlignment="1">
      <alignment horizontal="center"/>
    </xf>
    <xf numFmtId="181" fontId="33" fillId="34" borderId="18" xfId="0" applyNumberFormat="1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181" fontId="34" fillId="34" borderId="18" xfId="0" applyNumberFormat="1" applyFont="1" applyFill="1" applyBorder="1" applyAlignment="1">
      <alignment horizontal="center"/>
    </xf>
    <xf numFmtId="179" fontId="34" fillId="34" borderId="19" xfId="0" applyNumberFormat="1" applyFont="1" applyFill="1" applyBorder="1" applyAlignment="1">
      <alignment horizontal="center"/>
    </xf>
    <xf numFmtId="179" fontId="127" fillId="35" borderId="19" xfId="0" applyNumberFormat="1" applyFont="1" applyFill="1" applyBorder="1" applyAlignment="1">
      <alignment horizontal="center"/>
    </xf>
    <xf numFmtId="181" fontId="127" fillId="35" borderId="18" xfId="0" applyNumberFormat="1" applyFont="1" applyFill="1" applyBorder="1" applyAlignment="1">
      <alignment horizontal="center"/>
    </xf>
    <xf numFmtId="0" fontId="127" fillId="35" borderId="17" xfId="0" applyFont="1" applyFill="1" applyBorder="1" applyAlignment="1">
      <alignment horizontal="center"/>
    </xf>
    <xf numFmtId="0" fontId="127" fillId="35" borderId="13" xfId="0" applyFont="1" applyFill="1" applyBorder="1" applyAlignment="1">
      <alignment horizontal="center"/>
    </xf>
    <xf numFmtId="0" fontId="128" fillId="35" borderId="17" xfId="0" applyFont="1" applyFill="1" applyBorder="1" applyAlignment="1">
      <alignment horizontal="center"/>
    </xf>
    <xf numFmtId="0" fontId="127" fillId="35" borderId="20" xfId="0" applyFont="1" applyFill="1" applyBorder="1" applyAlignment="1">
      <alignment horizontal="center"/>
    </xf>
    <xf numFmtId="0" fontId="127" fillId="35" borderId="37" xfId="0" applyFont="1" applyFill="1" applyBorder="1" applyAlignment="1">
      <alignment horizontal="center"/>
    </xf>
    <xf numFmtId="181" fontId="127" fillId="35" borderId="38" xfId="0" applyNumberFormat="1" applyFont="1" applyFill="1" applyBorder="1" applyAlignment="1">
      <alignment horizontal="center"/>
    </xf>
    <xf numFmtId="179" fontId="127" fillId="35" borderId="26" xfId="0" applyNumberFormat="1" applyFont="1" applyFill="1" applyBorder="1" applyAlignment="1">
      <alignment horizontal="center"/>
    </xf>
    <xf numFmtId="179" fontId="35" fillId="34" borderId="36" xfId="0" applyNumberFormat="1" applyFont="1" applyFill="1" applyBorder="1" applyAlignment="1">
      <alignment horizontal="center"/>
    </xf>
    <xf numFmtId="181" fontId="35" fillId="34" borderId="18" xfId="0" applyNumberFormat="1" applyFont="1" applyFill="1" applyBorder="1" applyAlignment="1">
      <alignment horizontal="center"/>
    </xf>
    <xf numFmtId="0" fontId="35" fillId="34" borderId="55" xfId="0" applyFont="1" applyFill="1" applyBorder="1" applyAlignment="1">
      <alignment horizontal="center"/>
    </xf>
    <xf numFmtId="0" fontId="35" fillId="34" borderId="16" xfId="0" applyFont="1" applyFill="1" applyBorder="1" applyAlignment="1">
      <alignment horizontal="center"/>
    </xf>
    <xf numFmtId="179" fontId="36" fillId="34" borderId="39" xfId="0" applyNumberFormat="1" applyFont="1" applyFill="1" applyBorder="1" applyAlignment="1">
      <alignment horizontal="center"/>
    </xf>
    <xf numFmtId="181" fontId="36" fillId="34" borderId="38" xfId="0" applyNumberFormat="1" applyFont="1" applyFill="1" applyBorder="1" applyAlignment="1">
      <alignment horizontal="center"/>
    </xf>
    <xf numFmtId="0" fontId="37" fillId="34" borderId="3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179" fontId="129" fillId="36" borderId="19" xfId="0" applyNumberFormat="1" applyFont="1" applyFill="1" applyBorder="1" applyAlignment="1">
      <alignment horizontal="center"/>
    </xf>
    <xf numFmtId="181" fontId="129" fillId="36" borderId="18" xfId="0" applyNumberFormat="1" applyFont="1" applyFill="1" applyBorder="1" applyAlignment="1">
      <alignment horizontal="center"/>
    </xf>
    <xf numFmtId="0" fontId="129" fillId="36" borderId="17" xfId="0" applyFont="1" applyFill="1" applyBorder="1" applyAlignment="1">
      <alignment horizontal="center"/>
    </xf>
    <xf numFmtId="0" fontId="129" fillId="36" borderId="13" xfId="0" applyFont="1" applyFill="1" applyBorder="1" applyAlignment="1">
      <alignment horizontal="center"/>
    </xf>
    <xf numFmtId="179" fontId="33" fillId="34" borderId="22" xfId="0" applyNumberFormat="1" applyFont="1" applyFill="1" applyBorder="1" applyAlignment="1">
      <alignment horizontal="center"/>
    </xf>
    <xf numFmtId="181" fontId="39" fillId="34" borderId="23" xfId="0" applyNumberFormat="1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179" fontId="34" fillId="34" borderId="13" xfId="0" applyNumberFormat="1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181" fontId="39" fillId="34" borderId="18" xfId="0" applyNumberFormat="1" applyFont="1" applyFill="1" applyBorder="1" applyAlignment="1">
      <alignment horizontal="center"/>
    </xf>
    <xf numFmtId="0" fontId="94" fillId="33" borderId="11" xfId="0" applyFont="1" applyFill="1" applyBorder="1" applyAlignment="1">
      <alignment horizontal="center"/>
    </xf>
    <xf numFmtId="0" fontId="94" fillId="33" borderId="12" xfId="0" applyFont="1" applyFill="1" applyBorder="1" applyAlignment="1">
      <alignment horizontal="center"/>
    </xf>
    <xf numFmtId="0" fontId="94" fillId="33" borderId="10" xfId="0" applyFont="1" applyFill="1" applyBorder="1" applyAlignment="1">
      <alignment horizontal="center"/>
    </xf>
    <xf numFmtId="0" fontId="94" fillId="37" borderId="11" xfId="0" applyFont="1" applyFill="1" applyBorder="1" applyAlignment="1">
      <alignment horizontal="center"/>
    </xf>
    <xf numFmtId="0" fontId="94" fillId="37" borderId="12" xfId="0" applyFont="1" applyFill="1" applyBorder="1" applyAlignment="1">
      <alignment horizontal="center"/>
    </xf>
    <xf numFmtId="0" fontId="94" fillId="37" borderId="10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105" fillId="38" borderId="11" xfId="0" applyFont="1" applyFill="1" applyBorder="1" applyAlignment="1">
      <alignment horizontal="center"/>
    </xf>
    <xf numFmtId="0" fontId="105" fillId="38" borderId="12" xfId="0" applyFont="1" applyFill="1" applyBorder="1" applyAlignment="1">
      <alignment horizontal="center"/>
    </xf>
    <xf numFmtId="0" fontId="105" fillId="38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7" borderId="11" xfId="0" applyFont="1" applyFill="1" applyBorder="1" applyAlignment="1">
      <alignment horizontal="center"/>
    </xf>
    <xf numFmtId="0" fontId="4" fillId="27" borderId="12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5" fillId="28" borderId="12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94" fillId="31" borderId="11" xfId="0" applyFont="1" applyFill="1" applyBorder="1" applyAlignment="1">
      <alignment horizontal="center"/>
    </xf>
    <xf numFmtId="0" fontId="94" fillId="31" borderId="12" xfId="0" applyFont="1" applyFill="1" applyBorder="1" applyAlignment="1">
      <alignment horizontal="center"/>
    </xf>
    <xf numFmtId="0" fontId="94" fillId="31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2" customWidth="1"/>
    <col min="2" max="2" width="4.7109375" style="2" customWidth="1"/>
    <col min="3" max="4" width="9.7109375" style="2" customWidth="1"/>
    <col min="5" max="5" width="21.7109375" style="2" customWidth="1"/>
    <col min="6" max="6" width="4.7109375" style="2" customWidth="1"/>
    <col min="7" max="8" width="9.7109375" style="2" customWidth="1"/>
    <col min="9" max="9" width="21.7109375" style="2" customWidth="1"/>
    <col min="10" max="10" width="4.7109375" style="2" customWidth="1"/>
    <col min="11" max="12" width="9.7109375" style="2" customWidth="1"/>
    <col min="13" max="13" width="21.7109375" style="2" customWidth="1"/>
    <col min="14" max="14" width="4.7109375" style="2" customWidth="1"/>
    <col min="15" max="16" width="9.7109375" style="2" customWidth="1"/>
    <col min="17" max="17" width="21.7109375" style="2" customWidth="1"/>
    <col min="18" max="18" width="4.7109375" style="2" customWidth="1"/>
    <col min="19" max="20" width="9.7109375" style="2" customWidth="1"/>
    <col min="21" max="21" width="21.7109375" style="2" customWidth="1"/>
    <col min="22" max="22" width="4.7109375" style="2" customWidth="1"/>
    <col min="23" max="24" width="9.7109375" style="2" customWidth="1"/>
    <col min="25" max="25" width="21.7109375" style="2" customWidth="1"/>
    <col min="26" max="26" width="4.7109375" style="2" customWidth="1"/>
    <col min="27" max="28" width="9.7109375" style="2" customWidth="1"/>
    <col min="29" max="29" width="21.7109375" style="2" customWidth="1"/>
    <col min="30" max="30" width="4.7109375" style="2" customWidth="1"/>
    <col min="31" max="32" width="9.7109375" style="2" customWidth="1"/>
    <col min="33" max="33" width="21.7109375" style="2" customWidth="1"/>
    <col min="34" max="34" width="4.7109375" style="2" customWidth="1"/>
    <col min="35" max="36" width="9.7109375" style="2" customWidth="1"/>
    <col min="37" max="37" width="21.7109375" style="2" customWidth="1"/>
    <col min="38" max="38" width="4.7109375" style="2" customWidth="1"/>
    <col min="39" max="40" width="9.7109375" style="2" customWidth="1"/>
    <col min="41" max="16384" width="9.140625" style="2" customWidth="1"/>
  </cols>
  <sheetData>
    <row r="1" spans="1:52" ht="3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thickBot="1">
      <c r="A2" s="742" t="s">
        <v>26</v>
      </c>
      <c r="B2" s="743"/>
      <c r="C2" s="743"/>
      <c r="D2" s="744"/>
      <c r="E2" s="745" t="s">
        <v>13</v>
      </c>
      <c r="F2" s="746"/>
      <c r="G2" s="746"/>
      <c r="H2" s="747"/>
      <c r="I2" s="748" t="s">
        <v>15</v>
      </c>
      <c r="J2" s="749"/>
      <c r="K2" s="749"/>
      <c r="L2" s="750"/>
      <c r="M2" s="751" t="s">
        <v>12</v>
      </c>
      <c r="N2" s="752"/>
      <c r="O2" s="752"/>
      <c r="P2" s="753"/>
      <c r="Q2" s="733" t="s">
        <v>16</v>
      </c>
      <c r="R2" s="734"/>
      <c r="S2" s="734"/>
      <c r="T2" s="735"/>
      <c r="U2" s="754" t="s">
        <v>17</v>
      </c>
      <c r="V2" s="755"/>
      <c r="W2" s="755"/>
      <c r="X2" s="756"/>
      <c r="Y2" s="739" t="s">
        <v>23</v>
      </c>
      <c r="Z2" s="740"/>
      <c r="AA2" s="740"/>
      <c r="AB2" s="741"/>
      <c r="AC2" s="736" t="s">
        <v>25</v>
      </c>
      <c r="AD2" s="737"/>
      <c r="AE2" s="737"/>
      <c r="AF2" s="738"/>
      <c r="AG2" s="727" t="s">
        <v>18</v>
      </c>
      <c r="AH2" s="728"/>
      <c r="AI2" s="728"/>
      <c r="AJ2" s="729"/>
      <c r="AK2" s="730" t="s">
        <v>24</v>
      </c>
      <c r="AL2" s="731"/>
      <c r="AM2" s="731"/>
      <c r="AN2" s="73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thickBot="1">
      <c r="A3" s="10" t="s">
        <v>7</v>
      </c>
      <c r="B3" s="11" t="s">
        <v>0</v>
      </c>
      <c r="C3" s="10" t="s">
        <v>1</v>
      </c>
      <c r="D3" s="10" t="s">
        <v>2</v>
      </c>
      <c r="E3" s="12" t="s">
        <v>7</v>
      </c>
      <c r="F3" s="13" t="s">
        <v>0</v>
      </c>
      <c r="G3" s="12" t="s">
        <v>1</v>
      </c>
      <c r="H3" s="14" t="s">
        <v>2</v>
      </c>
      <c r="I3" s="15" t="s">
        <v>7</v>
      </c>
      <c r="J3" s="15" t="s">
        <v>0</v>
      </c>
      <c r="K3" s="15" t="s">
        <v>1</v>
      </c>
      <c r="L3" s="16" t="s">
        <v>2</v>
      </c>
      <c r="M3" s="17" t="s">
        <v>7</v>
      </c>
      <c r="N3" s="18" t="s">
        <v>0</v>
      </c>
      <c r="O3" s="17" t="s">
        <v>1</v>
      </c>
      <c r="P3" s="19" t="s">
        <v>2</v>
      </c>
      <c r="Q3" s="20" t="s">
        <v>7</v>
      </c>
      <c r="R3" s="21" t="s">
        <v>0</v>
      </c>
      <c r="S3" s="22" t="s">
        <v>1</v>
      </c>
      <c r="T3" s="20" t="s">
        <v>2</v>
      </c>
      <c r="U3" s="23" t="s">
        <v>7</v>
      </c>
      <c r="V3" s="24" t="s">
        <v>0</v>
      </c>
      <c r="W3" s="25" t="s">
        <v>1</v>
      </c>
      <c r="X3" s="23" t="s">
        <v>2</v>
      </c>
      <c r="Y3" s="26" t="s">
        <v>7</v>
      </c>
      <c r="Z3" s="27" t="s">
        <v>0</v>
      </c>
      <c r="AA3" s="26" t="s">
        <v>1</v>
      </c>
      <c r="AB3" s="26" t="s">
        <v>2</v>
      </c>
      <c r="AC3" s="389" t="s">
        <v>7</v>
      </c>
      <c r="AD3" s="390" t="s">
        <v>0</v>
      </c>
      <c r="AE3" s="391" t="s">
        <v>1</v>
      </c>
      <c r="AF3" s="389" t="s">
        <v>2</v>
      </c>
      <c r="AG3" s="28" t="s">
        <v>7</v>
      </c>
      <c r="AH3" s="29" t="s">
        <v>0</v>
      </c>
      <c r="AI3" s="28" t="s">
        <v>1</v>
      </c>
      <c r="AJ3" s="28" t="s">
        <v>2</v>
      </c>
      <c r="AK3" s="320" t="s">
        <v>7</v>
      </c>
      <c r="AL3" s="321" t="s">
        <v>0</v>
      </c>
      <c r="AM3" s="320" t="s">
        <v>1</v>
      </c>
      <c r="AN3" s="320" t="s">
        <v>2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>
      <c r="A4" s="695" t="s">
        <v>506</v>
      </c>
      <c r="B4" s="696">
        <v>30</v>
      </c>
      <c r="C4" s="697">
        <v>184.5</v>
      </c>
      <c r="D4" s="724">
        <f>C4/B4</f>
        <v>6.15</v>
      </c>
      <c r="E4" s="30" t="s">
        <v>71</v>
      </c>
      <c r="F4" s="31">
        <v>2</v>
      </c>
      <c r="G4" s="32">
        <v>12</v>
      </c>
      <c r="H4" s="33">
        <f>G4/F4</f>
        <v>6</v>
      </c>
      <c r="I4" s="34" t="s">
        <v>114</v>
      </c>
      <c r="J4" s="35">
        <v>5</v>
      </c>
      <c r="K4" s="36">
        <v>31</v>
      </c>
      <c r="L4" s="37">
        <f>K4/J4</f>
        <v>6.2</v>
      </c>
      <c r="M4" s="38" t="s">
        <v>152</v>
      </c>
      <c r="N4" s="39">
        <v>6</v>
      </c>
      <c r="O4" s="40">
        <v>22.5</v>
      </c>
      <c r="P4" s="41">
        <f>O4/N4</f>
        <v>3.75</v>
      </c>
      <c r="Q4" s="412" t="s">
        <v>191</v>
      </c>
      <c r="R4" s="413">
        <v>16</v>
      </c>
      <c r="S4" s="414">
        <v>84.5</v>
      </c>
      <c r="T4" s="520">
        <f>S4/R4</f>
        <v>5.28125</v>
      </c>
      <c r="U4" s="719" t="s">
        <v>422</v>
      </c>
      <c r="V4" s="718">
        <v>31</v>
      </c>
      <c r="W4" s="717">
        <v>186.5</v>
      </c>
      <c r="X4" s="716">
        <f>W4/V4</f>
        <v>6.016129032258065</v>
      </c>
      <c r="Y4" s="551" t="s">
        <v>267</v>
      </c>
      <c r="Z4" s="550">
        <v>29</v>
      </c>
      <c r="AA4" s="410">
        <v>135.5</v>
      </c>
      <c r="AB4" s="498">
        <f>AA4/Z4</f>
        <v>4.672413793103448</v>
      </c>
      <c r="AC4" s="573" t="s">
        <v>307</v>
      </c>
      <c r="AD4" s="476">
        <v>24</v>
      </c>
      <c r="AE4" s="477">
        <v>140.5</v>
      </c>
      <c r="AF4" s="616">
        <f>AE4/AD4</f>
        <v>5.854166666666667</v>
      </c>
      <c r="AG4" s="495" t="s">
        <v>341</v>
      </c>
      <c r="AH4" s="496">
        <v>20</v>
      </c>
      <c r="AI4" s="497">
        <v>97</v>
      </c>
      <c r="AJ4" s="512">
        <f>AI4/AH4</f>
        <v>4.85</v>
      </c>
      <c r="AK4" s="453" t="s">
        <v>380</v>
      </c>
      <c r="AL4" s="454">
        <v>22</v>
      </c>
      <c r="AM4" s="455">
        <v>105.5</v>
      </c>
      <c r="AN4" s="513">
        <f>AM4/AL4</f>
        <v>4.795454545454546</v>
      </c>
      <c r="AO4" s="1">
        <v>28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50" t="s">
        <v>27</v>
      </c>
      <c r="B5" s="51">
        <v>0</v>
      </c>
      <c r="C5" s="277">
        <v>0</v>
      </c>
      <c r="D5" s="481">
        <v>0</v>
      </c>
      <c r="E5" s="431" t="s">
        <v>419</v>
      </c>
      <c r="F5" s="432">
        <v>23</v>
      </c>
      <c r="G5" s="433">
        <v>118</v>
      </c>
      <c r="H5" s="434">
        <f>G5/F5</f>
        <v>5.130434782608695</v>
      </c>
      <c r="I5" s="57" t="s">
        <v>115</v>
      </c>
      <c r="J5" s="58">
        <v>7</v>
      </c>
      <c r="K5" s="59">
        <v>31</v>
      </c>
      <c r="L5" s="60">
        <f>K5/J5</f>
        <v>4.428571428571429</v>
      </c>
      <c r="M5" s="61" t="s">
        <v>153</v>
      </c>
      <c r="N5" s="62">
        <v>8</v>
      </c>
      <c r="O5" s="63">
        <v>33</v>
      </c>
      <c r="P5" s="64">
        <f>O5/N5</f>
        <v>4.125</v>
      </c>
      <c r="Q5" s="723" t="s">
        <v>192</v>
      </c>
      <c r="R5" s="722">
        <v>15</v>
      </c>
      <c r="S5" s="721">
        <v>90.5</v>
      </c>
      <c r="T5" s="720">
        <f>S5/R5</f>
        <v>6.033333333333333</v>
      </c>
      <c r="U5" s="69" t="s">
        <v>233</v>
      </c>
      <c r="V5" s="70">
        <v>5</v>
      </c>
      <c r="W5" s="71">
        <v>24.5</v>
      </c>
      <c r="X5" s="72">
        <f>W5/V5</f>
        <v>4.9</v>
      </c>
      <c r="Y5" s="73" t="s">
        <v>268</v>
      </c>
      <c r="Z5" s="74">
        <v>7</v>
      </c>
      <c r="AA5" s="75">
        <v>38.5</v>
      </c>
      <c r="AB5" s="76">
        <f>AA5/Z5</f>
        <v>5.5</v>
      </c>
      <c r="AC5" s="361" t="s">
        <v>306</v>
      </c>
      <c r="AD5" s="362">
        <v>11</v>
      </c>
      <c r="AE5" s="363">
        <v>64.5</v>
      </c>
      <c r="AF5" s="364">
        <f>AE5/AD5</f>
        <v>5.863636363636363</v>
      </c>
      <c r="AG5" s="397" t="s">
        <v>342</v>
      </c>
      <c r="AH5" s="521">
        <v>16</v>
      </c>
      <c r="AI5" s="522">
        <v>79</v>
      </c>
      <c r="AJ5" s="523">
        <f>AI5/AH5</f>
        <v>4.9375</v>
      </c>
      <c r="AK5" s="328" t="s">
        <v>381</v>
      </c>
      <c r="AL5" s="336">
        <v>13</v>
      </c>
      <c r="AM5" s="350">
        <v>75</v>
      </c>
      <c r="AN5" s="351">
        <f>AM5/AL5</f>
        <v>5.769230769230769</v>
      </c>
      <c r="AO5" s="79">
        <v>170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>
      <c r="A6" s="50" t="s">
        <v>414</v>
      </c>
      <c r="B6" s="51">
        <v>0</v>
      </c>
      <c r="C6" s="277">
        <v>0</v>
      </c>
      <c r="D6" s="481">
        <v>0</v>
      </c>
      <c r="E6" s="80" t="s">
        <v>72</v>
      </c>
      <c r="F6" s="54">
        <v>10</v>
      </c>
      <c r="G6" s="55">
        <v>59.5</v>
      </c>
      <c r="H6" s="56">
        <f>G6/F6</f>
        <v>5.95</v>
      </c>
      <c r="I6" s="57" t="s">
        <v>116</v>
      </c>
      <c r="J6" s="58">
        <v>0</v>
      </c>
      <c r="K6" s="279">
        <v>0</v>
      </c>
      <c r="L6" s="530">
        <v>0</v>
      </c>
      <c r="M6" s="61" t="s">
        <v>154</v>
      </c>
      <c r="N6" s="62">
        <v>0</v>
      </c>
      <c r="O6" s="392">
        <v>0</v>
      </c>
      <c r="P6" s="529">
        <v>0</v>
      </c>
      <c r="Q6" s="65" t="s">
        <v>193</v>
      </c>
      <c r="R6" s="66">
        <v>5</v>
      </c>
      <c r="S6" s="67">
        <v>29</v>
      </c>
      <c r="T6" s="68">
        <f>S6/R6</f>
        <v>5.8</v>
      </c>
      <c r="U6" s="69" t="s">
        <v>416</v>
      </c>
      <c r="V6" s="70">
        <v>0</v>
      </c>
      <c r="W6" s="527">
        <v>0</v>
      </c>
      <c r="X6" s="445">
        <v>0</v>
      </c>
      <c r="Y6" s="73" t="s">
        <v>269</v>
      </c>
      <c r="Z6" s="74">
        <v>0</v>
      </c>
      <c r="AA6" s="281">
        <v>0</v>
      </c>
      <c r="AB6" s="81">
        <v>0</v>
      </c>
      <c r="AC6" s="365" t="s">
        <v>497</v>
      </c>
      <c r="AD6" s="362">
        <v>1</v>
      </c>
      <c r="AE6" s="363">
        <v>2</v>
      </c>
      <c r="AF6" s="364">
        <f>AE6/AD6</f>
        <v>2</v>
      </c>
      <c r="AG6" s="77" t="s">
        <v>343</v>
      </c>
      <c r="AH6" s="78">
        <v>0</v>
      </c>
      <c r="AI6" s="282">
        <v>0</v>
      </c>
      <c r="AJ6" s="82">
        <v>0</v>
      </c>
      <c r="AK6" s="328" t="s">
        <v>417</v>
      </c>
      <c r="AL6" s="336">
        <v>0</v>
      </c>
      <c r="AM6" s="337">
        <v>0</v>
      </c>
      <c r="AN6" s="352">
        <v>0</v>
      </c>
      <c r="AO6" s="1">
        <v>5.7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>
      <c r="A7" s="83" t="s">
        <v>28</v>
      </c>
      <c r="B7" s="84">
        <v>0</v>
      </c>
      <c r="C7" s="533">
        <v>0</v>
      </c>
      <c r="D7" s="481">
        <v>0</v>
      </c>
      <c r="E7" s="80" t="s">
        <v>415</v>
      </c>
      <c r="F7" s="85">
        <v>1</v>
      </c>
      <c r="G7" s="86">
        <v>7.5</v>
      </c>
      <c r="H7" s="56">
        <f>G7/F7</f>
        <v>7.5</v>
      </c>
      <c r="I7" s="506" t="s">
        <v>117</v>
      </c>
      <c r="J7" s="507">
        <v>24</v>
      </c>
      <c r="K7" s="508">
        <v>121.5</v>
      </c>
      <c r="L7" s="509">
        <f>K7/J7</f>
        <v>5.0625</v>
      </c>
      <c r="M7" s="515" t="s">
        <v>155</v>
      </c>
      <c r="N7" s="516">
        <v>18</v>
      </c>
      <c r="O7" s="517">
        <v>94.5</v>
      </c>
      <c r="P7" s="518">
        <f>O7/N7</f>
        <v>5.25</v>
      </c>
      <c r="Q7" s="65" t="s">
        <v>194</v>
      </c>
      <c r="R7" s="89">
        <v>0</v>
      </c>
      <c r="S7" s="100">
        <v>0</v>
      </c>
      <c r="T7" s="528">
        <v>0</v>
      </c>
      <c r="U7" s="69" t="s">
        <v>14</v>
      </c>
      <c r="V7" s="90" t="s">
        <v>14</v>
      </c>
      <c r="W7" s="91" t="s">
        <v>14</v>
      </c>
      <c r="X7" s="72" t="s">
        <v>14</v>
      </c>
      <c r="Y7" s="73" t="s">
        <v>14</v>
      </c>
      <c r="Z7" s="92" t="s">
        <v>14</v>
      </c>
      <c r="AA7" s="93" t="s">
        <v>14</v>
      </c>
      <c r="AB7" s="81" t="s">
        <v>14</v>
      </c>
      <c r="AC7" s="365" t="s">
        <v>308</v>
      </c>
      <c r="AD7" s="366">
        <v>0</v>
      </c>
      <c r="AE7" s="525">
        <v>0</v>
      </c>
      <c r="AF7" s="526">
        <v>0</v>
      </c>
      <c r="AG7" s="77" t="s">
        <v>482</v>
      </c>
      <c r="AH7" s="94">
        <v>0</v>
      </c>
      <c r="AI7" s="95">
        <v>0</v>
      </c>
      <c r="AJ7" s="82">
        <v>0</v>
      </c>
      <c r="AK7" s="328" t="s">
        <v>418</v>
      </c>
      <c r="AL7" s="339">
        <v>1</v>
      </c>
      <c r="AM7" s="343">
        <v>-1</v>
      </c>
      <c r="AN7" s="351">
        <f>AM7/AL7</f>
        <v>-1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83" t="s">
        <v>29</v>
      </c>
      <c r="B8" s="96">
        <v>6</v>
      </c>
      <c r="C8" s="97">
        <v>30</v>
      </c>
      <c r="D8" s="52">
        <f>C8/B8</f>
        <v>5</v>
      </c>
      <c r="E8" s="80" t="s">
        <v>73</v>
      </c>
      <c r="F8" s="85">
        <v>0</v>
      </c>
      <c r="G8" s="531">
        <v>0</v>
      </c>
      <c r="H8" s="357">
        <v>0</v>
      </c>
      <c r="I8" s="57" t="s">
        <v>14</v>
      </c>
      <c r="J8" s="87" t="s">
        <v>14</v>
      </c>
      <c r="K8" s="98" t="s">
        <v>14</v>
      </c>
      <c r="L8" s="60" t="s">
        <v>14</v>
      </c>
      <c r="M8" s="61" t="s">
        <v>475</v>
      </c>
      <c r="N8" s="88">
        <v>4</v>
      </c>
      <c r="O8" s="99">
        <v>20</v>
      </c>
      <c r="P8" s="64">
        <f>O8/N8</f>
        <v>5</v>
      </c>
      <c r="Q8" s="65" t="s">
        <v>195</v>
      </c>
      <c r="R8" s="89">
        <v>0</v>
      </c>
      <c r="S8" s="100">
        <v>0</v>
      </c>
      <c r="T8" s="528">
        <v>0</v>
      </c>
      <c r="U8" s="69" t="s">
        <v>14</v>
      </c>
      <c r="V8" s="90" t="s">
        <v>14</v>
      </c>
      <c r="W8" s="101" t="s">
        <v>14</v>
      </c>
      <c r="X8" s="72" t="s">
        <v>14</v>
      </c>
      <c r="Y8" s="73" t="s">
        <v>14</v>
      </c>
      <c r="Z8" s="92" t="s">
        <v>14</v>
      </c>
      <c r="AA8" s="102" t="s">
        <v>14</v>
      </c>
      <c r="AB8" s="81" t="s">
        <v>14</v>
      </c>
      <c r="AC8" s="365" t="s">
        <v>309</v>
      </c>
      <c r="AD8" s="366">
        <v>0</v>
      </c>
      <c r="AE8" s="525">
        <v>0</v>
      </c>
      <c r="AF8" s="526">
        <v>0</v>
      </c>
      <c r="AG8" s="77" t="s">
        <v>14</v>
      </c>
      <c r="AH8" s="94" t="s">
        <v>14</v>
      </c>
      <c r="AI8" s="103" t="s">
        <v>14</v>
      </c>
      <c r="AJ8" s="82" t="s">
        <v>14</v>
      </c>
      <c r="AK8" s="328" t="s">
        <v>382</v>
      </c>
      <c r="AL8" s="339">
        <v>0</v>
      </c>
      <c r="AM8" s="524">
        <v>0</v>
      </c>
      <c r="AN8" s="352">
        <v>0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83" t="s">
        <v>468</v>
      </c>
      <c r="B9" s="96">
        <v>0</v>
      </c>
      <c r="C9" s="532">
        <v>0</v>
      </c>
      <c r="D9" s="481">
        <v>0</v>
      </c>
      <c r="E9" s="80" t="s">
        <v>14</v>
      </c>
      <c r="F9" s="85" t="s">
        <v>14</v>
      </c>
      <c r="G9" s="86" t="s">
        <v>14</v>
      </c>
      <c r="H9" s="56" t="s">
        <v>14</v>
      </c>
      <c r="I9" s="57" t="s">
        <v>14</v>
      </c>
      <c r="J9" s="87" t="s">
        <v>14</v>
      </c>
      <c r="K9" s="98" t="s">
        <v>14</v>
      </c>
      <c r="L9" s="60" t="s">
        <v>14</v>
      </c>
      <c r="M9" s="61" t="s">
        <v>14</v>
      </c>
      <c r="N9" s="88" t="s">
        <v>14</v>
      </c>
      <c r="O9" s="99" t="s">
        <v>14</v>
      </c>
      <c r="P9" s="64" t="s">
        <v>14</v>
      </c>
      <c r="Q9" s="65" t="s">
        <v>14</v>
      </c>
      <c r="R9" s="89" t="s">
        <v>14</v>
      </c>
      <c r="S9" s="100" t="s">
        <v>14</v>
      </c>
      <c r="T9" s="68" t="s">
        <v>14</v>
      </c>
      <c r="U9" s="69" t="s">
        <v>14</v>
      </c>
      <c r="V9" s="90" t="s">
        <v>14</v>
      </c>
      <c r="W9" s="101" t="s">
        <v>14</v>
      </c>
      <c r="X9" s="72" t="s">
        <v>14</v>
      </c>
      <c r="Y9" s="73" t="s">
        <v>14</v>
      </c>
      <c r="Z9" s="92" t="s">
        <v>14</v>
      </c>
      <c r="AA9" s="102" t="s">
        <v>14</v>
      </c>
      <c r="AB9" s="81" t="s">
        <v>14</v>
      </c>
      <c r="AC9" s="365" t="s">
        <v>14</v>
      </c>
      <c r="AD9" s="366" t="s">
        <v>14</v>
      </c>
      <c r="AE9" s="367" t="s">
        <v>14</v>
      </c>
      <c r="AF9" s="364" t="s">
        <v>14</v>
      </c>
      <c r="AG9" s="77" t="s">
        <v>14</v>
      </c>
      <c r="AH9" s="94" t="s">
        <v>14</v>
      </c>
      <c r="AI9" s="103" t="s">
        <v>14</v>
      </c>
      <c r="AJ9" s="82" t="s">
        <v>14</v>
      </c>
      <c r="AK9" s="328" t="s">
        <v>383</v>
      </c>
      <c r="AL9" s="339">
        <v>0</v>
      </c>
      <c r="AM9" s="524">
        <v>0</v>
      </c>
      <c r="AN9" s="352">
        <v>0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3.5" thickBot="1">
      <c r="A10" s="104" t="s">
        <v>14</v>
      </c>
      <c r="B10" s="105" t="s">
        <v>14</v>
      </c>
      <c r="C10" s="106" t="s">
        <v>14</v>
      </c>
      <c r="D10" s="52" t="s">
        <v>14</v>
      </c>
      <c r="E10" s="107" t="s">
        <v>14</v>
      </c>
      <c r="F10" s="108" t="s">
        <v>14</v>
      </c>
      <c r="G10" s="109" t="s">
        <v>14</v>
      </c>
      <c r="H10" s="56" t="s">
        <v>14</v>
      </c>
      <c r="I10" s="110" t="s">
        <v>14</v>
      </c>
      <c r="J10" s="111" t="s">
        <v>14</v>
      </c>
      <c r="K10" s="112" t="s">
        <v>14</v>
      </c>
      <c r="L10" s="60" t="s">
        <v>14</v>
      </c>
      <c r="M10" s="113" t="s">
        <v>14</v>
      </c>
      <c r="N10" s="114" t="s">
        <v>14</v>
      </c>
      <c r="O10" s="115" t="s">
        <v>14</v>
      </c>
      <c r="P10" s="64" t="s">
        <v>14</v>
      </c>
      <c r="Q10" s="116" t="s">
        <v>14</v>
      </c>
      <c r="R10" s="117" t="s">
        <v>14</v>
      </c>
      <c r="S10" s="118" t="s">
        <v>14</v>
      </c>
      <c r="T10" s="68" t="s">
        <v>14</v>
      </c>
      <c r="U10" s="119" t="s">
        <v>14</v>
      </c>
      <c r="V10" s="120" t="s">
        <v>14</v>
      </c>
      <c r="W10" s="121" t="s">
        <v>14</v>
      </c>
      <c r="X10" s="72" t="s">
        <v>14</v>
      </c>
      <c r="Y10" s="122" t="s">
        <v>14</v>
      </c>
      <c r="Z10" s="123" t="s">
        <v>14</v>
      </c>
      <c r="AA10" s="124" t="s">
        <v>14</v>
      </c>
      <c r="AB10" s="81" t="s">
        <v>14</v>
      </c>
      <c r="AC10" s="368" t="s">
        <v>14</v>
      </c>
      <c r="AD10" s="369" t="s">
        <v>14</v>
      </c>
      <c r="AE10" s="370" t="s">
        <v>14</v>
      </c>
      <c r="AF10" s="364" t="s">
        <v>14</v>
      </c>
      <c r="AG10" s="125" t="s">
        <v>14</v>
      </c>
      <c r="AH10" s="126" t="s">
        <v>14</v>
      </c>
      <c r="AI10" s="127" t="s">
        <v>14</v>
      </c>
      <c r="AJ10" s="82" t="s">
        <v>14</v>
      </c>
      <c r="AK10" s="331" t="s">
        <v>14</v>
      </c>
      <c r="AL10" s="353" t="s">
        <v>14</v>
      </c>
      <c r="AM10" s="333" t="s">
        <v>14</v>
      </c>
      <c r="AN10" s="352" t="s">
        <v>14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3.5" thickBot="1">
      <c r="A11" s="128" t="s">
        <v>8</v>
      </c>
      <c r="B11" s="128" t="s">
        <v>0</v>
      </c>
      <c r="C11" s="129" t="s">
        <v>1</v>
      </c>
      <c r="D11" s="128" t="s">
        <v>2</v>
      </c>
      <c r="E11" s="130" t="s">
        <v>8</v>
      </c>
      <c r="F11" s="130" t="s">
        <v>0</v>
      </c>
      <c r="G11" s="131" t="s">
        <v>1</v>
      </c>
      <c r="H11" s="130" t="s">
        <v>2</v>
      </c>
      <c r="I11" s="6" t="s">
        <v>8</v>
      </c>
      <c r="J11" s="132" t="s">
        <v>0</v>
      </c>
      <c r="K11" s="133" t="s">
        <v>1</v>
      </c>
      <c r="L11" s="132" t="s">
        <v>2</v>
      </c>
      <c r="M11" s="134" t="s">
        <v>8</v>
      </c>
      <c r="N11" s="134" t="s">
        <v>0</v>
      </c>
      <c r="O11" s="135" t="s">
        <v>1</v>
      </c>
      <c r="P11" s="8" t="s">
        <v>2</v>
      </c>
      <c r="Q11" s="136" t="s">
        <v>8</v>
      </c>
      <c r="R11" s="137" t="s">
        <v>0</v>
      </c>
      <c r="S11" s="138" t="s">
        <v>1</v>
      </c>
      <c r="T11" s="139" t="s">
        <v>2</v>
      </c>
      <c r="U11" s="23" t="s">
        <v>8</v>
      </c>
      <c r="V11" s="24" t="s">
        <v>0</v>
      </c>
      <c r="W11" s="140" t="s">
        <v>1</v>
      </c>
      <c r="X11" s="23" t="s">
        <v>2</v>
      </c>
      <c r="Y11" s="141" t="s">
        <v>8</v>
      </c>
      <c r="Z11" s="141" t="s">
        <v>0</v>
      </c>
      <c r="AA11" s="142" t="s">
        <v>1</v>
      </c>
      <c r="AB11" s="141" t="s">
        <v>2</v>
      </c>
      <c r="AC11" s="386" t="s">
        <v>8</v>
      </c>
      <c r="AD11" s="387" t="s">
        <v>0</v>
      </c>
      <c r="AE11" s="388" t="s">
        <v>1</v>
      </c>
      <c r="AF11" s="386" t="s">
        <v>2</v>
      </c>
      <c r="AG11" s="143" t="s">
        <v>8</v>
      </c>
      <c r="AH11" s="143" t="s">
        <v>0</v>
      </c>
      <c r="AI11" s="144" t="s">
        <v>1</v>
      </c>
      <c r="AJ11" s="143" t="s">
        <v>2</v>
      </c>
      <c r="AK11" s="322" t="s">
        <v>8</v>
      </c>
      <c r="AL11" s="322" t="s">
        <v>0</v>
      </c>
      <c r="AM11" s="323" t="s">
        <v>1</v>
      </c>
      <c r="AN11" s="322" t="s">
        <v>2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.75">
      <c r="A12" s="419" t="s">
        <v>30</v>
      </c>
      <c r="B12" s="420">
        <v>25</v>
      </c>
      <c r="C12" s="421">
        <v>154.5</v>
      </c>
      <c r="D12" s="422">
        <f aca="true" t="shared" si="0" ref="D12:D26">C12/B12</f>
        <v>6.18</v>
      </c>
      <c r="E12" s="479" t="s">
        <v>74</v>
      </c>
      <c r="F12" s="480">
        <v>26</v>
      </c>
      <c r="G12" s="424">
        <v>150</v>
      </c>
      <c r="H12" s="435">
        <f>G12/F12</f>
        <v>5.769230769230769</v>
      </c>
      <c r="I12" s="567" t="s">
        <v>118</v>
      </c>
      <c r="J12" s="566">
        <v>33</v>
      </c>
      <c r="K12" s="614">
        <v>209</v>
      </c>
      <c r="L12" s="626">
        <f aca="true" t="shared" si="1" ref="L12:L22">K12/J12</f>
        <v>6.333333333333333</v>
      </c>
      <c r="M12" s="146" t="s">
        <v>156</v>
      </c>
      <c r="N12" s="39">
        <v>14</v>
      </c>
      <c r="O12" s="40">
        <v>84.5</v>
      </c>
      <c r="P12" s="147">
        <f aca="true" t="shared" si="2" ref="P12:P22">O12/N12</f>
        <v>6.035714285714286</v>
      </c>
      <c r="Q12" s="694" t="s">
        <v>196</v>
      </c>
      <c r="R12" s="725">
        <v>23</v>
      </c>
      <c r="S12" s="726">
        <v>155.5</v>
      </c>
      <c r="T12" s="691">
        <f aca="true" t="shared" si="3" ref="T12:T24">S12/R12</f>
        <v>6.760869565217392</v>
      </c>
      <c r="U12" s="554" t="s">
        <v>234</v>
      </c>
      <c r="V12" s="555">
        <v>29</v>
      </c>
      <c r="W12" s="613">
        <v>187</v>
      </c>
      <c r="X12" s="617">
        <f aca="true" t="shared" si="4" ref="X12:X21">W12/V12</f>
        <v>6.448275862068965</v>
      </c>
      <c r="Y12" s="551" t="s">
        <v>270</v>
      </c>
      <c r="Z12" s="550">
        <v>29</v>
      </c>
      <c r="AA12" s="612">
        <v>182.5</v>
      </c>
      <c r="AB12" s="620">
        <f aca="true" t="shared" si="5" ref="AB12:AB23">AA12/Z12</f>
        <v>6.293103448275862</v>
      </c>
      <c r="AC12" s="475" t="s">
        <v>310</v>
      </c>
      <c r="AD12" s="476">
        <v>26</v>
      </c>
      <c r="AE12" s="477">
        <v>148</v>
      </c>
      <c r="AF12" s="478">
        <f>AE12/AD12</f>
        <v>5.6923076923076925</v>
      </c>
      <c r="AG12" s="687" t="s">
        <v>507</v>
      </c>
      <c r="AH12" s="703">
        <v>24</v>
      </c>
      <c r="AI12" s="689">
        <v>168.5</v>
      </c>
      <c r="AJ12" s="690">
        <f aca="true" t="shared" si="6" ref="AJ12:AJ24">AI12/AH12</f>
        <v>7.020833333333333</v>
      </c>
      <c r="AK12" s="325" t="s">
        <v>384</v>
      </c>
      <c r="AL12" s="326">
        <v>4</v>
      </c>
      <c r="AM12" s="327">
        <v>27.5</v>
      </c>
      <c r="AN12" s="335">
        <f aca="true" t="shared" si="7" ref="AN12:AN22">AM12/AL12</f>
        <v>6.875</v>
      </c>
      <c r="AO12" s="1">
        <v>27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.75">
      <c r="A13" s="568" t="s">
        <v>31</v>
      </c>
      <c r="B13" s="569">
        <v>27</v>
      </c>
      <c r="C13" s="610">
        <v>170</v>
      </c>
      <c r="D13" s="630">
        <f t="shared" si="0"/>
        <v>6.296296296296297</v>
      </c>
      <c r="E13" s="609" t="s">
        <v>75</v>
      </c>
      <c r="F13" s="444">
        <v>26</v>
      </c>
      <c r="G13" s="608">
        <v>164.5</v>
      </c>
      <c r="H13" s="628">
        <f>G13/F13</f>
        <v>6.326923076923077</v>
      </c>
      <c r="I13" s="155" t="s">
        <v>119</v>
      </c>
      <c r="J13" s="156">
        <v>12</v>
      </c>
      <c r="K13" s="157">
        <v>73</v>
      </c>
      <c r="L13" s="158">
        <f t="shared" si="1"/>
        <v>6.083333333333333</v>
      </c>
      <c r="M13" s="565" t="s">
        <v>157</v>
      </c>
      <c r="N13" s="564">
        <v>34</v>
      </c>
      <c r="O13" s="606">
        <v>208</v>
      </c>
      <c r="P13" s="427">
        <f t="shared" si="2"/>
        <v>6.117647058823529</v>
      </c>
      <c r="Q13" s="65" t="s">
        <v>197</v>
      </c>
      <c r="R13" s="163">
        <v>4</v>
      </c>
      <c r="S13" s="164">
        <v>23.5</v>
      </c>
      <c r="T13" s="165">
        <f t="shared" si="3"/>
        <v>5.875</v>
      </c>
      <c r="U13" s="562" t="s">
        <v>235</v>
      </c>
      <c r="V13" s="402">
        <v>23</v>
      </c>
      <c r="W13" s="403">
        <v>150</v>
      </c>
      <c r="X13" s="622">
        <f t="shared" si="4"/>
        <v>6.521739130434782</v>
      </c>
      <c r="Y13" s="561" t="s">
        <v>271</v>
      </c>
      <c r="Z13" s="560">
        <v>28</v>
      </c>
      <c r="AA13" s="603">
        <v>181.5</v>
      </c>
      <c r="AB13" s="621">
        <f t="shared" si="5"/>
        <v>6.482142857142857</v>
      </c>
      <c r="AC13" s="559" t="s">
        <v>311</v>
      </c>
      <c r="AD13" s="558">
        <v>32</v>
      </c>
      <c r="AE13" s="602">
        <v>191</v>
      </c>
      <c r="AF13" s="430">
        <f>AE13/AD13</f>
        <v>5.96875</v>
      </c>
      <c r="AG13" s="77" t="s">
        <v>344</v>
      </c>
      <c r="AH13" s="171">
        <v>11</v>
      </c>
      <c r="AI13" s="172">
        <v>71</v>
      </c>
      <c r="AJ13" s="173">
        <f t="shared" si="6"/>
        <v>6.454545454545454</v>
      </c>
      <c r="AK13" s="704" t="s">
        <v>385</v>
      </c>
      <c r="AL13" s="705">
        <v>28</v>
      </c>
      <c r="AM13" s="706">
        <v>189</v>
      </c>
      <c r="AN13" s="707">
        <f t="shared" si="7"/>
        <v>6.75</v>
      </c>
      <c r="AO13" s="79">
        <v>160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.75">
      <c r="A14" s="50" t="s">
        <v>32</v>
      </c>
      <c r="B14" s="149">
        <v>12</v>
      </c>
      <c r="C14" s="150">
        <v>75.5</v>
      </c>
      <c r="D14" s="151">
        <f t="shared" si="0"/>
        <v>6.291666666666667</v>
      </c>
      <c r="E14" s="629" t="s">
        <v>76</v>
      </c>
      <c r="F14" s="444">
        <v>20</v>
      </c>
      <c r="G14" s="443">
        <v>130.5</v>
      </c>
      <c r="H14" s="628">
        <f>G14/F14</f>
        <v>6.525</v>
      </c>
      <c r="I14" s="588" t="s">
        <v>120</v>
      </c>
      <c r="J14" s="466">
        <v>17</v>
      </c>
      <c r="K14" s="467">
        <v>105.5</v>
      </c>
      <c r="L14" s="627">
        <f t="shared" si="1"/>
        <v>6.205882352941177</v>
      </c>
      <c r="M14" s="565" t="s">
        <v>158</v>
      </c>
      <c r="N14" s="425">
        <v>18</v>
      </c>
      <c r="O14" s="426">
        <v>117.5</v>
      </c>
      <c r="P14" s="625">
        <f t="shared" si="2"/>
        <v>6.527777777777778</v>
      </c>
      <c r="Q14" s="586" t="s">
        <v>198</v>
      </c>
      <c r="R14" s="449">
        <v>19</v>
      </c>
      <c r="S14" s="450">
        <v>127.5</v>
      </c>
      <c r="T14" s="623">
        <f t="shared" si="3"/>
        <v>6.7105263157894735</v>
      </c>
      <c r="U14" s="562" t="s">
        <v>236</v>
      </c>
      <c r="V14" s="563">
        <v>29</v>
      </c>
      <c r="W14" s="604">
        <v>186</v>
      </c>
      <c r="X14" s="622">
        <f t="shared" si="4"/>
        <v>6.413793103448276</v>
      </c>
      <c r="Y14" s="73" t="s">
        <v>272</v>
      </c>
      <c r="Z14" s="168">
        <v>8</v>
      </c>
      <c r="AA14" s="169">
        <v>47.5</v>
      </c>
      <c r="AB14" s="170">
        <f t="shared" si="5"/>
        <v>5.9375</v>
      </c>
      <c r="AC14" s="365" t="s">
        <v>312</v>
      </c>
      <c r="AD14" s="371">
        <v>2</v>
      </c>
      <c r="AE14" s="372">
        <v>11.5</v>
      </c>
      <c r="AF14" s="373">
        <f>AE14/AD14</f>
        <v>5.75</v>
      </c>
      <c r="AG14" s="77" t="s">
        <v>345</v>
      </c>
      <c r="AH14" s="171">
        <v>5</v>
      </c>
      <c r="AI14" s="172">
        <v>28.5</v>
      </c>
      <c r="AJ14" s="173">
        <f t="shared" si="6"/>
        <v>5.7</v>
      </c>
      <c r="AK14" s="557" t="s">
        <v>386</v>
      </c>
      <c r="AL14" s="556">
        <v>31</v>
      </c>
      <c r="AM14" s="600">
        <v>200.5</v>
      </c>
      <c r="AN14" s="618">
        <f t="shared" si="7"/>
        <v>6.467741935483871</v>
      </c>
      <c r="AO14" s="177">
        <v>6.2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.75">
      <c r="A15" s="460" t="s">
        <v>33</v>
      </c>
      <c r="B15" s="461">
        <v>16</v>
      </c>
      <c r="C15" s="462">
        <v>91</v>
      </c>
      <c r="D15" s="470">
        <f t="shared" si="0"/>
        <v>5.6875</v>
      </c>
      <c r="E15" s="80" t="s">
        <v>77</v>
      </c>
      <c r="F15" s="152">
        <v>0</v>
      </c>
      <c r="G15" s="483">
        <v>0</v>
      </c>
      <c r="H15" s="482">
        <v>0</v>
      </c>
      <c r="I15" s="588" t="s">
        <v>121</v>
      </c>
      <c r="J15" s="466">
        <v>20</v>
      </c>
      <c r="K15" s="467">
        <v>131.5</v>
      </c>
      <c r="L15" s="627">
        <f t="shared" si="1"/>
        <v>6.575</v>
      </c>
      <c r="M15" s="565" t="s">
        <v>159</v>
      </c>
      <c r="N15" s="564">
        <v>27</v>
      </c>
      <c r="O15" s="606">
        <v>172.5</v>
      </c>
      <c r="P15" s="625">
        <f t="shared" si="2"/>
        <v>6.388888888888889</v>
      </c>
      <c r="Q15" s="65" t="s">
        <v>199</v>
      </c>
      <c r="R15" s="163">
        <v>1</v>
      </c>
      <c r="S15" s="164">
        <v>5.5</v>
      </c>
      <c r="T15" s="165">
        <f t="shared" si="3"/>
        <v>5.5</v>
      </c>
      <c r="U15" s="69" t="s">
        <v>237</v>
      </c>
      <c r="V15" s="166">
        <v>0</v>
      </c>
      <c r="W15" s="474">
        <v>0</v>
      </c>
      <c r="X15" s="445">
        <v>0</v>
      </c>
      <c r="Y15" s="73" t="s">
        <v>273</v>
      </c>
      <c r="Z15" s="168">
        <v>12</v>
      </c>
      <c r="AA15" s="169">
        <v>73.5</v>
      </c>
      <c r="AB15" s="170">
        <f t="shared" si="5"/>
        <v>6.125</v>
      </c>
      <c r="AC15" s="365" t="s">
        <v>313</v>
      </c>
      <c r="AD15" s="371">
        <v>12</v>
      </c>
      <c r="AE15" s="372">
        <v>71</v>
      </c>
      <c r="AF15" s="373">
        <f>AE15/AD15</f>
        <v>5.916666666666667</v>
      </c>
      <c r="AG15" s="77" t="s">
        <v>346</v>
      </c>
      <c r="AH15" s="171">
        <v>14</v>
      </c>
      <c r="AI15" s="172">
        <v>94</v>
      </c>
      <c r="AJ15" s="173">
        <f t="shared" si="6"/>
        <v>6.714285714285714</v>
      </c>
      <c r="AK15" s="328" t="s">
        <v>387</v>
      </c>
      <c r="AL15" s="329">
        <v>11</v>
      </c>
      <c r="AM15" s="330">
        <v>62.5</v>
      </c>
      <c r="AN15" s="340">
        <f t="shared" si="7"/>
        <v>5.681818181818182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.75">
      <c r="A16" s="50" t="s">
        <v>34</v>
      </c>
      <c r="B16" s="149">
        <v>2</v>
      </c>
      <c r="C16" s="150">
        <v>13</v>
      </c>
      <c r="D16" s="151">
        <f t="shared" si="0"/>
        <v>6.5</v>
      </c>
      <c r="E16" s="80" t="s">
        <v>78</v>
      </c>
      <c r="F16" s="152">
        <v>5</v>
      </c>
      <c r="G16" s="153">
        <v>30</v>
      </c>
      <c r="H16" s="154">
        <f aca="true" t="shared" si="8" ref="H16:H24">G16/F16</f>
        <v>6</v>
      </c>
      <c r="I16" s="155" t="s">
        <v>122</v>
      </c>
      <c r="J16" s="174">
        <v>14</v>
      </c>
      <c r="K16" s="175">
        <v>89.5</v>
      </c>
      <c r="L16" s="176">
        <f t="shared" si="1"/>
        <v>6.392857142857143</v>
      </c>
      <c r="M16" s="178" t="s">
        <v>160</v>
      </c>
      <c r="N16" s="160">
        <v>1</v>
      </c>
      <c r="O16" s="161">
        <v>4.5</v>
      </c>
      <c r="P16" s="162">
        <f t="shared" si="2"/>
        <v>4.5</v>
      </c>
      <c r="Q16" s="65" t="s">
        <v>200</v>
      </c>
      <c r="R16" s="163">
        <v>10</v>
      </c>
      <c r="S16" s="164">
        <v>61</v>
      </c>
      <c r="T16" s="165">
        <f t="shared" si="3"/>
        <v>6.1</v>
      </c>
      <c r="U16" s="69" t="s">
        <v>238</v>
      </c>
      <c r="V16" s="166">
        <v>14</v>
      </c>
      <c r="W16" s="167">
        <v>80.5</v>
      </c>
      <c r="X16" s="72">
        <f t="shared" si="4"/>
        <v>5.75</v>
      </c>
      <c r="Y16" s="73" t="s">
        <v>274</v>
      </c>
      <c r="Z16" s="168">
        <v>12</v>
      </c>
      <c r="AA16" s="169">
        <v>78.5</v>
      </c>
      <c r="AB16" s="170">
        <f t="shared" si="5"/>
        <v>6.541666666666667</v>
      </c>
      <c r="AC16" s="361" t="s">
        <v>314</v>
      </c>
      <c r="AD16" s="371">
        <v>14</v>
      </c>
      <c r="AE16" s="372">
        <v>85.5</v>
      </c>
      <c r="AF16" s="373">
        <f aca="true" t="shared" si="9" ref="AF16:AF21">AE16/AD16</f>
        <v>6.107142857142857</v>
      </c>
      <c r="AG16" s="77" t="s">
        <v>347</v>
      </c>
      <c r="AH16" s="171">
        <v>11</v>
      </c>
      <c r="AI16" s="172">
        <v>68</v>
      </c>
      <c r="AJ16" s="173">
        <f t="shared" si="6"/>
        <v>6.181818181818182</v>
      </c>
      <c r="AK16" s="328" t="s">
        <v>388</v>
      </c>
      <c r="AL16" s="329">
        <v>7</v>
      </c>
      <c r="AM16" s="330">
        <v>37.5</v>
      </c>
      <c r="AN16" s="340">
        <f t="shared" si="7"/>
        <v>5.357142857142857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.75">
      <c r="A17" s="631" t="s">
        <v>35</v>
      </c>
      <c r="B17" s="510">
        <v>22</v>
      </c>
      <c r="C17" s="511">
        <v>141.5</v>
      </c>
      <c r="D17" s="630">
        <f t="shared" si="0"/>
        <v>6.431818181818182</v>
      </c>
      <c r="E17" s="80" t="s">
        <v>79</v>
      </c>
      <c r="F17" s="152">
        <v>0</v>
      </c>
      <c r="G17" s="483">
        <v>0</v>
      </c>
      <c r="H17" s="482">
        <v>0</v>
      </c>
      <c r="I17" s="155" t="s">
        <v>123</v>
      </c>
      <c r="J17" s="174">
        <v>5</v>
      </c>
      <c r="K17" s="175">
        <v>27</v>
      </c>
      <c r="L17" s="176">
        <f t="shared" si="1"/>
        <v>5.4</v>
      </c>
      <c r="M17" s="159" t="s">
        <v>161</v>
      </c>
      <c r="N17" s="160">
        <v>1</v>
      </c>
      <c r="O17" s="161">
        <v>7.5</v>
      </c>
      <c r="P17" s="162">
        <f t="shared" si="2"/>
        <v>7.5</v>
      </c>
      <c r="Q17" s="65" t="s">
        <v>201</v>
      </c>
      <c r="R17" s="163">
        <v>7</v>
      </c>
      <c r="S17" s="164">
        <v>39.5</v>
      </c>
      <c r="T17" s="165">
        <f t="shared" si="3"/>
        <v>5.642857142857143</v>
      </c>
      <c r="U17" s="562" t="s">
        <v>239</v>
      </c>
      <c r="V17" s="402">
        <v>18</v>
      </c>
      <c r="W17" s="403">
        <v>111.5</v>
      </c>
      <c r="X17" s="622">
        <f t="shared" si="4"/>
        <v>6.194444444444445</v>
      </c>
      <c r="Y17" s="73" t="s">
        <v>275</v>
      </c>
      <c r="Z17" s="168">
        <v>0</v>
      </c>
      <c r="AA17" s="452">
        <v>0</v>
      </c>
      <c r="AB17" s="253">
        <v>0</v>
      </c>
      <c r="AC17" s="361" t="s">
        <v>315</v>
      </c>
      <c r="AD17" s="371">
        <v>6</v>
      </c>
      <c r="AE17" s="372">
        <v>36</v>
      </c>
      <c r="AF17" s="373">
        <f t="shared" si="9"/>
        <v>6</v>
      </c>
      <c r="AG17" s="77" t="s">
        <v>348</v>
      </c>
      <c r="AH17" s="171">
        <v>13</v>
      </c>
      <c r="AI17" s="172">
        <v>73.5</v>
      </c>
      <c r="AJ17" s="173">
        <f t="shared" si="6"/>
        <v>5.653846153846154</v>
      </c>
      <c r="AK17" s="328" t="s">
        <v>389</v>
      </c>
      <c r="AL17" s="329">
        <v>3</v>
      </c>
      <c r="AM17" s="330">
        <v>16.5</v>
      </c>
      <c r="AN17" s="340">
        <f t="shared" si="7"/>
        <v>5.5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.75">
      <c r="A18" s="50" t="s">
        <v>36</v>
      </c>
      <c r="B18" s="149">
        <v>1</v>
      </c>
      <c r="C18" s="150">
        <v>7.5</v>
      </c>
      <c r="D18" s="151">
        <f t="shared" si="0"/>
        <v>7.5</v>
      </c>
      <c r="E18" s="80" t="s">
        <v>424</v>
      </c>
      <c r="F18" s="152">
        <v>2</v>
      </c>
      <c r="G18" s="153">
        <v>12.5</v>
      </c>
      <c r="H18" s="154">
        <f t="shared" si="8"/>
        <v>6.25</v>
      </c>
      <c r="I18" s="155" t="s">
        <v>124</v>
      </c>
      <c r="J18" s="174">
        <v>1</v>
      </c>
      <c r="K18" s="175">
        <v>5.5</v>
      </c>
      <c r="L18" s="176">
        <f t="shared" si="1"/>
        <v>5.5</v>
      </c>
      <c r="M18" s="159" t="s">
        <v>162</v>
      </c>
      <c r="N18" s="160">
        <v>9</v>
      </c>
      <c r="O18" s="161">
        <v>53</v>
      </c>
      <c r="P18" s="162">
        <f t="shared" si="2"/>
        <v>5.888888888888889</v>
      </c>
      <c r="Q18" s="179" t="s">
        <v>202</v>
      </c>
      <c r="R18" s="180">
        <v>10</v>
      </c>
      <c r="S18" s="181">
        <v>57.5</v>
      </c>
      <c r="T18" s="182">
        <f t="shared" si="3"/>
        <v>5.75</v>
      </c>
      <c r="U18" s="69" t="s">
        <v>240</v>
      </c>
      <c r="V18" s="166">
        <v>1</v>
      </c>
      <c r="W18" s="167">
        <v>6</v>
      </c>
      <c r="X18" s="72">
        <f t="shared" si="4"/>
        <v>6</v>
      </c>
      <c r="Y18" s="73" t="s">
        <v>276</v>
      </c>
      <c r="Z18" s="168">
        <v>0</v>
      </c>
      <c r="AA18" s="452">
        <v>0</v>
      </c>
      <c r="AB18" s="253">
        <v>0</v>
      </c>
      <c r="AC18" s="361" t="s">
        <v>316</v>
      </c>
      <c r="AD18" s="371">
        <v>8</v>
      </c>
      <c r="AE18" s="372">
        <v>48</v>
      </c>
      <c r="AF18" s="373">
        <f t="shared" si="9"/>
        <v>6</v>
      </c>
      <c r="AG18" s="77" t="s">
        <v>349</v>
      </c>
      <c r="AH18" s="171">
        <v>9</v>
      </c>
      <c r="AI18" s="172">
        <v>52</v>
      </c>
      <c r="AJ18" s="173">
        <f t="shared" si="6"/>
        <v>5.777777777777778</v>
      </c>
      <c r="AK18" s="328" t="s">
        <v>390</v>
      </c>
      <c r="AL18" s="329">
        <v>12</v>
      </c>
      <c r="AM18" s="330">
        <v>70</v>
      </c>
      <c r="AN18" s="340">
        <f t="shared" si="7"/>
        <v>5.833333333333333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.75">
      <c r="A19" s="50" t="s">
        <v>37</v>
      </c>
      <c r="B19" s="149">
        <v>0</v>
      </c>
      <c r="C19" s="534">
        <v>0</v>
      </c>
      <c r="D19" s="278">
        <v>0</v>
      </c>
      <c r="E19" s="80" t="s">
        <v>80</v>
      </c>
      <c r="F19" s="152">
        <v>9</v>
      </c>
      <c r="G19" s="153">
        <v>56</v>
      </c>
      <c r="H19" s="154">
        <f t="shared" si="8"/>
        <v>6.222222222222222</v>
      </c>
      <c r="I19" s="155" t="s">
        <v>125</v>
      </c>
      <c r="J19" s="174">
        <v>4</v>
      </c>
      <c r="K19" s="175">
        <v>22.5</v>
      </c>
      <c r="L19" s="176">
        <f t="shared" si="1"/>
        <v>5.625</v>
      </c>
      <c r="M19" s="159" t="s">
        <v>163</v>
      </c>
      <c r="N19" s="160">
        <v>0</v>
      </c>
      <c r="O19" s="457">
        <v>0</v>
      </c>
      <c r="P19" s="285">
        <v>0</v>
      </c>
      <c r="Q19" s="65" t="s">
        <v>203</v>
      </c>
      <c r="R19" s="163">
        <v>8</v>
      </c>
      <c r="S19" s="181">
        <v>47</v>
      </c>
      <c r="T19" s="165">
        <f t="shared" si="3"/>
        <v>5.875</v>
      </c>
      <c r="U19" s="69" t="s">
        <v>241</v>
      </c>
      <c r="V19" s="166">
        <v>0</v>
      </c>
      <c r="W19" s="474">
        <v>0</v>
      </c>
      <c r="X19" s="445">
        <v>0</v>
      </c>
      <c r="Y19" s="73" t="s">
        <v>277</v>
      </c>
      <c r="Z19" s="168">
        <v>3</v>
      </c>
      <c r="AA19" s="169">
        <v>19</v>
      </c>
      <c r="AB19" s="170">
        <f t="shared" si="5"/>
        <v>6.333333333333333</v>
      </c>
      <c r="AC19" s="361" t="s">
        <v>317</v>
      </c>
      <c r="AD19" s="371">
        <v>0</v>
      </c>
      <c r="AE19" s="379">
        <v>0</v>
      </c>
      <c r="AF19" s="374">
        <v>0</v>
      </c>
      <c r="AG19" s="77" t="s">
        <v>350</v>
      </c>
      <c r="AH19" s="171">
        <v>3</v>
      </c>
      <c r="AI19" s="172">
        <v>20.5</v>
      </c>
      <c r="AJ19" s="173">
        <f t="shared" si="6"/>
        <v>6.833333333333333</v>
      </c>
      <c r="AK19" s="328" t="s">
        <v>391</v>
      </c>
      <c r="AL19" s="329">
        <v>13</v>
      </c>
      <c r="AM19" s="330">
        <v>75</v>
      </c>
      <c r="AN19" s="340">
        <f t="shared" si="7"/>
        <v>5.769230769230769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.75">
      <c r="A20" s="50" t="s">
        <v>38</v>
      </c>
      <c r="B20" s="149">
        <v>0</v>
      </c>
      <c r="C20" s="534">
        <v>0</v>
      </c>
      <c r="D20" s="278">
        <v>0</v>
      </c>
      <c r="E20" s="80" t="s">
        <v>81</v>
      </c>
      <c r="F20" s="152">
        <v>0</v>
      </c>
      <c r="G20" s="483">
        <v>0</v>
      </c>
      <c r="H20" s="482">
        <v>0</v>
      </c>
      <c r="I20" s="155" t="s">
        <v>126</v>
      </c>
      <c r="J20" s="183">
        <v>2</v>
      </c>
      <c r="K20" s="184">
        <v>10</v>
      </c>
      <c r="L20" s="176">
        <f t="shared" si="1"/>
        <v>5</v>
      </c>
      <c r="M20" s="159" t="s">
        <v>164</v>
      </c>
      <c r="N20" s="185">
        <v>0</v>
      </c>
      <c r="O20" s="198">
        <v>0</v>
      </c>
      <c r="P20" s="285">
        <v>0</v>
      </c>
      <c r="Q20" s="179" t="s">
        <v>204</v>
      </c>
      <c r="R20" s="187">
        <v>0</v>
      </c>
      <c r="S20" s="541">
        <v>0</v>
      </c>
      <c r="T20" s="446">
        <v>0</v>
      </c>
      <c r="U20" s="69" t="s">
        <v>242</v>
      </c>
      <c r="V20" s="166">
        <v>0</v>
      </c>
      <c r="W20" s="474">
        <v>0</v>
      </c>
      <c r="X20" s="445">
        <v>0</v>
      </c>
      <c r="Y20" s="73" t="s">
        <v>278</v>
      </c>
      <c r="Z20" s="189">
        <v>2</v>
      </c>
      <c r="AA20" s="190">
        <v>11.5</v>
      </c>
      <c r="AB20" s="170">
        <f t="shared" si="5"/>
        <v>5.75</v>
      </c>
      <c r="AC20" s="361" t="s">
        <v>318</v>
      </c>
      <c r="AD20" s="375">
        <v>3</v>
      </c>
      <c r="AE20" s="376">
        <v>17</v>
      </c>
      <c r="AF20" s="373">
        <f t="shared" si="9"/>
        <v>5.666666666666667</v>
      </c>
      <c r="AG20" s="77" t="s">
        <v>351</v>
      </c>
      <c r="AH20" s="191">
        <v>0</v>
      </c>
      <c r="AI20" s="463">
        <v>0</v>
      </c>
      <c r="AJ20" s="254">
        <v>0</v>
      </c>
      <c r="AK20" s="328" t="s">
        <v>392</v>
      </c>
      <c r="AL20" s="346">
        <v>2</v>
      </c>
      <c r="AM20" s="347">
        <v>12</v>
      </c>
      <c r="AN20" s="340">
        <f t="shared" si="7"/>
        <v>6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.75">
      <c r="A21" s="50" t="s">
        <v>39</v>
      </c>
      <c r="B21" s="193">
        <v>0</v>
      </c>
      <c r="C21" s="260">
        <v>0</v>
      </c>
      <c r="D21" s="278">
        <v>0</v>
      </c>
      <c r="E21" s="80" t="s">
        <v>82</v>
      </c>
      <c r="F21" s="152">
        <v>1</v>
      </c>
      <c r="G21" s="153">
        <v>4</v>
      </c>
      <c r="H21" s="154">
        <f t="shared" si="8"/>
        <v>4</v>
      </c>
      <c r="I21" s="155" t="s">
        <v>127</v>
      </c>
      <c r="J21" s="183">
        <v>2</v>
      </c>
      <c r="K21" s="184">
        <v>12</v>
      </c>
      <c r="L21" s="176">
        <f t="shared" si="1"/>
        <v>6</v>
      </c>
      <c r="M21" s="159" t="s">
        <v>165</v>
      </c>
      <c r="N21" s="185">
        <v>2</v>
      </c>
      <c r="O21" s="186">
        <v>12</v>
      </c>
      <c r="P21" s="162">
        <f t="shared" si="2"/>
        <v>6</v>
      </c>
      <c r="Q21" s="65" t="s">
        <v>205</v>
      </c>
      <c r="R21" s="187">
        <v>3</v>
      </c>
      <c r="S21" s="188">
        <v>21.5</v>
      </c>
      <c r="T21" s="165">
        <f t="shared" si="3"/>
        <v>7.166666666666667</v>
      </c>
      <c r="U21" s="69" t="s">
        <v>243</v>
      </c>
      <c r="V21" s="166">
        <v>2</v>
      </c>
      <c r="W21" s="167">
        <v>10.5</v>
      </c>
      <c r="X21" s="72">
        <f t="shared" si="4"/>
        <v>5.25</v>
      </c>
      <c r="Y21" s="73" t="s">
        <v>279</v>
      </c>
      <c r="Z21" s="189">
        <v>10</v>
      </c>
      <c r="AA21" s="190">
        <v>55.5</v>
      </c>
      <c r="AB21" s="170">
        <f t="shared" si="5"/>
        <v>5.55</v>
      </c>
      <c r="AC21" s="365" t="s">
        <v>319</v>
      </c>
      <c r="AD21" s="375">
        <v>4</v>
      </c>
      <c r="AE21" s="376">
        <v>23</v>
      </c>
      <c r="AF21" s="373">
        <f t="shared" si="9"/>
        <v>5.75</v>
      </c>
      <c r="AG21" s="77" t="s">
        <v>352</v>
      </c>
      <c r="AH21" s="191">
        <v>0</v>
      </c>
      <c r="AI21" s="463">
        <v>0</v>
      </c>
      <c r="AJ21" s="254">
        <v>0</v>
      </c>
      <c r="AK21" s="328" t="s">
        <v>393</v>
      </c>
      <c r="AL21" s="346">
        <v>10</v>
      </c>
      <c r="AM21" s="347">
        <v>58.5</v>
      </c>
      <c r="AN21" s="340">
        <f t="shared" si="7"/>
        <v>5.85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50" t="s">
        <v>40</v>
      </c>
      <c r="B22" s="193">
        <v>2</v>
      </c>
      <c r="C22" s="194">
        <v>10.5</v>
      </c>
      <c r="D22" s="151">
        <f t="shared" si="0"/>
        <v>5.25</v>
      </c>
      <c r="E22" s="80" t="s">
        <v>83</v>
      </c>
      <c r="F22" s="152">
        <v>0</v>
      </c>
      <c r="G22" s="483">
        <v>0</v>
      </c>
      <c r="H22" s="482">
        <v>0</v>
      </c>
      <c r="I22" s="155" t="s">
        <v>128</v>
      </c>
      <c r="J22" s="183">
        <v>1</v>
      </c>
      <c r="K22" s="184">
        <v>6.5</v>
      </c>
      <c r="L22" s="176">
        <f t="shared" si="1"/>
        <v>6.5</v>
      </c>
      <c r="M22" s="159" t="s">
        <v>166</v>
      </c>
      <c r="N22" s="185">
        <v>1</v>
      </c>
      <c r="O22" s="186">
        <v>6</v>
      </c>
      <c r="P22" s="162">
        <f t="shared" si="2"/>
        <v>6</v>
      </c>
      <c r="Q22" s="65" t="s">
        <v>206</v>
      </c>
      <c r="R22" s="187">
        <v>2</v>
      </c>
      <c r="S22" s="188">
        <v>12.5</v>
      </c>
      <c r="T22" s="165">
        <f t="shared" si="3"/>
        <v>6.25</v>
      </c>
      <c r="U22" s="69" t="s">
        <v>244</v>
      </c>
      <c r="V22" s="90">
        <v>0</v>
      </c>
      <c r="W22" s="101">
        <v>0</v>
      </c>
      <c r="X22" s="445">
        <v>0</v>
      </c>
      <c r="Y22" s="73" t="s">
        <v>280</v>
      </c>
      <c r="Z22" s="189">
        <v>0</v>
      </c>
      <c r="AA22" s="469">
        <v>0</v>
      </c>
      <c r="AB22" s="253">
        <v>0</v>
      </c>
      <c r="AC22" s="361" t="s">
        <v>14</v>
      </c>
      <c r="AD22" s="375" t="s">
        <v>14</v>
      </c>
      <c r="AE22" s="376" t="s">
        <v>14</v>
      </c>
      <c r="AF22" s="374" t="s">
        <v>14</v>
      </c>
      <c r="AG22" s="571" t="s">
        <v>353</v>
      </c>
      <c r="AH22" s="504">
        <v>20</v>
      </c>
      <c r="AI22" s="505">
        <v>124.5</v>
      </c>
      <c r="AJ22" s="619">
        <f t="shared" si="6"/>
        <v>6.225</v>
      </c>
      <c r="AK22" s="328" t="s">
        <v>394</v>
      </c>
      <c r="AL22" s="346">
        <v>9</v>
      </c>
      <c r="AM22" s="347">
        <v>46.5</v>
      </c>
      <c r="AN22" s="340">
        <f t="shared" si="7"/>
        <v>5.166666666666667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50" t="s">
        <v>41</v>
      </c>
      <c r="B23" s="193">
        <v>0</v>
      </c>
      <c r="C23" s="260">
        <v>0</v>
      </c>
      <c r="D23" s="278">
        <v>0</v>
      </c>
      <c r="E23" s="80" t="s">
        <v>413</v>
      </c>
      <c r="F23" s="152">
        <v>3</v>
      </c>
      <c r="G23" s="153">
        <v>18</v>
      </c>
      <c r="H23" s="154">
        <f t="shared" si="8"/>
        <v>6</v>
      </c>
      <c r="I23" s="155" t="s">
        <v>129</v>
      </c>
      <c r="J23" s="183">
        <v>0</v>
      </c>
      <c r="K23" s="195">
        <v>0</v>
      </c>
      <c r="L23" s="280">
        <v>0</v>
      </c>
      <c r="M23" s="159" t="s">
        <v>167</v>
      </c>
      <c r="N23" s="185">
        <v>0</v>
      </c>
      <c r="O23" s="198">
        <v>0</v>
      </c>
      <c r="P23" s="285">
        <v>0</v>
      </c>
      <c r="Q23" s="179" t="s">
        <v>207</v>
      </c>
      <c r="R23" s="187">
        <v>9</v>
      </c>
      <c r="S23" s="188">
        <v>53</v>
      </c>
      <c r="T23" s="165">
        <f t="shared" si="3"/>
        <v>5.888888888888889</v>
      </c>
      <c r="U23" s="69" t="s">
        <v>245</v>
      </c>
      <c r="V23" s="196">
        <v>0</v>
      </c>
      <c r="W23" s="197">
        <v>0</v>
      </c>
      <c r="X23" s="445">
        <v>0</v>
      </c>
      <c r="Y23" s="73" t="s">
        <v>281</v>
      </c>
      <c r="Z23" s="189">
        <v>4</v>
      </c>
      <c r="AA23" s="190">
        <v>22</v>
      </c>
      <c r="AB23" s="170">
        <f t="shared" si="5"/>
        <v>5.5</v>
      </c>
      <c r="AC23" s="361" t="s">
        <v>14</v>
      </c>
      <c r="AD23" s="375" t="s">
        <v>14</v>
      </c>
      <c r="AE23" s="376" t="s">
        <v>14</v>
      </c>
      <c r="AF23" s="374" t="s">
        <v>14</v>
      </c>
      <c r="AG23" s="77" t="s">
        <v>354</v>
      </c>
      <c r="AH23" s="191">
        <v>0</v>
      </c>
      <c r="AI23" s="463">
        <v>0</v>
      </c>
      <c r="AJ23" s="254">
        <v>0</v>
      </c>
      <c r="AK23" s="328" t="s">
        <v>472</v>
      </c>
      <c r="AL23" s="346">
        <v>1</v>
      </c>
      <c r="AM23" s="347">
        <v>4.5</v>
      </c>
      <c r="AN23" s="340">
        <f>AM23/AL23</f>
        <v>4.5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.75">
      <c r="A24" s="83" t="s">
        <v>42</v>
      </c>
      <c r="B24" s="193">
        <v>5</v>
      </c>
      <c r="C24" s="194">
        <v>30</v>
      </c>
      <c r="D24" s="151">
        <f>C24/B24</f>
        <v>6</v>
      </c>
      <c r="E24" s="80" t="s">
        <v>84</v>
      </c>
      <c r="F24" s="152">
        <v>7</v>
      </c>
      <c r="G24" s="153">
        <v>37.5</v>
      </c>
      <c r="H24" s="154">
        <f t="shared" si="8"/>
        <v>5.357142857142857</v>
      </c>
      <c r="I24" s="155" t="s">
        <v>441</v>
      </c>
      <c r="J24" s="183">
        <v>1</v>
      </c>
      <c r="K24" s="184">
        <v>5.5</v>
      </c>
      <c r="L24" s="176">
        <f>K24/J24</f>
        <v>5.5</v>
      </c>
      <c r="M24" s="159" t="s">
        <v>168</v>
      </c>
      <c r="N24" s="185">
        <v>0</v>
      </c>
      <c r="O24" s="198">
        <v>0</v>
      </c>
      <c r="P24" s="285">
        <v>0</v>
      </c>
      <c r="Q24" s="179" t="s">
        <v>208</v>
      </c>
      <c r="R24" s="187">
        <v>1</v>
      </c>
      <c r="S24" s="188">
        <v>5.5</v>
      </c>
      <c r="T24" s="165">
        <f t="shared" si="3"/>
        <v>5.5</v>
      </c>
      <c r="U24" s="69" t="s">
        <v>14</v>
      </c>
      <c r="V24" s="196" t="s">
        <v>14</v>
      </c>
      <c r="W24" s="197" t="s">
        <v>14</v>
      </c>
      <c r="X24" s="72" t="s">
        <v>14</v>
      </c>
      <c r="Y24" s="73" t="s">
        <v>14</v>
      </c>
      <c r="Z24" s="189" t="s">
        <v>14</v>
      </c>
      <c r="AA24" s="190" t="s">
        <v>14</v>
      </c>
      <c r="AB24" s="170" t="s">
        <v>14</v>
      </c>
      <c r="AC24" s="361" t="s">
        <v>14</v>
      </c>
      <c r="AD24" s="375" t="s">
        <v>14</v>
      </c>
      <c r="AE24" s="376" t="s">
        <v>14</v>
      </c>
      <c r="AF24" s="374" t="s">
        <v>14</v>
      </c>
      <c r="AG24" s="77" t="s">
        <v>355</v>
      </c>
      <c r="AH24" s="191">
        <v>2</v>
      </c>
      <c r="AI24" s="192">
        <v>12</v>
      </c>
      <c r="AJ24" s="173">
        <f t="shared" si="6"/>
        <v>6</v>
      </c>
      <c r="AK24" s="328" t="s">
        <v>481</v>
      </c>
      <c r="AL24" s="346">
        <v>0</v>
      </c>
      <c r="AM24" s="536">
        <v>0</v>
      </c>
      <c r="AN24" s="338">
        <v>0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.75">
      <c r="A25" s="83" t="s">
        <v>43</v>
      </c>
      <c r="B25" s="193">
        <v>4</v>
      </c>
      <c r="C25" s="194">
        <v>31</v>
      </c>
      <c r="D25" s="151">
        <f>C25/B25</f>
        <v>7.75</v>
      </c>
      <c r="E25" s="80" t="s">
        <v>85</v>
      </c>
      <c r="F25" s="152">
        <v>1</v>
      </c>
      <c r="G25" s="153">
        <v>7</v>
      </c>
      <c r="H25" s="154">
        <f>G25/F25</f>
        <v>7</v>
      </c>
      <c r="I25" s="155" t="s">
        <v>469</v>
      </c>
      <c r="J25" s="183">
        <v>2</v>
      </c>
      <c r="K25" s="184">
        <v>11</v>
      </c>
      <c r="L25" s="176">
        <f>K25/J25</f>
        <v>5.5</v>
      </c>
      <c r="M25" s="159" t="s">
        <v>470</v>
      </c>
      <c r="N25" s="185">
        <v>1</v>
      </c>
      <c r="O25" s="186">
        <v>5.5</v>
      </c>
      <c r="P25" s="162">
        <f>O25/N25</f>
        <v>5.5</v>
      </c>
      <c r="Q25" s="179" t="s">
        <v>442</v>
      </c>
      <c r="R25" s="187">
        <v>8</v>
      </c>
      <c r="S25" s="188">
        <v>47</v>
      </c>
      <c r="T25" s="165">
        <f>S25/R25</f>
        <v>5.875</v>
      </c>
      <c r="U25" s="69" t="s">
        <v>14</v>
      </c>
      <c r="V25" s="196" t="s">
        <v>14</v>
      </c>
      <c r="W25" s="197" t="s">
        <v>14</v>
      </c>
      <c r="X25" s="72" t="s">
        <v>14</v>
      </c>
      <c r="Y25" s="73" t="s">
        <v>14</v>
      </c>
      <c r="Z25" s="189" t="s">
        <v>14</v>
      </c>
      <c r="AA25" s="190" t="s">
        <v>14</v>
      </c>
      <c r="AB25" s="170" t="s">
        <v>14</v>
      </c>
      <c r="AC25" s="361" t="s">
        <v>14</v>
      </c>
      <c r="AD25" s="375" t="s">
        <v>14</v>
      </c>
      <c r="AE25" s="376" t="s">
        <v>14</v>
      </c>
      <c r="AF25" s="374" t="s">
        <v>14</v>
      </c>
      <c r="AG25" s="77" t="s">
        <v>471</v>
      </c>
      <c r="AH25" s="191">
        <v>1</v>
      </c>
      <c r="AI25" s="192">
        <v>6</v>
      </c>
      <c r="AJ25" s="173">
        <f>AI25/AH25</f>
        <v>6</v>
      </c>
      <c r="AK25" s="328" t="s">
        <v>14</v>
      </c>
      <c r="AL25" s="346" t="s">
        <v>14</v>
      </c>
      <c r="AM25" s="347" t="s">
        <v>14</v>
      </c>
      <c r="AN25" s="340" t="s">
        <v>14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50" t="s">
        <v>432</v>
      </c>
      <c r="B26" s="193">
        <v>3</v>
      </c>
      <c r="C26" s="194">
        <v>17</v>
      </c>
      <c r="D26" s="151">
        <f t="shared" si="0"/>
        <v>5.666666666666667</v>
      </c>
      <c r="E26" s="80" t="s">
        <v>86</v>
      </c>
      <c r="F26" s="85">
        <v>0</v>
      </c>
      <c r="G26" s="531">
        <v>0</v>
      </c>
      <c r="H26" s="482">
        <v>0</v>
      </c>
      <c r="I26" s="155" t="s">
        <v>478</v>
      </c>
      <c r="J26" s="183">
        <v>0</v>
      </c>
      <c r="K26" s="195">
        <v>0</v>
      </c>
      <c r="L26" s="280">
        <v>0</v>
      </c>
      <c r="M26" s="159" t="s">
        <v>14</v>
      </c>
      <c r="N26" s="185" t="s">
        <v>14</v>
      </c>
      <c r="O26" s="198" t="s">
        <v>14</v>
      </c>
      <c r="P26" s="162" t="s">
        <v>14</v>
      </c>
      <c r="Q26" s="65" t="s">
        <v>474</v>
      </c>
      <c r="R26" s="187">
        <v>0</v>
      </c>
      <c r="S26" s="541">
        <v>0</v>
      </c>
      <c r="T26" s="446">
        <v>0</v>
      </c>
      <c r="U26" s="69" t="s">
        <v>14</v>
      </c>
      <c r="V26" s="196" t="s">
        <v>14</v>
      </c>
      <c r="W26" s="197" t="s">
        <v>14</v>
      </c>
      <c r="X26" s="72" t="s">
        <v>14</v>
      </c>
      <c r="Y26" s="73" t="s">
        <v>14</v>
      </c>
      <c r="Z26" s="189" t="s">
        <v>14</v>
      </c>
      <c r="AA26" s="190" t="s">
        <v>14</v>
      </c>
      <c r="AB26" s="170" t="s">
        <v>14</v>
      </c>
      <c r="AC26" s="361" t="s">
        <v>14</v>
      </c>
      <c r="AD26" s="375" t="s">
        <v>14</v>
      </c>
      <c r="AE26" s="376" t="s">
        <v>14</v>
      </c>
      <c r="AF26" s="374" t="s">
        <v>14</v>
      </c>
      <c r="AG26" s="77" t="s">
        <v>496</v>
      </c>
      <c r="AH26" s="191">
        <v>2</v>
      </c>
      <c r="AI26" s="192">
        <v>12</v>
      </c>
      <c r="AJ26" s="173">
        <f>AI26/AH26</f>
        <v>6</v>
      </c>
      <c r="AK26" s="328" t="s">
        <v>14</v>
      </c>
      <c r="AL26" s="346" t="s">
        <v>14</v>
      </c>
      <c r="AM26" s="347" t="s">
        <v>14</v>
      </c>
      <c r="AN26" s="340" t="s">
        <v>14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50" t="s">
        <v>439</v>
      </c>
      <c r="B27" s="193">
        <v>10</v>
      </c>
      <c r="C27" s="194">
        <v>65</v>
      </c>
      <c r="D27" s="151">
        <f>C27/B27</f>
        <v>6.5</v>
      </c>
      <c r="E27" s="80" t="s">
        <v>473</v>
      </c>
      <c r="F27" s="85">
        <v>8</v>
      </c>
      <c r="G27" s="86">
        <v>49.5</v>
      </c>
      <c r="H27" s="154">
        <f>G27/F27</f>
        <v>6.1875</v>
      </c>
      <c r="I27" s="155" t="s">
        <v>483</v>
      </c>
      <c r="J27" s="183">
        <v>0</v>
      </c>
      <c r="K27" s="195">
        <v>0</v>
      </c>
      <c r="L27" s="280">
        <v>0</v>
      </c>
      <c r="M27" s="159" t="s">
        <v>14</v>
      </c>
      <c r="N27" s="185" t="s">
        <v>14</v>
      </c>
      <c r="O27" s="198" t="s">
        <v>14</v>
      </c>
      <c r="P27" s="162" t="s">
        <v>14</v>
      </c>
      <c r="Q27" s="65" t="s">
        <v>484</v>
      </c>
      <c r="R27" s="187">
        <v>3</v>
      </c>
      <c r="S27" s="188">
        <v>18.5</v>
      </c>
      <c r="T27" s="165">
        <f>S27/R27</f>
        <v>6.166666666666667</v>
      </c>
      <c r="U27" s="69" t="s">
        <v>14</v>
      </c>
      <c r="V27" s="196" t="s">
        <v>14</v>
      </c>
      <c r="W27" s="197" t="s">
        <v>14</v>
      </c>
      <c r="X27" s="72" t="s">
        <v>14</v>
      </c>
      <c r="Y27" s="73" t="s">
        <v>14</v>
      </c>
      <c r="Z27" s="189" t="s">
        <v>14</v>
      </c>
      <c r="AA27" s="190" t="s">
        <v>14</v>
      </c>
      <c r="AB27" s="170" t="s">
        <v>14</v>
      </c>
      <c r="AC27" s="361" t="s">
        <v>14</v>
      </c>
      <c r="AD27" s="375" t="s">
        <v>14</v>
      </c>
      <c r="AE27" s="376" t="s">
        <v>14</v>
      </c>
      <c r="AF27" s="374" t="s">
        <v>14</v>
      </c>
      <c r="AG27" s="77" t="s">
        <v>14</v>
      </c>
      <c r="AH27" s="191" t="s">
        <v>14</v>
      </c>
      <c r="AI27" s="192" t="s">
        <v>14</v>
      </c>
      <c r="AJ27" s="173" t="s">
        <v>14</v>
      </c>
      <c r="AK27" s="328" t="s">
        <v>14</v>
      </c>
      <c r="AL27" s="346" t="s">
        <v>14</v>
      </c>
      <c r="AM27" s="347" t="s">
        <v>14</v>
      </c>
      <c r="AN27" s="340" t="s">
        <v>14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50" t="s">
        <v>440</v>
      </c>
      <c r="B28" s="193">
        <v>0</v>
      </c>
      <c r="C28" s="260">
        <v>0</v>
      </c>
      <c r="D28" s="278">
        <v>0</v>
      </c>
      <c r="E28" s="80" t="s">
        <v>477</v>
      </c>
      <c r="F28" s="85">
        <v>0</v>
      </c>
      <c r="G28" s="531">
        <v>0</v>
      </c>
      <c r="H28" s="482">
        <v>0</v>
      </c>
      <c r="I28" s="155" t="s">
        <v>490</v>
      </c>
      <c r="J28" s="183">
        <v>1</v>
      </c>
      <c r="K28" s="184">
        <v>5.5</v>
      </c>
      <c r="L28" s="176">
        <f>K28/J28</f>
        <v>5.5</v>
      </c>
      <c r="M28" s="159" t="s">
        <v>14</v>
      </c>
      <c r="N28" s="185" t="s">
        <v>14</v>
      </c>
      <c r="O28" s="198" t="s">
        <v>14</v>
      </c>
      <c r="P28" s="162" t="s">
        <v>14</v>
      </c>
      <c r="Q28" s="65" t="s">
        <v>488</v>
      </c>
      <c r="R28" s="187">
        <v>0</v>
      </c>
      <c r="S28" s="541">
        <v>0</v>
      </c>
      <c r="T28" s="446">
        <v>0</v>
      </c>
      <c r="U28" s="69" t="s">
        <v>14</v>
      </c>
      <c r="V28" s="196" t="s">
        <v>14</v>
      </c>
      <c r="W28" s="197" t="s">
        <v>14</v>
      </c>
      <c r="X28" s="72" t="s">
        <v>14</v>
      </c>
      <c r="Y28" s="73" t="s">
        <v>14</v>
      </c>
      <c r="Z28" s="189" t="s">
        <v>14</v>
      </c>
      <c r="AA28" s="190" t="s">
        <v>14</v>
      </c>
      <c r="AB28" s="170" t="s">
        <v>14</v>
      </c>
      <c r="AC28" s="361" t="s">
        <v>14</v>
      </c>
      <c r="AD28" s="375" t="s">
        <v>14</v>
      </c>
      <c r="AE28" s="376" t="s">
        <v>14</v>
      </c>
      <c r="AF28" s="374" t="s">
        <v>14</v>
      </c>
      <c r="AG28" s="77" t="s">
        <v>14</v>
      </c>
      <c r="AH28" s="191" t="s">
        <v>14</v>
      </c>
      <c r="AI28" s="192" t="s">
        <v>14</v>
      </c>
      <c r="AJ28" s="173" t="s">
        <v>14</v>
      </c>
      <c r="AK28" s="328" t="s">
        <v>14</v>
      </c>
      <c r="AL28" s="346" t="s">
        <v>14</v>
      </c>
      <c r="AM28" s="347" t="s">
        <v>14</v>
      </c>
      <c r="AN28" s="340" t="s">
        <v>14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3.5" thickBot="1">
      <c r="A29" s="50" t="s">
        <v>476</v>
      </c>
      <c r="B29" s="105">
        <v>0</v>
      </c>
      <c r="C29" s="299">
        <v>0</v>
      </c>
      <c r="D29" s="278">
        <v>0</v>
      </c>
      <c r="E29" s="53" t="s">
        <v>487</v>
      </c>
      <c r="F29" s="199">
        <v>0</v>
      </c>
      <c r="G29" s="549">
        <v>0</v>
      </c>
      <c r="H29" s="482">
        <v>0</v>
      </c>
      <c r="I29" s="155" t="s">
        <v>14</v>
      </c>
      <c r="J29" s="111" t="s">
        <v>14</v>
      </c>
      <c r="K29" s="112" t="s">
        <v>14</v>
      </c>
      <c r="L29" s="176" t="s">
        <v>14</v>
      </c>
      <c r="M29" s="159" t="s">
        <v>14</v>
      </c>
      <c r="N29" s="114" t="s">
        <v>14</v>
      </c>
      <c r="O29" s="115" t="s">
        <v>14</v>
      </c>
      <c r="P29" s="162" t="s">
        <v>14</v>
      </c>
      <c r="Q29" s="65" t="s">
        <v>14</v>
      </c>
      <c r="R29" s="117" t="s">
        <v>14</v>
      </c>
      <c r="S29" s="118" t="s">
        <v>14</v>
      </c>
      <c r="T29" s="165" t="s">
        <v>14</v>
      </c>
      <c r="U29" s="69" t="s">
        <v>14</v>
      </c>
      <c r="V29" s="200" t="s">
        <v>14</v>
      </c>
      <c r="W29" s="201" t="s">
        <v>14</v>
      </c>
      <c r="X29" s="72" t="s">
        <v>14</v>
      </c>
      <c r="Y29" s="122" t="s">
        <v>14</v>
      </c>
      <c r="Z29" s="202" t="s">
        <v>14</v>
      </c>
      <c r="AA29" s="203" t="s">
        <v>14</v>
      </c>
      <c r="AB29" s="170" t="s">
        <v>14</v>
      </c>
      <c r="AC29" s="368" t="s">
        <v>14</v>
      </c>
      <c r="AD29" s="377" t="s">
        <v>14</v>
      </c>
      <c r="AE29" s="370" t="s">
        <v>14</v>
      </c>
      <c r="AF29" s="374" t="s">
        <v>14</v>
      </c>
      <c r="AG29" s="125" t="s">
        <v>14</v>
      </c>
      <c r="AH29" s="204" t="s">
        <v>14</v>
      </c>
      <c r="AI29" s="205" t="s">
        <v>14</v>
      </c>
      <c r="AJ29" s="173" t="s">
        <v>14</v>
      </c>
      <c r="AK29" s="331" t="s">
        <v>14</v>
      </c>
      <c r="AL29" s="332" t="s">
        <v>14</v>
      </c>
      <c r="AM29" s="354" t="s">
        <v>14</v>
      </c>
      <c r="AN29" s="340" t="s">
        <v>14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3.5" thickBot="1">
      <c r="A30" s="128" t="s">
        <v>412</v>
      </c>
      <c r="B30" s="128" t="s">
        <v>0</v>
      </c>
      <c r="C30" s="129" t="s">
        <v>1</v>
      </c>
      <c r="D30" s="128" t="s">
        <v>2</v>
      </c>
      <c r="E30" s="130" t="s">
        <v>412</v>
      </c>
      <c r="F30" s="130" t="s">
        <v>0</v>
      </c>
      <c r="G30" s="131" t="s">
        <v>1</v>
      </c>
      <c r="H30" s="130" t="s">
        <v>2</v>
      </c>
      <c r="I30" s="132" t="s">
        <v>412</v>
      </c>
      <c r="J30" s="132" t="s">
        <v>0</v>
      </c>
      <c r="K30" s="133" t="s">
        <v>1</v>
      </c>
      <c r="L30" s="132" t="s">
        <v>2</v>
      </c>
      <c r="M30" s="134" t="s">
        <v>412</v>
      </c>
      <c r="N30" s="134" t="s">
        <v>0</v>
      </c>
      <c r="O30" s="135" t="s">
        <v>1</v>
      </c>
      <c r="P30" s="8" t="s">
        <v>2</v>
      </c>
      <c r="Q30" s="136" t="s">
        <v>412</v>
      </c>
      <c r="R30" s="137" t="s">
        <v>0</v>
      </c>
      <c r="S30" s="138" t="s">
        <v>1</v>
      </c>
      <c r="T30" s="139" t="s">
        <v>2</v>
      </c>
      <c r="U30" s="23" t="s">
        <v>412</v>
      </c>
      <c r="V30" s="24" t="s">
        <v>0</v>
      </c>
      <c r="W30" s="140" t="s">
        <v>1</v>
      </c>
      <c r="X30" s="23" t="s">
        <v>2</v>
      </c>
      <c r="Y30" s="141" t="s">
        <v>412</v>
      </c>
      <c r="Z30" s="141" t="s">
        <v>0</v>
      </c>
      <c r="AA30" s="142" t="s">
        <v>1</v>
      </c>
      <c r="AB30" s="141" t="s">
        <v>2</v>
      </c>
      <c r="AC30" s="386" t="s">
        <v>412</v>
      </c>
      <c r="AD30" s="387" t="s">
        <v>0</v>
      </c>
      <c r="AE30" s="388" t="s">
        <v>1</v>
      </c>
      <c r="AF30" s="386" t="s">
        <v>2</v>
      </c>
      <c r="AG30" s="143" t="s">
        <v>412</v>
      </c>
      <c r="AH30" s="143" t="s">
        <v>0</v>
      </c>
      <c r="AI30" s="144" t="s">
        <v>1</v>
      </c>
      <c r="AJ30" s="143" t="s">
        <v>2</v>
      </c>
      <c r="AK30" s="322" t="s">
        <v>412</v>
      </c>
      <c r="AL30" s="322" t="s">
        <v>0</v>
      </c>
      <c r="AM30" s="323" t="s">
        <v>1</v>
      </c>
      <c r="AN30" s="322" t="s">
        <v>2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579" t="s">
        <v>429</v>
      </c>
      <c r="B31" s="580">
        <v>35</v>
      </c>
      <c r="C31" s="597">
        <v>235</v>
      </c>
      <c r="D31" s="637">
        <f>C31/B31</f>
        <v>6.714285714285714</v>
      </c>
      <c r="E31" s="711" t="s">
        <v>420</v>
      </c>
      <c r="F31" s="710">
        <v>35</v>
      </c>
      <c r="G31" s="709">
        <v>263</v>
      </c>
      <c r="H31" s="708">
        <f aca="true" t="shared" si="10" ref="H31:H42">G31/F31</f>
        <v>7.514285714285714</v>
      </c>
      <c r="I31" s="567" t="s">
        <v>130</v>
      </c>
      <c r="J31" s="566">
        <v>32</v>
      </c>
      <c r="K31" s="614">
        <v>209.5</v>
      </c>
      <c r="L31" s="626">
        <f aca="true" t="shared" si="11" ref="L31:L43">K31/J31</f>
        <v>6.546875</v>
      </c>
      <c r="M31" s="415" t="s">
        <v>169</v>
      </c>
      <c r="N31" s="416">
        <v>19</v>
      </c>
      <c r="O31" s="417">
        <v>114</v>
      </c>
      <c r="P31" s="418">
        <f aca="true" t="shared" si="12" ref="P31:P42">O31/N31</f>
        <v>6</v>
      </c>
      <c r="Q31" s="575" t="s">
        <v>209</v>
      </c>
      <c r="R31" s="574">
        <v>34</v>
      </c>
      <c r="S31" s="596">
        <v>233</v>
      </c>
      <c r="T31" s="624">
        <f aca="true" t="shared" si="13" ref="T31:T41">S31/R31</f>
        <v>6.852941176470588</v>
      </c>
      <c r="U31" s="554" t="s">
        <v>246</v>
      </c>
      <c r="V31" s="555">
        <v>28</v>
      </c>
      <c r="W31" s="613">
        <v>188.5</v>
      </c>
      <c r="X31" s="617">
        <f aca="true" t="shared" si="14" ref="X31:X42">W31/V31</f>
        <v>6.732142857142857</v>
      </c>
      <c r="Y31" s="408" t="s">
        <v>282</v>
      </c>
      <c r="Z31" s="409">
        <v>17</v>
      </c>
      <c r="AA31" s="410">
        <v>103</v>
      </c>
      <c r="AB31" s="411">
        <f aca="true" t="shared" si="15" ref="AB31:AB41">AA31/Z31</f>
        <v>6.0588235294117645</v>
      </c>
      <c r="AC31" s="573" t="s">
        <v>320</v>
      </c>
      <c r="AD31" s="572">
        <v>29</v>
      </c>
      <c r="AE31" s="611">
        <v>198.5</v>
      </c>
      <c r="AF31" s="633">
        <f aca="true" t="shared" si="16" ref="AF31:AF42">AE31/AD31</f>
        <v>6.844827586206897</v>
      </c>
      <c r="AG31" s="47" t="s">
        <v>356</v>
      </c>
      <c r="AH31" s="48">
        <v>12</v>
      </c>
      <c r="AI31" s="49">
        <v>82.5</v>
      </c>
      <c r="AJ31" s="148">
        <f aca="true" t="shared" si="17" ref="AJ31:AJ41">AI31/AH31</f>
        <v>6.875</v>
      </c>
      <c r="AK31" s="584" t="s">
        <v>395</v>
      </c>
      <c r="AL31" s="454">
        <v>25</v>
      </c>
      <c r="AM31" s="455">
        <v>170.5</v>
      </c>
      <c r="AN31" s="632">
        <f aca="true" t="shared" si="18" ref="AN31:AN43">AM31/AL31</f>
        <v>6.82</v>
      </c>
      <c r="AO31" s="1">
        <v>28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471" t="s">
        <v>44</v>
      </c>
      <c r="B32" s="472">
        <v>27</v>
      </c>
      <c r="C32" s="462">
        <v>168</v>
      </c>
      <c r="D32" s="470">
        <f>C32/B32</f>
        <v>6.222222222222222</v>
      </c>
      <c r="E32" s="207" t="s">
        <v>87</v>
      </c>
      <c r="F32" s="85">
        <v>6</v>
      </c>
      <c r="G32" s="153">
        <v>39</v>
      </c>
      <c r="H32" s="154">
        <f t="shared" si="10"/>
        <v>6.5</v>
      </c>
      <c r="I32" s="155" t="s">
        <v>131</v>
      </c>
      <c r="J32" s="156">
        <v>8</v>
      </c>
      <c r="K32" s="157">
        <v>47.5</v>
      </c>
      <c r="L32" s="158">
        <f t="shared" si="11"/>
        <v>5.9375</v>
      </c>
      <c r="M32" s="565" t="s">
        <v>170</v>
      </c>
      <c r="N32" s="425">
        <v>17</v>
      </c>
      <c r="O32" s="426">
        <v>118.5</v>
      </c>
      <c r="P32" s="625">
        <f t="shared" si="12"/>
        <v>6.970588235294118</v>
      </c>
      <c r="Q32" s="448" t="s">
        <v>210</v>
      </c>
      <c r="R32" s="449">
        <v>18</v>
      </c>
      <c r="S32" s="450">
        <v>112</v>
      </c>
      <c r="T32" s="451">
        <f t="shared" si="13"/>
        <v>6.222222222222222</v>
      </c>
      <c r="U32" s="401" t="s">
        <v>247</v>
      </c>
      <c r="V32" s="402">
        <v>19</v>
      </c>
      <c r="W32" s="403">
        <v>119.5</v>
      </c>
      <c r="X32" s="404">
        <f t="shared" si="14"/>
        <v>6.2894736842105265</v>
      </c>
      <c r="Y32" s="561" t="s">
        <v>283</v>
      </c>
      <c r="Z32" s="560">
        <v>30</v>
      </c>
      <c r="AA32" s="603">
        <v>195.5</v>
      </c>
      <c r="AB32" s="621">
        <f t="shared" si="15"/>
        <v>6.516666666666667</v>
      </c>
      <c r="AC32" s="559" t="s">
        <v>321</v>
      </c>
      <c r="AD32" s="558">
        <v>29</v>
      </c>
      <c r="AE32" s="602">
        <v>196</v>
      </c>
      <c r="AF32" s="634">
        <f t="shared" si="16"/>
        <v>6.758620689655173</v>
      </c>
      <c r="AG32" s="571" t="s">
        <v>357</v>
      </c>
      <c r="AH32" s="570">
        <v>34</v>
      </c>
      <c r="AI32" s="601">
        <v>232</v>
      </c>
      <c r="AJ32" s="619">
        <f t="shared" si="17"/>
        <v>6.823529411764706</v>
      </c>
      <c r="AK32" s="704" t="s">
        <v>505</v>
      </c>
      <c r="AL32" s="705">
        <v>28</v>
      </c>
      <c r="AM32" s="706">
        <v>211.5</v>
      </c>
      <c r="AN32" s="707">
        <f t="shared" si="18"/>
        <v>7.553571428571429</v>
      </c>
      <c r="AO32" s="79">
        <v>180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206" t="s">
        <v>45</v>
      </c>
      <c r="B33" s="96">
        <v>1</v>
      </c>
      <c r="C33" s="150">
        <v>10</v>
      </c>
      <c r="D33" s="151">
        <f>C33/B33</f>
        <v>10</v>
      </c>
      <c r="E33" s="207" t="s">
        <v>88</v>
      </c>
      <c r="F33" s="85">
        <v>3</v>
      </c>
      <c r="G33" s="153">
        <v>20.5</v>
      </c>
      <c r="H33" s="154">
        <f t="shared" si="10"/>
        <v>6.833333333333333</v>
      </c>
      <c r="I33" s="715" t="s">
        <v>132</v>
      </c>
      <c r="J33" s="714">
        <v>27</v>
      </c>
      <c r="K33" s="713">
        <v>199.5</v>
      </c>
      <c r="L33" s="712">
        <f t="shared" si="11"/>
        <v>7.388888888888889</v>
      </c>
      <c r="M33" s="159" t="s">
        <v>171</v>
      </c>
      <c r="N33" s="160">
        <v>12</v>
      </c>
      <c r="O33" s="161">
        <v>75.5</v>
      </c>
      <c r="P33" s="208">
        <f t="shared" si="12"/>
        <v>6.291666666666667</v>
      </c>
      <c r="Q33" s="179" t="s">
        <v>211</v>
      </c>
      <c r="R33" s="163">
        <v>5</v>
      </c>
      <c r="S33" s="164">
        <v>33</v>
      </c>
      <c r="T33" s="165">
        <f t="shared" si="13"/>
        <v>6.6</v>
      </c>
      <c r="U33" s="562" t="s">
        <v>248</v>
      </c>
      <c r="V33" s="563">
        <v>32</v>
      </c>
      <c r="W33" s="604">
        <v>213</v>
      </c>
      <c r="X33" s="622">
        <f t="shared" si="14"/>
        <v>6.65625</v>
      </c>
      <c r="Y33" s="561" t="s">
        <v>284</v>
      </c>
      <c r="Z33" s="439">
        <v>16</v>
      </c>
      <c r="AA33" s="440">
        <v>106</v>
      </c>
      <c r="AB33" s="621">
        <f t="shared" si="15"/>
        <v>6.625</v>
      </c>
      <c r="AC33" s="365" t="s">
        <v>322</v>
      </c>
      <c r="AD33" s="371">
        <v>13</v>
      </c>
      <c r="AE33" s="372">
        <v>74</v>
      </c>
      <c r="AF33" s="373">
        <f t="shared" si="16"/>
        <v>5.6923076923076925</v>
      </c>
      <c r="AG33" s="77" t="s">
        <v>358</v>
      </c>
      <c r="AH33" s="171">
        <v>12</v>
      </c>
      <c r="AI33" s="172">
        <v>74.5</v>
      </c>
      <c r="AJ33" s="173">
        <f t="shared" si="17"/>
        <v>6.208333333333333</v>
      </c>
      <c r="AK33" s="557" t="s">
        <v>396</v>
      </c>
      <c r="AL33" s="394">
        <v>15</v>
      </c>
      <c r="AM33" s="395">
        <v>98.5</v>
      </c>
      <c r="AN33" s="618">
        <f t="shared" si="18"/>
        <v>6.566666666666666</v>
      </c>
      <c r="AO33" s="177">
        <v>6.5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206" t="s">
        <v>46</v>
      </c>
      <c r="B34" s="96">
        <v>3</v>
      </c>
      <c r="C34" s="150">
        <v>20</v>
      </c>
      <c r="D34" s="151">
        <f>C34/B34</f>
        <v>6.666666666666667</v>
      </c>
      <c r="E34" s="615" t="s">
        <v>89</v>
      </c>
      <c r="F34" s="442">
        <v>26</v>
      </c>
      <c r="G34" s="608">
        <v>183.5</v>
      </c>
      <c r="H34" s="628">
        <f t="shared" si="10"/>
        <v>7.0576923076923075</v>
      </c>
      <c r="I34" s="465" t="s">
        <v>133</v>
      </c>
      <c r="J34" s="466">
        <v>20</v>
      </c>
      <c r="K34" s="467">
        <v>134.5</v>
      </c>
      <c r="L34" s="468">
        <f t="shared" si="11"/>
        <v>6.725</v>
      </c>
      <c r="M34" s="565" t="s">
        <v>172</v>
      </c>
      <c r="N34" s="564">
        <v>28</v>
      </c>
      <c r="O34" s="606">
        <v>200.5</v>
      </c>
      <c r="P34" s="625">
        <f t="shared" si="12"/>
        <v>7.160714285714286</v>
      </c>
      <c r="Q34" s="65" t="s">
        <v>212</v>
      </c>
      <c r="R34" s="163">
        <v>3</v>
      </c>
      <c r="S34" s="164">
        <v>17.5</v>
      </c>
      <c r="T34" s="165">
        <f t="shared" si="13"/>
        <v>5.833333333333333</v>
      </c>
      <c r="U34" s="69" t="s">
        <v>249</v>
      </c>
      <c r="V34" s="166">
        <v>12</v>
      </c>
      <c r="W34" s="167">
        <v>80.5</v>
      </c>
      <c r="X34" s="72">
        <f t="shared" si="14"/>
        <v>6.708333333333333</v>
      </c>
      <c r="Y34" s="561" t="s">
        <v>285</v>
      </c>
      <c r="Z34" s="560">
        <v>30</v>
      </c>
      <c r="AA34" s="603">
        <v>178.5</v>
      </c>
      <c r="AB34" s="441">
        <f t="shared" si="15"/>
        <v>5.95</v>
      </c>
      <c r="AC34" s="559" t="s">
        <v>323</v>
      </c>
      <c r="AD34" s="428">
        <v>22</v>
      </c>
      <c r="AE34" s="429">
        <v>144.5</v>
      </c>
      <c r="AF34" s="634">
        <f t="shared" si="16"/>
        <v>6.568181818181818</v>
      </c>
      <c r="AG34" s="397" t="s">
        <v>359</v>
      </c>
      <c r="AH34" s="398">
        <v>15</v>
      </c>
      <c r="AI34" s="399">
        <v>91.5</v>
      </c>
      <c r="AJ34" s="400">
        <f t="shared" si="17"/>
        <v>6.1</v>
      </c>
      <c r="AK34" s="328" t="s">
        <v>397</v>
      </c>
      <c r="AL34" s="329">
        <v>3</v>
      </c>
      <c r="AM34" s="330">
        <v>19.5</v>
      </c>
      <c r="AN34" s="340">
        <f t="shared" si="18"/>
        <v>6.5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206" t="s">
        <v>47</v>
      </c>
      <c r="B35" s="96">
        <v>3</v>
      </c>
      <c r="C35" s="150">
        <v>22.5</v>
      </c>
      <c r="D35" s="151">
        <f>C35/B35</f>
        <v>7.5</v>
      </c>
      <c r="E35" s="207" t="s">
        <v>90</v>
      </c>
      <c r="F35" s="85">
        <v>12</v>
      </c>
      <c r="G35" s="153">
        <v>83.5</v>
      </c>
      <c r="H35" s="154">
        <f t="shared" si="10"/>
        <v>6.958333333333333</v>
      </c>
      <c r="I35" s="465" t="s">
        <v>134</v>
      </c>
      <c r="J35" s="466">
        <v>17</v>
      </c>
      <c r="K35" s="467">
        <v>109</v>
      </c>
      <c r="L35" s="468">
        <f t="shared" si="11"/>
        <v>6.411764705882353</v>
      </c>
      <c r="M35" s="565" t="s">
        <v>173</v>
      </c>
      <c r="N35" s="425">
        <v>19</v>
      </c>
      <c r="O35" s="426">
        <v>129.5</v>
      </c>
      <c r="P35" s="625">
        <f t="shared" si="12"/>
        <v>6.815789473684211</v>
      </c>
      <c r="Q35" s="65" t="s">
        <v>213</v>
      </c>
      <c r="R35" s="163">
        <v>8</v>
      </c>
      <c r="S35" s="164">
        <v>47.5</v>
      </c>
      <c r="T35" s="165">
        <f t="shared" si="13"/>
        <v>5.9375</v>
      </c>
      <c r="U35" s="69" t="s">
        <v>250</v>
      </c>
      <c r="V35" s="166">
        <v>6</v>
      </c>
      <c r="W35" s="167">
        <v>46</v>
      </c>
      <c r="X35" s="72">
        <f t="shared" si="14"/>
        <v>7.666666666666667</v>
      </c>
      <c r="Y35" s="73" t="s">
        <v>286</v>
      </c>
      <c r="Z35" s="168">
        <v>11</v>
      </c>
      <c r="AA35" s="169">
        <v>62</v>
      </c>
      <c r="AB35" s="170">
        <f t="shared" si="15"/>
        <v>5.636363636363637</v>
      </c>
      <c r="AC35" s="365" t="s">
        <v>324</v>
      </c>
      <c r="AD35" s="371">
        <v>7</v>
      </c>
      <c r="AE35" s="372">
        <v>39.5</v>
      </c>
      <c r="AF35" s="373">
        <f t="shared" si="16"/>
        <v>5.642857142857143</v>
      </c>
      <c r="AG35" s="77" t="s">
        <v>360</v>
      </c>
      <c r="AH35" s="171">
        <v>3</v>
      </c>
      <c r="AI35" s="172">
        <v>16</v>
      </c>
      <c r="AJ35" s="173">
        <f t="shared" si="17"/>
        <v>5.333333333333333</v>
      </c>
      <c r="AK35" s="328" t="s">
        <v>398</v>
      </c>
      <c r="AL35" s="329">
        <v>0</v>
      </c>
      <c r="AM35" s="486">
        <v>0</v>
      </c>
      <c r="AN35" s="338">
        <v>0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206" t="s">
        <v>48</v>
      </c>
      <c r="B36" s="96">
        <v>0</v>
      </c>
      <c r="C36" s="534">
        <v>0</v>
      </c>
      <c r="D36" s="278">
        <v>0</v>
      </c>
      <c r="E36" s="578" t="s">
        <v>91</v>
      </c>
      <c r="F36" s="577">
        <v>32</v>
      </c>
      <c r="G36" s="608">
        <v>231.5</v>
      </c>
      <c r="H36" s="636">
        <f t="shared" si="10"/>
        <v>7.234375</v>
      </c>
      <c r="I36" s="209" t="s">
        <v>135</v>
      </c>
      <c r="J36" s="210">
        <v>8</v>
      </c>
      <c r="K36" s="211">
        <v>45</v>
      </c>
      <c r="L36" s="212">
        <f t="shared" si="11"/>
        <v>5.625</v>
      </c>
      <c r="M36" s="159" t="s">
        <v>174</v>
      </c>
      <c r="N36" s="160">
        <v>12</v>
      </c>
      <c r="O36" s="161">
        <v>77.5</v>
      </c>
      <c r="P36" s="162">
        <f t="shared" si="12"/>
        <v>6.458333333333333</v>
      </c>
      <c r="Q36" s="586" t="s">
        <v>214</v>
      </c>
      <c r="R36" s="449">
        <v>27</v>
      </c>
      <c r="S36" s="605">
        <v>180</v>
      </c>
      <c r="T36" s="623">
        <f t="shared" si="13"/>
        <v>6.666666666666667</v>
      </c>
      <c r="U36" s="69" t="s">
        <v>251</v>
      </c>
      <c r="V36" s="166">
        <v>6</v>
      </c>
      <c r="W36" s="167">
        <v>40</v>
      </c>
      <c r="X36" s="72">
        <f t="shared" si="14"/>
        <v>6.666666666666667</v>
      </c>
      <c r="Y36" s="73" t="s">
        <v>287</v>
      </c>
      <c r="Z36" s="168">
        <v>4</v>
      </c>
      <c r="AA36" s="169">
        <v>30.5</v>
      </c>
      <c r="AB36" s="170">
        <f t="shared" si="15"/>
        <v>7.625</v>
      </c>
      <c r="AC36" s="503" t="s">
        <v>325</v>
      </c>
      <c r="AD36" s="428">
        <v>21</v>
      </c>
      <c r="AE36" s="429">
        <v>124.5</v>
      </c>
      <c r="AF36" s="430">
        <f t="shared" si="16"/>
        <v>5.928571428571429</v>
      </c>
      <c r="AG36" s="77" t="s">
        <v>361</v>
      </c>
      <c r="AH36" s="171">
        <v>6</v>
      </c>
      <c r="AI36" s="172">
        <v>37.5</v>
      </c>
      <c r="AJ36" s="173">
        <f t="shared" si="17"/>
        <v>6.25</v>
      </c>
      <c r="AK36" s="393" t="s">
        <v>399</v>
      </c>
      <c r="AL36" s="394">
        <v>18</v>
      </c>
      <c r="AM36" s="395">
        <v>104</v>
      </c>
      <c r="AN36" s="396">
        <f t="shared" si="18"/>
        <v>5.777777777777778</v>
      </c>
      <c r="AO36" s="177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638" t="s">
        <v>49</v>
      </c>
      <c r="B37" s="472">
        <v>22</v>
      </c>
      <c r="C37" s="462">
        <v>151.5</v>
      </c>
      <c r="D37" s="630">
        <f>C37/B37</f>
        <v>6.886363636363637</v>
      </c>
      <c r="E37" s="615" t="s">
        <v>92</v>
      </c>
      <c r="F37" s="442">
        <v>16</v>
      </c>
      <c r="G37" s="443">
        <v>108.5</v>
      </c>
      <c r="H37" s="628">
        <f t="shared" si="10"/>
        <v>6.78125</v>
      </c>
      <c r="I37" s="155" t="s">
        <v>136</v>
      </c>
      <c r="J37" s="174">
        <v>4</v>
      </c>
      <c r="K37" s="175">
        <v>21.5</v>
      </c>
      <c r="L37" s="176">
        <f t="shared" si="11"/>
        <v>5.375</v>
      </c>
      <c r="M37" s="159" t="s">
        <v>175</v>
      </c>
      <c r="N37" s="160">
        <v>13</v>
      </c>
      <c r="O37" s="161">
        <v>82</v>
      </c>
      <c r="P37" s="162">
        <f t="shared" si="12"/>
        <v>6.3076923076923075</v>
      </c>
      <c r="Q37" s="65" t="s">
        <v>215</v>
      </c>
      <c r="R37" s="163">
        <v>3</v>
      </c>
      <c r="S37" s="164">
        <v>19.5</v>
      </c>
      <c r="T37" s="165">
        <f t="shared" si="13"/>
        <v>6.5</v>
      </c>
      <c r="U37" s="69" t="s">
        <v>252</v>
      </c>
      <c r="V37" s="166">
        <v>0</v>
      </c>
      <c r="W37" s="474">
        <v>0</v>
      </c>
      <c r="X37" s="445">
        <v>0</v>
      </c>
      <c r="Y37" s="73" t="s">
        <v>288</v>
      </c>
      <c r="Z37" s="168">
        <v>0</v>
      </c>
      <c r="AA37" s="452">
        <v>0</v>
      </c>
      <c r="AB37" s="253">
        <v>0</v>
      </c>
      <c r="AC37" s="361" t="s">
        <v>326</v>
      </c>
      <c r="AD37" s="371">
        <v>14</v>
      </c>
      <c r="AE37" s="372">
        <v>83</v>
      </c>
      <c r="AF37" s="373">
        <f t="shared" si="16"/>
        <v>5.928571428571429</v>
      </c>
      <c r="AG37" s="77" t="s">
        <v>362</v>
      </c>
      <c r="AH37" s="171">
        <v>4</v>
      </c>
      <c r="AI37" s="172">
        <v>23</v>
      </c>
      <c r="AJ37" s="173">
        <f t="shared" si="17"/>
        <v>5.75</v>
      </c>
      <c r="AK37" s="328" t="s">
        <v>400</v>
      </c>
      <c r="AL37" s="329">
        <v>3</v>
      </c>
      <c r="AM37" s="330">
        <v>22</v>
      </c>
      <c r="AN37" s="340">
        <f t="shared" si="18"/>
        <v>7.333333333333333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638" t="s">
        <v>50</v>
      </c>
      <c r="B38" s="472">
        <v>18</v>
      </c>
      <c r="C38" s="462">
        <v>126.5</v>
      </c>
      <c r="D38" s="630">
        <f>C38/B38</f>
        <v>7.027777777777778</v>
      </c>
      <c r="E38" s="207" t="s">
        <v>93</v>
      </c>
      <c r="F38" s="85">
        <v>0</v>
      </c>
      <c r="G38" s="483">
        <v>0</v>
      </c>
      <c r="H38" s="482">
        <v>0</v>
      </c>
      <c r="I38" s="155" t="s">
        <v>137</v>
      </c>
      <c r="J38" s="183">
        <v>0</v>
      </c>
      <c r="K38" s="195">
        <v>0</v>
      </c>
      <c r="L38" s="280">
        <v>0</v>
      </c>
      <c r="M38" s="159" t="s">
        <v>176</v>
      </c>
      <c r="N38" s="160">
        <v>0</v>
      </c>
      <c r="O38" s="457">
        <v>0</v>
      </c>
      <c r="P38" s="285">
        <v>0</v>
      </c>
      <c r="Q38" s="65" t="s">
        <v>216</v>
      </c>
      <c r="R38" s="163">
        <v>7</v>
      </c>
      <c r="S38" s="164">
        <v>41</v>
      </c>
      <c r="T38" s="165">
        <f t="shared" si="13"/>
        <v>5.857142857142857</v>
      </c>
      <c r="U38" s="69" t="s">
        <v>253</v>
      </c>
      <c r="V38" s="166">
        <v>1</v>
      </c>
      <c r="W38" s="167">
        <v>6</v>
      </c>
      <c r="X38" s="72">
        <f t="shared" si="14"/>
        <v>6</v>
      </c>
      <c r="Y38" s="73" t="s">
        <v>289</v>
      </c>
      <c r="Z38" s="168">
        <v>3</v>
      </c>
      <c r="AA38" s="169">
        <v>21</v>
      </c>
      <c r="AB38" s="170">
        <f t="shared" si="15"/>
        <v>7</v>
      </c>
      <c r="AC38" s="361" t="s">
        <v>327</v>
      </c>
      <c r="AD38" s="371">
        <v>0</v>
      </c>
      <c r="AE38" s="379">
        <v>0</v>
      </c>
      <c r="AF38" s="374">
        <v>0</v>
      </c>
      <c r="AG38" s="397" t="s">
        <v>363</v>
      </c>
      <c r="AH38" s="398">
        <v>23</v>
      </c>
      <c r="AI38" s="399">
        <v>139</v>
      </c>
      <c r="AJ38" s="400">
        <f t="shared" si="17"/>
        <v>6.043478260869565</v>
      </c>
      <c r="AK38" s="328" t="s">
        <v>401</v>
      </c>
      <c r="AL38" s="329">
        <v>5</v>
      </c>
      <c r="AM38" s="330">
        <v>25.5</v>
      </c>
      <c r="AN38" s="340">
        <f t="shared" si="18"/>
        <v>5.1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206" t="s">
        <v>51</v>
      </c>
      <c r="B39" s="213">
        <v>13</v>
      </c>
      <c r="C39" s="194">
        <v>91</v>
      </c>
      <c r="D39" s="151">
        <f>C39/B39</f>
        <v>7</v>
      </c>
      <c r="E39" s="207" t="s">
        <v>94</v>
      </c>
      <c r="F39" s="214">
        <v>2</v>
      </c>
      <c r="G39" s="215">
        <v>11.5</v>
      </c>
      <c r="H39" s="154">
        <f t="shared" si="10"/>
        <v>5.75</v>
      </c>
      <c r="I39" s="155" t="s">
        <v>434</v>
      </c>
      <c r="J39" s="183">
        <v>1</v>
      </c>
      <c r="K39" s="184">
        <v>5</v>
      </c>
      <c r="L39" s="176">
        <f t="shared" si="11"/>
        <v>5</v>
      </c>
      <c r="M39" s="159" t="s">
        <v>177</v>
      </c>
      <c r="N39" s="185">
        <v>0</v>
      </c>
      <c r="O39" s="198">
        <v>0</v>
      </c>
      <c r="P39" s="285">
        <v>0</v>
      </c>
      <c r="Q39" s="65" t="s">
        <v>217</v>
      </c>
      <c r="R39" s="187">
        <v>2</v>
      </c>
      <c r="S39" s="188">
        <v>12</v>
      </c>
      <c r="T39" s="165">
        <f t="shared" si="13"/>
        <v>6</v>
      </c>
      <c r="U39" s="69" t="s">
        <v>254</v>
      </c>
      <c r="V39" s="166">
        <v>0</v>
      </c>
      <c r="W39" s="474">
        <v>0</v>
      </c>
      <c r="X39" s="445">
        <v>0</v>
      </c>
      <c r="Y39" s="73" t="s">
        <v>290</v>
      </c>
      <c r="Z39" s="189">
        <v>0</v>
      </c>
      <c r="AA39" s="469">
        <v>0</v>
      </c>
      <c r="AB39" s="253">
        <v>0</v>
      </c>
      <c r="AC39" s="361" t="s">
        <v>328</v>
      </c>
      <c r="AD39" s="375">
        <v>0</v>
      </c>
      <c r="AE39" s="538">
        <v>0</v>
      </c>
      <c r="AF39" s="374">
        <v>0</v>
      </c>
      <c r="AG39" s="77" t="s">
        <v>364</v>
      </c>
      <c r="AH39" s="191">
        <v>1</v>
      </c>
      <c r="AI39" s="192">
        <v>6</v>
      </c>
      <c r="AJ39" s="173">
        <f t="shared" si="17"/>
        <v>6</v>
      </c>
      <c r="AK39" s="328" t="s">
        <v>402</v>
      </c>
      <c r="AL39" s="346">
        <v>1</v>
      </c>
      <c r="AM39" s="347">
        <v>5.5</v>
      </c>
      <c r="AN39" s="340">
        <f t="shared" si="18"/>
        <v>5.5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206" t="s">
        <v>52</v>
      </c>
      <c r="B40" s="213">
        <v>0</v>
      </c>
      <c r="C40" s="260">
        <v>0</v>
      </c>
      <c r="D40" s="278">
        <v>0</v>
      </c>
      <c r="E40" s="207" t="s">
        <v>95</v>
      </c>
      <c r="F40" s="214">
        <v>0</v>
      </c>
      <c r="G40" s="548">
        <v>0</v>
      </c>
      <c r="H40" s="482">
        <v>0</v>
      </c>
      <c r="I40" s="216" t="s">
        <v>138</v>
      </c>
      <c r="J40" s="174">
        <v>2</v>
      </c>
      <c r="K40" s="175">
        <v>11</v>
      </c>
      <c r="L40" s="176">
        <f t="shared" si="11"/>
        <v>5.5</v>
      </c>
      <c r="M40" s="159" t="s">
        <v>178</v>
      </c>
      <c r="N40" s="185">
        <v>3</v>
      </c>
      <c r="O40" s="186">
        <v>18</v>
      </c>
      <c r="P40" s="162">
        <f t="shared" si="12"/>
        <v>6</v>
      </c>
      <c r="Q40" s="65" t="s">
        <v>218</v>
      </c>
      <c r="R40" s="187">
        <v>2</v>
      </c>
      <c r="S40" s="188">
        <v>11.5</v>
      </c>
      <c r="T40" s="165">
        <f t="shared" si="13"/>
        <v>5.75</v>
      </c>
      <c r="U40" s="69" t="s">
        <v>255</v>
      </c>
      <c r="V40" s="166">
        <v>14</v>
      </c>
      <c r="W40" s="167">
        <v>83.5</v>
      </c>
      <c r="X40" s="72">
        <f t="shared" si="14"/>
        <v>5.964285714285714</v>
      </c>
      <c r="Y40" s="73" t="s">
        <v>291</v>
      </c>
      <c r="Z40" s="189">
        <v>0</v>
      </c>
      <c r="AA40" s="469">
        <v>0</v>
      </c>
      <c r="AB40" s="253">
        <v>0</v>
      </c>
      <c r="AC40" s="361" t="s">
        <v>329</v>
      </c>
      <c r="AD40" s="375">
        <v>7</v>
      </c>
      <c r="AE40" s="376">
        <v>44</v>
      </c>
      <c r="AF40" s="373">
        <f t="shared" si="16"/>
        <v>6.285714285714286</v>
      </c>
      <c r="AG40" s="77" t="s">
        <v>365</v>
      </c>
      <c r="AH40" s="191">
        <v>0</v>
      </c>
      <c r="AI40" s="463">
        <v>0</v>
      </c>
      <c r="AJ40" s="254">
        <v>0</v>
      </c>
      <c r="AK40" s="328" t="s">
        <v>403</v>
      </c>
      <c r="AL40" s="346">
        <v>6</v>
      </c>
      <c r="AM40" s="347">
        <v>34.5</v>
      </c>
      <c r="AN40" s="340">
        <f t="shared" si="18"/>
        <v>5.75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206" t="s">
        <v>53</v>
      </c>
      <c r="B41" s="96">
        <v>0</v>
      </c>
      <c r="C41" s="534">
        <v>0</v>
      </c>
      <c r="D41" s="278">
        <v>0</v>
      </c>
      <c r="E41" s="207" t="s">
        <v>96</v>
      </c>
      <c r="F41" s="85">
        <v>0</v>
      </c>
      <c r="G41" s="483">
        <v>0</v>
      </c>
      <c r="H41" s="482">
        <v>0</v>
      </c>
      <c r="I41" s="216" t="s">
        <v>139</v>
      </c>
      <c r="J41" s="87">
        <v>3</v>
      </c>
      <c r="K41" s="175">
        <v>20.5</v>
      </c>
      <c r="L41" s="176">
        <f t="shared" si="11"/>
        <v>6.833333333333333</v>
      </c>
      <c r="M41" s="159" t="s">
        <v>179</v>
      </c>
      <c r="N41" s="88">
        <v>0</v>
      </c>
      <c r="O41" s="543">
        <v>0</v>
      </c>
      <c r="P41" s="285">
        <v>0</v>
      </c>
      <c r="Q41" s="448" t="s">
        <v>219</v>
      </c>
      <c r="R41" s="500">
        <v>25</v>
      </c>
      <c r="S41" s="450">
        <v>156</v>
      </c>
      <c r="T41" s="451">
        <f t="shared" si="13"/>
        <v>6.24</v>
      </c>
      <c r="U41" s="69" t="s">
        <v>256</v>
      </c>
      <c r="V41" s="166">
        <v>0</v>
      </c>
      <c r="W41" s="540">
        <v>0</v>
      </c>
      <c r="X41" s="445">
        <v>0</v>
      </c>
      <c r="Y41" s="73" t="s">
        <v>292</v>
      </c>
      <c r="Z41" s="168">
        <v>14</v>
      </c>
      <c r="AA41" s="217">
        <v>80.5</v>
      </c>
      <c r="AB41" s="170">
        <f t="shared" si="15"/>
        <v>5.75</v>
      </c>
      <c r="AC41" s="361" t="s">
        <v>330</v>
      </c>
      <c r="AD41" s="366">
        <v>0</v>
      </c>
      <c r="AE41" s="379">
        <v>0</v>
      </c>
      <c r="AF41" s="374">
        <v>0</v>
      </c>
      <c r="AG41" s="77" t="s">
        <v>366</v>
      </c>
      <c r="AH41" s="171">
        <v>1</v>
      </c>
      <c r="AI41" s="218">
        <v>6.5</v>
      </c>
      <c r="AJ41" s="173">
        <f t="shared" si="17"/>
        <v>6.5</v>
      </c>
      <c r="AK41" s="328" t="s">
        <v>454</v>
      </c>
      <c r="AL41" s="329">
        <v>7</v>
      </c>
      <c r="AM41" s="348">
        <v>39</v>
      </c>
      <c r="AN41" s="340">
        <f t="shared" si="18"/>
        <v>5.571428571428571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206" t="s">
        <v>54</v>
      </c>
      <c r="B42" s="213">
        <v>0</v>
      </c>
      <c r="C42" s="458">
        <v>0</v>
      </c>
      <c r="D42" s="278">
        <v>0</v>
      </c>
      <c r="E42" s="207" t="s">
        <v>97</v>
      </c>
      <c r="F42" s="214">
        <v>5</v>
      </c>
      <c r="G42" s="220">
        <v>32</v>
      </c>
      <c r="H42" s="154">
        <f t="shared" si="10"/>
        <v>6.4</v>
      </c>
      <c r="I42" s="216" t="s">
        <v>140</v>
      </c>
      <c r="J42" s="221">
        <v>0</v>
      </c>
      <c r="K42" s="231">
        <v>0</v>
      </c>
      <c r="L42" s="280">
        <v>0</v>
      </c>
      <c r="M42" s="159" t="s">
        <v>180</v>
      </c>
      <c r="N42" s="223">
        <v>8</v>
      </c>
      <c r="O42" s="224">
        <v>50.5</v>
      </c>
      <c r="P42" s="162">
        <f t="shared" si="12"/>
        <v>6.3125</v>
      </c>
      <c r="Q42" s="65" t="s">
        <v>220</v>
      </c>
      <c r="R42" s="225">
        <v>0</v>
      </c>
      <c r="S42" s="542">
        <v>0</v>
      </c>
      <c r="T42" s="446">
        <v>0</v>
      </c>
      <c r="U42" s="562" t="s">
        <v>257</v>
      </c>
      <c r="V42" s="501">
        <v>20</v>
      </c>
      <c r="W42" s="502">
        <v>131.5</v>
      </c>
      <c r="X42" s="622">
        <f t="shared" si="14"/>
        <v>6.575</v>
      </c>
      <c r="Y42" s="73" t="s">
        <v>293</v>
      </c>
      <c r="Z42" s="189">
        <v>0</v>
      </c>
      <c r="AA42" s="539">
        <v>0</v>
      </c>
      <c r="AB42" s="253">
        <v>0</v>
      </c>
      <c r="AC42" s="361" t="s">
        <v>331</v>
      </c>
      <c r="AD42" s="378">
        <v>8</v>
      </c>
      <c r="AE42" s="376">
        <v>49</v>
      </c>
      <c r="AF42" s="373">
        <f t="shared" si="16"/>
        <v>6.125</v>
      </c>
      <c r="AG42" s="77" t="s">
        <v>367</v>
      </c>
      <c r="AH42" s="191">
        <v>0</v>
      </c>
      <c r="AI42" s="537">
        <v>0</v>
      </c>
      <c r="AJ42" s="254">
        <v>0</v>
      </c>
      <c r="AK42" s="328" t="s">
        <v>455</v>
      </c>
      <c r="AL42" s="346">
        <v>4</v>
      </c>
      <c r="AM42" s="341">
        <v>27.5</v>
      </c>
      <c r="AN42" s="340">
        <f t="shared" si="18"/>
        <v>6.875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206" t="s">
        <v>55</v>
      </c>
      <c r="B43" s="213">
        <v>2</v>
      </c>
      <c r="C43" s="219">
        <v>15.5</v>
      </c>
      <c r="D43" s="151">
        <f>C43/B43</f>
        <v>7.75</v>
      </c>
      <c r="E43" s="207" t="s">
        <v>98</v>
      </c>
      <c r="F43" s="214">
        <v>4</v>
      </c>
      <c r="G43" s="220">
        <v>26.5</v>
      </c>
      <c r="H43" s="154">
        <f>G43/F43</f>
        <v>6.625</v>
      </c>
      <c r="I43" s="216" t="s">
        <v>444</v>
      </c>
      <c r="J43" s="221">
        <v>8</v>
      </c>
      <c r="K43" s="222">
        <v>47</v>
      </c>
      <c r="L43" s="176">
        <f t="shared" si="11"/>
        <v>5.875</v>
      </c>
      <c r="M43" s="159" t="s">
        <v>181</v>
      </c>
      <c r="N43" s="223">
        <v>14</v>
      </c>
      <c r="O43" s="224">
        <v>91</v>
      </c>
      <c r="P43" s="162">
        <f>O43/N43</f>
        <v>6.5</v>
      </c>
      <c r="Q43" s="65" t="s">
        <v>430</v>
      </c>
      <c r="R43" s="225">
        <v>0</v>
      </c>
      <c r="S43" s="542">
        <v>0</v>
      </c>
      <c r="T43" s="446">
        <v>0</v>
      </c>
      <c r="U43" s="69" t="s">
        <v>448</v>
      </c>
      <c r="V43" s="227">
        <v>3</v>
      </c>
      <c r="W43" s="228">
        <v>16</v>
      </c>
      <c r="X43" s="72">
        <f>W43/V43</f>
        <v>5.333333333333333</v>
      </c>
      <c r="Y43" s="73" t="s">
        <v>294</v>
      </c>
      <c r="Z43" s="189">
        <v>10</v>
      </c>
      <c r="AA43" s="229">
        <v>70</v>
      </c>
      <c r="AB43" s="170">
        <f>AA43/Z43</f>
        <v>7</v>
      </c>
      <c r="AC43" s="361" t="s">
        <v>451</v>
      </c>
      <c r="AD43" s="378">
        <v>0</v>
      </c>
      <c r="AE43" s="538">
        <v>0</v>
      </c>
      <c r="AF43" s="374">
        <v>0</v>
      </c>
      <c r="AG43" s="397" t="s">
        <v>368</v>
      </c>
      <c r="AH43" s="504">
        <v>16</v>
      </c>
      <c r="AI43" s="519">
        <v>88.5</v>
      </c>
      <c r="AJ43" s="400">
        <f>AI43/AH43</f>
        <v>5.53125</v>
      </c>
      <c r="AK43" s="328" t="s">
        <v>456</v>
      </c>
      <c r="AL43" s="346">
        <v>9</v>
      </c>
      <c r="AM43" s="341">
        <v>62.5</v>
      </c>
      <c r="AN43" s="340">
        <f t="shared" si="18"/>
        <v>6.944444444444445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206" t="s">
        <v>56</v>
      </c>
      <c r="B44" s="213">
        <v>0</v>
      </c>
      <c r="C44" s="458">
        <v>0</v>
      </c>
      <c r="D44" s="278">
        <v>0</v>
      </c>
      <c r="E44" s="207" t="s">
        <v>99</v>
      </c>
      <c r="F44" s="214">
        <v>5</v>
      </c>
      <c r="G44" s="220">
        <v>29.5</v>
      </c>
      <c r="H44" s="154">
        <f>G44/F44</f>
        <v>5.9</v>
      </c>
      <c r="I44" s="216" t="s">
        <v>445</v>
      </c>
      <c r="J44" s="221">
        <v>2</v>
      </c>
      <c r="K44" s="222">
        <v>11.5</v>
      </c>
      <c r="L44" s="176">
        <f>K44/J44</f>
        <v>5.75</v>
      </c>
      <c r="M44" s="159" t="s">
        <v>446</v>
      </c>
      <c r="N44" s="223">
        <v>0</v>
      </c>
      <c r="O44" s="232">
        <v>0</v>
      </c>
      <c r="P44" s="285">
        <v>0</v>
      </c>
      <c r="Q44" s="65" t="s">
        <v>221</v>
      </c>
      <c r="R44" s="225">
        <v>9</v>
      </c>
      <c r="S44" s="226">
        <v>56.5</v>
      </c>
      <c r="T44" s="165">
        <f>S44/R44</f>
        <v>6.277777777777778</v>
      </c>
      <c r="U44" s="69" t="s">
        <v>14</v>
      </c>
      <c r="V44" s="227" t="s">
        <v>14</v>
      </c>
      <c r="W44" s="228" t="s">
        <v>14</v>
      </c>
      <c r="X44" s="72" t="s">
        <v>14</v>
      </c>
      <c r="Y44" s="73" t="s">
        <v>295</v>
      </c>
      <c r="Z44" s="189">
        <v>3</v>
      </c>
      <c r="AA44" s="229">
        <v>17</v>
      </c>
      <c r="AB44" s="170">
        <f>AA44/Z44</f>
        <v>5.666666666666667</v>
      </c>
      <c r="AC44" s="361" t="s">
        <v>14</v>
      </c>
      <c r="AD44" s="378" t="s">
        <v>14</v>
      </c>
      <c r="AE44" s="376" t="s">
        <v>14</v>
      </c>
      <c r="AF44" s="373" t="s">
        <v>14</v>
      </c>
      <c r="AG44" s="77" t="s">
        <v>452</v>
      </c>
      <c r="AH44" s="191">
        <v>3</v>
      </c>
      <c r="AI44" s="230">
        <v>18</v>
      </c>
      <c r="AJ44" s="173">
        <f>AI44/AH44</f>
        <v>6</v>
      </c>
      <c r="AK44" s="328" t="s">
        <v>14</v>
      </c>
      <c r="AL44" s="346" t="s">
        <v>14</v>
      </c>
      <c r="AM44" s="341" t="s">
        <v>14</v>
      </c>
      <c r="AN44" s="340" t="s">
        <v>14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206" t="s">
        <v>57</v>
      </c>
      <c r="B45" s="213">
        <v>0</v>
      </c>
      <c r="C45" s="458">
        <v>0</v>
      </c>
      <c r="D45" s="278">
        <v>0</v>
      </c>
      <c r="E45" s="207" t="s">
        <v>423</v>
      </c>
      <c r="F45" s="214">
        <v>0</v>
      </c>
      <c r="G45" s="547">
        <v>0</v>
      </c>
      <c r="H45" s="482">
        <v>0</v>
      </c>
      <c r="I45" s="216" t="s">
        <v>489</v>
      </c>
      <c r="J45" s="221">
        <v>5</v>
      </c>
      <c r="K45" s="222">
        <v>33</v>
      </c>
      <c r="L45" s="176">
        <f>K45/J45</f>
        <v>6.6</v>
      </c>
      <c r="M45" s="159" t="s">
        <v>14</v>
      </c>
      <c r="N45" s="223" t="s">
        <v>14</v>
      </c>
      <c r="O45" s="224" t="s">
        <v>14</v>
      </c>
      <c r="P45" s="162" t="s">
        <v>14</v>
      </c>
      <c r="Q45" s="65" t="s">
        <v>447</v>
      </c>
      <c r="R45" s="225">
        <v>2</v>
      </c>
      <c r="S45" s="226">
        <v>11.5</v>
      </c>
      <c r="T45" s="165">
        <f>S45/R45</f>
        <v>5.75</v>
      </c>
      <c r="U45" s="69" t="s">
        <v>14</v>
      </c>
      <c r="V45" s="227" t="s">
        <v>14</v>
      </c>
      <c r="W45" s="228" t="s">
        <v>14</v>
      </c>
      <c r="X45" s="72" t="s">
        <v>14</v>
      </c>
      <c r="Y45" s="73" t="s">
        <v>449</v>
      </c>
      <c r="Z45" s="189">
        <v>7</v>
      </c>
      <c r="AA45" s="229">
        <v>44</v>
      </c>
      <c r="AB45" s="170">
        <f>AA45/Z45</f>
        <v>6.285714285714286</v>
      </c>
      <c r="AC45" s="361" t="s">
        <v>14</v>
      </c>
      <c r="AD45" s="378" t="s">
        <v>14</v>
      </c>
      <c r="AE45" s="376" t="s">
        <v>14</v>
      </c>
      <c r="AF45" s="373" t="s">
        <v>14</v>
      </c>
      <c r="AG45" s="77" t="s">
        <v>453</v>
      </c>
      <c r="AH45" s="191">
        <v>0</v>
      </c>
      <c r="AI45" s="537">
        <v>0</v>
      </c>
      <c r="AJ45" s="254">
        <v>0</v>
      </c>
      <c r="AK45" s="328" t="s">
        <v>14</v>
      </c>
      <c r="AL45" s="346" t="s">
        <v>14</v>
      </c>
      <c r="AM45" s="341" t="s">
        <v>14</v>
      </c>
      <c r="AN45" s="340" t="s">
        <v>14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206" t="s">
        <v>14</v>
      </c>
      <c r="B46" s="213" t="s">
        <v>14</v>
      </c>
      <c r="C46" s="219" t="s">
        <v>14</v>
      </c>
      <c r="D46" s="151" t="s">
        <v>14</v>
      </c>
      <c r="E46" s="207" t="s">
        <v>443</v>
      </c>
      <c r="F46" s="214">
        <v>0</v>
      </c>
      <c r="G46" s="547">
        <v>0</v>
      </c>
      <c r="H46" s="482">
        <v>0</v>
      </c>
      <c r="I46" s="216" t="s">
        <v>14</v>
      </c>
      <c r="J46" s="221" t="s">
        <v>14</v>
      </c>
      <c r="K46" s="231" t="s">
        <v>14</v>
      </c>
      <c r="L46" s="176" t="s">
        <v>14</v>
      </c>
      <c r="M46" s="159" t="s">
        <v>14</v>
      </c>
      <c r="N46" s="223" t="s">
        <v>14</v>
      </c>
      <c r="O46" s="232" t="s">
        <v>14</v>
      </c>
      <c r="P46" s="162" t="s">
        <v>14</v>
      </c>
      <c r="Q46" s="65" t="s">
        <v>479</v>
      </c>
      <c r="R46" s="225">
        <v>1</v>
      </c>
      <c r="S46" s="226">
        <v>7.5</v>
      </c>
      <c r="T46" s="165">
        <f>S46/R46</f>
        <v>7.5</v>
      </c>
      <c r="U46" s="69" t="s">
        <v>14</v>
      </c>
      <c r="V46" s="227" t="s">
        <v>14</v>
      </c>
      <c r="W46" s="228" t="s">
        <v>14</v>
      </c>
      <c r="X46" s="72" t="s">
        <v>14</v>
      </c>
      <c r="Y46" s="73" t="s">
        <v>450</v>
      </c>
      <c r="Z46" s="189">
        <v>0</v>
      </c>
      <c r="AA46" s="539">
        <v>0</v>
      </c>
      <c r="AB46" s="253">
        <v>0</v>
      </c>
      <c r="AC46" s="361" t="s">
        <v>14</v>
      </c>
      <c r="AD46" s="378" t="s">
        <v>14</v>
      </c>
      <c r="AE46" s="376" t="s">
        <v>14</v>
      </c>
      <c r="AF46" s="373" t="s">
        <v>14</v>
      </c>
      <c r="AG46" s="77" t="s">
        <v>480</v>
      </c>
      <c r="AH46" s="191">
        <v>7</v>
      </c>
      <c r="AI46" s="230">
        <v>39.5</v>
      </c>
      <c r="AJ46" s="173">
        <f>AI46/AH46</f>
        <v>5.642857142857143</v>
      </c>
      <c r="AK46" s="328" t="s">
        <v>14</v>
      </c>
      <c r="AL46" s="346" t="s">
        <v>14</v>
      </c>
      <c r="AM46" s="341" t="s">
        <v>14</v>
      </c>
      <c r="AN46" s="340" t="s">
        <v>14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thickBot="1">
      <c r="A47" s="233" t="s">
        <v>14</v>
      </c>
      <c r="B47" s="105" t="s">
        <v>14</v>
      </c>
      <c r="C47" s="234" t="s">
        <v>14</v>
      </c>
      <c r="D47" s="151" t="s">
        <v>14</v>
      </c>
      <c r="E47" s="235" t="s">
        <v>14</v>
      </c>
      <c r="F47" s="236" t="s">
        <v>14</v>
      </c>
      <c r="G47" s="237" t="s">
        <v>14</v>
      </c>
      <c r="H47" s="154" t="s">
        <v>14</v>
      </c>
      <c r="I47" s="238" t="s">
        <v>14</v>
      </c>
      <c r="J47" s="111" t="s">
        <v>14</v>
      </c>
      <c r="K47" s="239" t="s">
        <v>14</v>
      </c>
      <c r="L47" s="176" t="s">
        <v>14</v>
      </c>
      <c r="M47" s="240" t="s">
        <v>14</v>
      </c>
      <c r="N47" s="114" t="s">
        <v>14</v>
      </c>
      <c r="O47" s="241" t="s">
        <v>14</v>
      </c>
      <c r="P47" s="162" t="s">
        <v>14</v>
      </c>
      <c r="Q47" s="116" t="s">
        <v>14</v>
      </c>
      <c r="R47" s="117" t="s">
        <v>14</v>
      </c>
      <c r="S47" s="242" t="s">
        <v>14</v>
      </c>
      <c r="T47" s="165" t="s">
        <v>14</v>
      </c>
      <c r="U47" s="119" t="s">
        <v>14</v>
      </c>
      <c r="V47" s="243" t="s">
        <v>14</v>
      </c>
      <c r="W47" s="244" t="s">
        <v>14</v>
      </c>
      <c r="X47" s="72" t="s">
        <v>14</v>
      </c>
      <c r="Y47" s="122" t="s">
        <v>14</v>
      </c>
      <c r="Z47" s="202" t="s">
        <v>14</v>
      </c>
      <c r="AA47" s="245" t="s">
        <v>14</v>
      </c>
      <c r="AB47" s="170" t="s">
        <v>14</v>
      </c>
      <c r="AC47" s="361" t="s">
        <v>14</v>
      </c>
      <c r="AD47" s="369" t="s">
        <v>14</v>
      </c>
      <c r="AE47" s="370" t="s">
        <v>14</v>
      </c>
      <c r="AF47" s="373" t="s">
        <v>14</v>
      </c>
      <c r="AG47" s="125" t="s">
        <v>14</v>
      </c>
      <c r="AH47" s="204" t="s">
        <v>14</v>
      </c>
      <c r="AI47" s="246" t="s">
        <v>14</v>
      </c>
      <c r="AJ47" s="173" t="s">
        <v>14</v>
      </c>
      <c r="AK47" s="331" t="s">
        <v>14</v>
      </c>
      <c r="AL47" s="332" t="s">
        <v>14</v>
      </c>
      <c r="AM47" s="349" t="s">
        <v>14</v>
      </c>
      <c r="AN47" s="340" t="s">
        <v>14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thickBot="1">
      <c r="A48" s="128" t="s">
        <v>9</v>
      </c>
      <c r="B48" s="128" t="s">
        <v>0</v>
      </c>
      <c r="C48" s="129" t="s">
        <v>1</v>
      </c>
      <c r="D48" s="128" t="s">
        <v>2</v>
      </c>
      <c r="E48" s="130" t="s">
        <v>9</v>
      </c>
      <c r="F48" s="130" t="s">
        <v>0</v>
      </c>
      <c r="G48" s="131" t="s">
        <v>1</v>
      </c>
      <c r="H48" s="130" t="s">
        <v>2</v>
      </c>
      <c r="I48" s="132" t="s">
        <v>9</v>
      </c>
      <c r="J48" s="132" t="s">
        <v>0</v>
      </c>
      <c r="K48" s="133" t="s">
        <v>1</v>
      </c>
      <c r="L48" s="132" t="s">
        <v>2</v>
      </c>
      <c r="M48" s="134" t="s">
        <v>9</v>
      </c>
      <c r="N48" s="134" t="s">
        <v>0</v>
      </c>
      <c r="O48" s="135" t="s">
        <v>1</v>
      </c>
      <c r="P48" s="8" t="s">
        <v>2</v>
      </c>
      <c r="Q48" s="136" t="s">
        <v>9</v>
      </c>
      <c r="R48" s="137" t="s">
        <v>0</v>
      </c>
      <c r="S48" s="138" t="s">
        <v>1</v>
      </c>
      <c r="T48" s="139" t="s">
        <v>2</v>
      </c>
      <c r="U48" s="23" t="s">
        <v>9</v>
      </c>
      <c r="V48" s="24" t="s">
        <v>0</v>
      </c>
      <c r="W48" s="140" t="s">
        <v>1</v>
      </c>
      <c r="X48" s="23" t="s">
        <v>2</v>
      </c>
      <c r="Y48" s="141" t="s">
        <v>9</v>
      </c>
      <c r="Z48" s="141" t="s">
        <v>0</v>
      </c>
      <c r="AA48" s="142" t="s">
        <v>1</v>
      </c>
      <c r="AB48" s="141" t="s">
        <v>2</v>
      </c>
      <c r="AC48" s="386" t="s">
        <v>9</v>
      </c>
      <c r="AD48" s="387" t="s">
        <v>0</v>
      </c>
      <c r="AE48" s="388" t="s">
        <v>1</v>
      </c>
      <c r="AF48" s="386" t="s">
        <v>2</v>
      </c>
      <c r="AG48" s="143" t="s">
        <v>9</v>
      </c>
      <c r="AH48" s="143" t="s">
        <v>0</v>
      </c>
      <c r="AI48" s="144" t="s">
        <v>1</v>
      </c>
      <c r="AJ48" s="143" t="s">
        <v>2</v>
      </c>
      <c r="AK48" s="322" t="s">
        <v>9</v>
      </c>
      <c r="AL48" s="322" t="s">
        <v>0</v>
      </c>
      <c r="AM48" s="323" t="s">
        <v>1</v>
      </c>
      <c r="AN48" s="322" t="s">
        <v>2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552" t="s">
        <v>58</v>
      </c>
      <c r="B49" s="553">
        <v>29</v>
      </c>
      <c r="C49" s="597">
        <v>209.5</v>
      </c>
      <c r="D49" s="459">
        <f aca="true" t="shared" si="19" ref="D49:D54">C49/B49</f>
        <v>7.224137931034483</v>
      </c>
      <c r="E49" s="576" t="s">
        <v>100</v>
      </c>
      <c r="F49" s="423">
        <v>16</v>
      </c>
      <c r="G49" s="424">
        <v>126.5</v>
      </c>
      <c r="H49" s="635">
        <f aca="true" t="shared" si="20" ref="H49:H59">G49/F49</f>
        <v>7.90625</v>
      </c>
      <c r="I49" s="436" t="s">
        <v>141</v>
      </c>
      <c r="J49" s="437">
        <v>20</v>
      </c>
      <c r="K49" s="438">
        <v>145.5</v>
      </c>
      <c r="L49" s="514">
        <f aca="true" t="shared" si="21" ref="L49:L56">K49/J49</f>
        <v>7.275</v>
      </c>
      <c r="M49" s="582" t="s">
        <v>182</v>
      </c>
      <c r="N49" s="583">
        <v>35</v>
      </c>
      <c r="O49" s="599">
        <v>258</v>
      </c>
      <c r="P49" s="639">
        <f aca="true" t="shared" si="22" ref="P49:P56">O49/N49</f>
        <v>7.371428571428571</v>
      </c>
      <c r="Q49" s="575" t="s">
        <v>222</v>
      </c>
      <c r="R49" s="574">
        <v>32</v>
      </c>
      <c r="S49" s="596">
        <v>255</v>
      </c>
      <c r="T49" s="624">
        <f aca="true" t="shared" si="23" ref="T49:T58">S49/R49</f>
        <v>7.96875</v>
      </c>
      <c r="U49" s="554" t="s">
        <v>258</v>
      </c>
      <c r="V49" s="405">
        <v>23</v>
      </c>
      <c r="W49" s="406">
        <v>175</v>
      </c>
      <c r="X49" s="617">
        <f aca="true" t="shared" si="24" ref="X49:X56">W49/V49</f>
        <v>7.608695652173913</v>
      </c>
      <c r="Y49" s="408" t="s">
        <v>296</v>
      </c>
      <c r="Z49" s="409">
        <v>17</v>
      </c>
      <c r="AA49" s="410">
        <v>122.5</v>
      </c>
      <c r="AB49" s="411">
        <f aca="true" t="shared" si="25" ref="AB49:AB57">AA49/Z49</f>
        <v>7.205882352941177</v>
      </c>
      <c r="AC49" s="559" t="s">
        <v>332</v>
      </c>
      <c r="AD49" s="558">
        <v>33</v>
      </c>
      <c r="AE49" s="602">
        <v>226</v>
      </c>
      <c r="AF49" s="430">
        <f>AE49/AD49</f>
        <v>6.848484848484849</v>
      </c>
      <c r="AG49" s="687" t="s">
        <v>369</v>
      </c>
      <c r="AH49" s="703">
        <v>25</v>
      </c>
      <c r="AI49" s="689">
        <v>206</v>
      </c>
      <c r="AJ49" s="690">
        <f aca="true" t="shared" si="26" ref="AJ49:AJ55">AI49/AH49</f>
        <v>8.24</v>
      </c>
      <c r="AK49" s="702" t="s">
        <v>504</v>
      </c>
      <c r="AL49" s="701">
        <v>27</v>
      </c>
      <c r="AM49" s="700">
        <v>233</v>
      </c>
      <c r="AN49" s="699">
        <f aca="true" t="shared" si="27" ref="AN49:AN55">AM49/AL49</f>
        <v>8.62962962962963</v>
      </c>
      <c r="AO49" s="1">
        <v>27</v>
      </c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50" t="s">
        <v>59</v>
      </c>
      <c r="B50" s="149">
        <v>13</v>
      </c>
      <c r="C50" s="150">
        <v>92.5</v>
      </c>
      <c r="D50" s="247">
        <f t="shared" si="19"/>
        <v>7.115384615384615</v>
      </c>
      <c r="E50" s="609" t="s">
        <v>101</v>
      </c>
      <c r="F50" s="499">
        <v>24</v>
      </c>
      <c r="G50" s="608">
        <v>183.5</v>
      </c>
      <c r="H50" s="640">
        <f t="shared" si="20"/>
        <v>7.645833333333333</v>
      </c>
      <c r="I50" s="588" t="s">
        <v>142</v>
      </c>
      <c r="J50" s="587">
        <v>30</v>
      </c>
      <c r="K50" s="607">
        <v>208</v>
      </c>
      <c r="L50" s="473">
        <f t="shared" si="21"/>
        <v>6.933333333333334</v>
      </c>
      <c r="M50" s="565" t="s">
        <v>183</v>
      </c>
      <c r="N50" s="425">
        <v>22</v>
      </c>
      <c r="O50" s="426">
        <v>165.5</v>
      </c>
      <c r="P50" s="625">
        <f t="shared" si="22"/>
        <v>7.5227272727272725</v>
      </c>
      <c r="Q50" s="586" t="s">
        <v>223</v>
      </c>
      <c r="R50" s="585">
        <v>30</v>
      </c>
      <c r="S50" s="605">
        <v>205</v>
      </c>
      <c r="T50" s="451">
        <f t="shared" si="23"/>
        <v>6.833333333333333</v>
      </c>
      <c r="U50" s="562" t="s">
        <v>259</v>
      </c>
      <c r="V50" s="563">
        <v>32</v>
      </c>
      <c r="W50" s="604">
        <v>224</v>
      </c>
      <c r="X50" s="404">
        <f t="shared" si="24"/>
        <v>7</v>
      </c>
      <c r="Y50" s="561" t="s">
        <v>297</v>
      </c>
      <c r="Z50" s="439">
        <v>19</v>
      </c>
      <c r="AA50" s="440">
        <v>143.5</v>
      </c>
      <c r="AB50" s="621">
        <f t="shared" si="25"/>
        <v>7.552631578947368</v>
      </c>
      <c r="AC50" s="559" t="s">
        <v>333</v>
      </c>
      <c r="AD50" s="558">
        <v>32</v>
      </c>
      <c r="AE50" s="602">
        <v>257</v>
      </c>
      <c r="AF50" s="634">
        <f>AE50/AD50</f>
        <v>8.03125</v>
      </c>
      <c r="AG50" s="571" t="s">
        <v>370</v>
      </c>
      <c r="AH50" s="570">
        <v>30</v>
      </c>
      <c r="AI50" s="601">
        <v>230</v>
      </c>
      <c r="AJ50" s="619">
        <f t="shared" si="26"/>
        <v>7.666666666666667</v>
      </c>
      <c r="AK50" s="328" t="s">
        <v>404</v>
      </c>
      <c r="AL50" s="329">
        <v>8</v>
      </c>
      <c r="AM50" s="330">
        <v>49.5</v>
      </c>
      <c r="AN50" s="340">
        <f t="shared" si="27"/>
        <v>6.1875</v>
      </c>
      <c r="AO50" s="79">
        <v>185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568" t="s">
        <v>60</v>
      </c>
      <c r="B51" s="569">
        <v>32</v>
      </c>
      <c r="C51" s="610">
        <v>251</v>
      </c>
      <c r="D51" s="641">
        <f t="shared" si="19"/>
        <v>7.84375</v>
      </c>
      <c r="E51" s="609" t="s">
        <v>102</v>
      </c>
      <c r="F51" s="499">
        <v>25</v>
      </c>
      <c r="G51" s="608">
        <v>182</v>
      </c>
      <c r="H51" s="640">
        <f t="shared" si="20"/>
        <v>7.28</v>
      </c>
      <c r="I51" s="588" t="s">
        <v>143</v>
      </c>
      <c r="J51" s="587">
        <v>27</v>
      </c>
      <c r="K51" s="607">
        <v>186.5</v>
      </c>
      <c r="L51" s="473">
        <f t="shared" si="21"/>
        <v>6.907407407407407</v>
      </c>
      <c r="M51" s="159" t="s">
        <v>184</v>
      </c>
      <c r="N51" s="160">
        <v>8</v>
      </c>
      <c r="O51" s="161">
        <v>52</v>
      </c>
      <c r="P51" s="162">
        <f t="shared" si="22"/>
        <v>6.5</v>
      </c>
      <c r="Q51" s="448" t="s">
        <v>224</v>
      </c>
      <c r="R51" s="449">
        <v>17</v>
      </c>
      <c r="S51" s="450">
        <v>108.5</v>
      </c>
      <c r="T51" s="451">
        <f t="shared" si="23"/>
        <v>6.382352941176471</v>
      </c>
      <c r="U51" s="491" t="s">
        <v>260</v>
      </c>
      <c r="V51" s="492">
        <v>8</v>
      </c>
      <c r="W51" s="493">
        <v>54</v>
      </c>
      <c r="X51" s="494">
        <f t="shared" si="24"/>
        <v>6.75</v>
      </c>
      <c r="Y51" s="73" t="s">
        <v>298</v>
      </c>
      <c r="Z51" s="168">
        <v>11</v>
      </c>
      <c r="AA51" s="169">
        <v>79.5</v>
      </c>
      <c r="AB51" s="170">
        <f t="shared" si="25"/>
        <v>7.2272727272727275</v>
      </c>
      <c r="AC51" s="365" t="s">
        <v>334</v>
      </c>
      <c r="AD51" s="371">
        <v>2</v>
      </c>
      <c r="AE51" s="372">
        <v>11</v>
      </c>
      <c r="AF51" s="373">
        <f>AE51/AD51</f>
        <v>5.5</v>
      </c>
      <c r="AG51" s="77" t="s">
        <v>371</v>
      </c>
      <c r="AH51" s="171">
        <v>12</v>
      </c>
      <c r="AI51" s="172">
        <v>91.5</v>
      </c>
      <c r="AJ51" s="173">
        <f t="shared" si="26"/>
        <v>7.625</v>
      </c>
      <c r="AK51" s="704" t="s">
        <v>405</v>
      </c>
      <c r="AL51" s="705">
        <v>33</v>
      </c>
      <c r="AM51" s="706">
        <v>269.5</v>
      </c>
      <c r="AN51" s="707">
        <f t="shared" si="27"/>
        <v>8.166666666666666</v>
      </c>
      <c r="AO51" s="177">
        <v>7.3</v>
      </c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50" t="s">
        <v>61</v>
      </c>
      <c r="B52" s="149">
        <v>12</v>
      </c>
      <c r="C52" s="150">
        <v>85</v>
      </c>
      <c r="D52" s="247">
        <f t="shared" si="19"/>
        <v>7.083333333333333</v>
      </c>
      <c r="E52" s="80" t="s">
        <v>103</v>
      </c>
      <c r="F52" s="248">
        <v>10</v>
      </c>
      <c r="G52" s="251">
        <v>68.5</v>
      </c>
      <c r="H52" s="252">
        <f t="shared" si="20"/>
        <v>6.85</v>
      </c>
      <c r="I52" s="155" t="s">
        <v>144</v>
      </c>
      <c r="J52" s="156">
        <v>1</v>
      </c>
      <c r="K52" s="157">
        <v>5</v>
      </c>
      <c r="L52" s="250">
        <f t="shared" si="21"/>
        <v>5</v>
      </c>
      <c r="M52" s="159" t="s">
        <v>185</v>
      </c>
      <c r="N52" s="160">
        <v>8</v>
      </c>
      <c r="O52" s="161">
        <v>50</v>
      </c>
      <c r="P52" s="162">
        <f t="shared" si="22"/>
        <v>6.25</v>
      </c>
      <c r="Q52" s="65" t="s">
        <v>225</v>
      </c>
      <c r="R52" s="163">
        <v>2</v>
      </c>
      <c r="S52" s="164">
        <v>11.5</v>
      </c>
      <c r="T52" s="165">
        <f t="shared" si="23"/>
        <v>5.75</v>
      </c>
      <c r="U52" s="401" t="s">
        <v>261</v>
      </c>
      <c r="V52" s="402">
        <v>20</v>
      </c>
      <c r="W52" s="403">
        <v>127.5</v>
      </c>
      <c r="X52" s="404">
        <f t="shared" si="24"/>
        <v>6.375</v>
      </c>
      <c r="Y52" s="73" t="s">
        <v>299</v>
      </c>
      <c r="Z52" s="168">
        <v>8</v>
      </c>
      <c r="AA52" s="169">
        <v>53.5</v>
      </c>
      <c r="AB52" s="170">
        <f t="shared" si="25"/>
        <v>6.6875</v>
      </c>
      <c r="AC52" s="503" t="s">
        <v>335</v>
      </c>
      <c r="AD52" s="428">
        <v>17</v>
      </c>
      <c r="AE52" s="429">
        <v>121</v>
      </c>
      <c r="AF52" s="430">
        <f>AE52/AD52</f>
        <v>7.117647058823529</v>
      </c>
      <c r="AG52" s="571" t="s">
        <v>372</v>
      </c>
      <c r="AH52" s="570">
        <v>33</v>
      </c>
      <c r="AI52" s="601">
        <v>249.5</v>
      </c>
      <c r="AJ52" s="619">
        <f t="shared" si="26"/>
        <v>7.5606060606060606</v>
      </c>
      <c r="AK52" s="328" t="s">
        <v>406</v>
      </c>
      <c r="AL52" s="329">
        <v>11</v>
      </c>
      <c r="AM52" s="330">
        <v>72.5</v>
      </c>
      <c r="AN52" s="340">
        <f t="shared" si="27"/>
        <v>6.590909090909091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568" t="s">
        <v>62</v>
      </c>
      <c r="B53" s="461">
        <v>18</v>
      </c>
      <c r="C53" s="462">
        <v>134</v>
      </c>
      <c r="D53" s="641">
        <f t="shared" si="19"/>
        <v>7.444444444444445</v>
      </c>
      <c r="E53" s="80" t="s">
        <v>104</v>
      </c>
      <c r="F53" s="152">
        <v>3</v>
      </c>
      <c r="G53" s="153">
        <v>23.5</v>
      </c>
      <c r="H53" s="249">
        <f t="shared" si="20"/>
        <v>7.833333333333333</v>
      </c>
      <c r="I53" s="155" t="s">
        <v>145</v>
      </c>
      <c r="J53" s="156">
        <v>1</v>
      </c>
      <c r="K53" s="157">
        <v>5</v>
      </c>
      <c r="L53" s="250">
        <f t="shared" si="21"/>
        <v>5</v>
      </c>
      <c r="M53" s="159" t="s">
        <v>186</v>
      </c>
      <c r="N53" s="160">
        <v>1</v>
      </c>
      <c r="O53" s="161">
        <v>7.5</v>
      </c>
      <c r="P53" s="162">
        <f t="shared" si="22"/>
        <v>7.5</v>
      </c>
      <c r="Q53" s="65" t="s">
        <v>226</v>
      </c>
      <c r="R53" s="163">
        <v>5</v>
      </c>
      <c r="S53" s="164">
        <v>33</v>
      </c>
      <c r="T53" s="165">
        <f t="shared" si="23"/>
        <v>6.6</v>
      </c>
      <c r="U53" s="69" t="s">
        <v>262</v>
      </c>
      <c r="V53" s="166">
        <v>3</v>
      </c>
      <c r="W53" s="167">
        <v>18.5</v>
      </c>
      <c r="X53" s="72">
        <f t="shared" si="24"/>
        <v>6.166666666666667</v>
      </c>
      <c r="Y53" s="561" t="s">
        <v>300</v>
      </c>
      <c r="Z53" s="560">
        <v>32</v>
      </c>
      <c r="AA53" s="603">
        <v>229.5</v>
      </c>
      <c r="AB53" s="441">
        <f t="shared" si="25"/>
        <v>7.171875</v>
      </c>
      <c r="AC53" s="503" t="s">
        <v>336</v>
      </c>
      <c r="AD53" s="428">
        <v>16</v>
      </c>
      <c r="AE53" s="429">
        <v>100</v>
      </c>
      <c r="AF53" s="430">
        <f>AE53/AD53</f>
        <v>6.25</v>
      </c>
      <c r="AG53" s="77" t="s">
        <v>373</v>
      </c>
      <c r="AH53" s="171">
        <v>4</v>
      </c>
      <c r="AI53" s="172">
        <v>36</v>
      </c>
      <c r="AJ53" s="173">
        <f t="shared" si="26"/>
        <v>9</v>
      </c>
      <c r="AK53" s="328" t="s">
        <v>407</v>
      </c>
      <c r="AL53" s="329">
        <v>14</v>
      </c>
      <c r="AM53" s="330">
        <v>88</v>
      </c>
      <c r="AN53" s="340">
        <f t="shared" si="27"/>
        <v>6.285714285714286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50" t="s">
        <v>63</v>
      </c>
      <c r="B54" s="149">
        <v>2</v>
      </c>
      <c r="C54" s="150">
        <v>10</v>
      </c>
      <c r="D54" s="247">
        <f t="shared" si="19"/>
        <v>5</v>
      </c>
      <c r="E54" s="80" t="s">
        <v>105</v>
      </c>
      <c r="F54" s="152">
        <v>0</v>
      </c>
      <c r="G54" s="483">
        <v>0</v>
      </c>
      <c r="H54" s="484">
        <v>0</v>
      </c>
      <c r="I54" s="155" t="s">
        <v>421</v>
      </c>
      <c r="J54" s="156">
        <v>7</v>
      </c>
      <c r="K54" s="157">
        <v>49</v>
      </c>
      <c r="L54" s="250">
        <f t="shared" si="21"/>
        <v>7</v>
      </c>
      <c r="M54" s="159" t="s">
        <v>187</v>
      </c>
      <c r="N54" s="160">
        <v>0</v>
      </c>
      <c r="O54" s="457">
        <v>0</v>
      </c>
      <c r="P54" s="285">
        <v>0</v>
      </c>
      <c r="Q54" s="65" t="s">
        <v>227</v>
      </c>
      <c r="R54" s="163">
        <v>0</v>
      </c>
      <c r="S54" s="447">
        <v>0</v>
      </c>
      <c r="T54" s="446">
        <v>0</v>
      </c>
      <c r="U54" s="69" t="s">
        <v>263</v>
      </c>
      <c r="V54" s="166">
        <v>0</v>
      </c>
      <c r="W54" s="474">
        <v>0</v>
      </c>
      <c r="X54" s="445">
        <v>0</v>
      </c>
      <c r="Y54" s="73" t="s">
        <v>433</v>
      </c>
      <c r="Z54" s="168">
        <v>9</v>
      </c>
      <c r="AA54" s="169">
        <v>74</v>
      </c>
      <c r="AB54" s="170">
        <f t="shared" si="25"/>
        <v>8.222222222222221</v>
      </c>
      <c r="AC54" s="361" t="s">
        <v>337</v>
      </c>
      <c r="AD54" s="371">
        <v>0</v>
      </c>
      <c r="AE54" s="379">
        <v>0</v>
      </c>
      <c r="AF54" s="374">
        <v>0</v>
      </c>
      <c r="AG54" s="77" t="s">
        <v>374</v>
      </c>
      <c r="AH54" s="171">
        <v>0</v>
      </c>
      <c r="AI54" s="464">
        <v>0</v>
      </c>
      <c r="AJ54" s="254">
        <v>0</v>
      </c>
      <c r="AK54" s="328" t="s">
        <v>408</v>
      </c>
      <c r="AL54" s="329">
        <v>1</v>
      </c>
      <c r="AM54" s="330">
        <v>5.5</v>
      </c>
      <c r="AN54" s="340">
        <f t="shared" si="27"/>
        <v>5.5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50" t="s">
        <v>64</v>
      </c>
      <c r="B55" s="149">
        <v>0</v>
      </c>
      <c r="C55" s="534">
        <v>0</v>
      </c>
      <c r="D55" s="535">
        <v>0</v>
      </c>
      <c r="E55" s="629" t="s">
        <v>106</v>
      </c>
      <c r="F55" s="444">
        <v>16</v>
      </c>
      <c r="G55" s="443">
        <v>125</v>
      </c>
      <c r="H55" s="640">
        <f t="shared" si="20"/>
        <v>7.8125</v>
      </c>
      <c r="I55" s="155" t="s">
        <v>146</v>
      </c>
      <c r="J55" s="156">
        <v>14</v>
      </c>
      <c r="K55" s="157">
        <v>98.5</v>
      </c>
      <c r="L55" s="250">
        <f t="shared" si="21"/>
        <v>7.035714285714286</v>
      </c>
      <c r="M55" s="159" t="s">
        <v>188</v>
      </c>
      <c r="N55" s="160">
        <v>0</v>
      </c>
      <c r="O55" s="457">
        <v>0</v>
      </c>
      <c r="P55" s="285">
        <v>0</v>
      </c>
      <c r="Q55" s="65" t="s">
        <v>228</v>
      </c>
      <c r="R55" s="163">
        <v>0</v>
      </c>
      <c r="S55" s="447">
        <v>0</v>
      </c>
      <c r="T55" s="446">
        <v>0</v>
      </c>
      <c r="U55" s="69" t="s">
        <v>264</v>
      </c>
      <c r="V55" s="166">
        <v>0</v>
      </c>
      <c r="W55" s="474">
        <v>0</v>
      </c>
      <c r="X55" s="445">
        <v>0</v>
      </c>
      <c r="Y55" s="73" t="s">
        <v>301</v>
      </c>
      <c r="Z55" s="168">
        <v>2</v>
      </c>
      <c r="AA55" s="169">
        <v>11.5</v>
      </c>
      <c r="AB55" s="170">
        <f t="shared" si="25"/>
        <v>5.75</v>
      </c>
      <c r="AC55" s="361" t="s">
        <v>339</v>
      </c>
      <c r="AD55" s="371">
        <v>0</v>
      </c>
      <c r="AE55" s="379">
        <v>0</v>
      </c>
      <c r="AF55" s="374">
        <v>0</v>
      </c>
      <c r="AG55" s="77" t="s">
        <v>375</v>
      </c>
      <c r="AH55" s="171">
        <v>2</v>
      </c>
      <c r="AI55" s="172">
        <v>12</v>
      </c>
      <c r="AJ55" s="173">
        <f t="shared" si="26"/>
        <v>6</v>
      </c>
      <c r="AK55" s="328" t="s">
        <v>409</v>
      </c>
      <c r="AL55" s="329">
        <v>6</v>
      </c>
      <c r="AM55" s="330">
        <v>39.5</v>
      </c>
      <c r="AN55" s="340">
        <f t="shared" si="27"/>
        <v>6.583333333333333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50" t="s">
        <v>65</v>
      </c>
      <c r="B56" s="149">
        <v>1</v>
      </c>
      <c r="C56" s="150">
        <v>7.5</v>
      </c>
      <c r="D56" s="247">
        <f>C56/B56</f>
        <v>7.5</v>
      </c>
      <c r="E56" s="80" t="s">
        <v>107</v>
      </c>
      <c r="F56" s="152">
        <v>2</v>
      </c>
      <c r="G56" s="153">
        <v>11.5</v>
      </c>
      <c r="H56" s="249">
        <f t="shared" si="20"/>
        <v>5.75</v>
      </c>
      <c r="I56" s="155" t="s">
        <v>147</v>
      </c>
      <c r="J56" s="156">
        <v>3</v>
      </c>
      <c r="K56" s="157">
        <v>19</v>
      </c>
      <c r="L56" s="250">
        <f t="shared" si="21"/>
        <v>6.333333333333333</v>
      </c>
      <c r="M56" s="565" t="s">
        <v>189</v>
      </c>
      <c r="N56" s="564">
        <v>31</v>
      </c>
      <c r="O56" s="606">
        <v>236</v>
      </c>
      <c r="P56" s="625">
        <f t="shared" si="22"/>
        <v>7.612903225806452</v>
      </c>
      <c r="Q56" s="65" t="s">
        <v>229</v>
      </c>
      <c r="R56" s="163">
        <v>0</v>
      </c>
      <c r="S56" s="447">
        <v>0</v>
      </c>
      <c r="T56" s="446">
        <v>0</v>
      </c>
      <c r="U56" s="69" t="s">
        <v>265</v>
      </c>
      <c r="V56" s="166">
        <v>1</v>
      </c>
      <c r="W56" s="167">
        <v>5</v>
      </c>
      <c r="X56" s="72">
        <f t="shared" si="24"/>
        <v>5</v>
      </c>
      <c r="Y56" s="73" t="s">
        <v>302</v>
      </c>
      <c r="Z56" s="168">
        <v>0</v>
      </c>
      <c r="AA56" s="452">
        <v>0</v>
      </c>
      <c r="AB56" s="253">
        <v>0</v>
      </c>
      <c r="AC56" s="361" t="s">
        <v>466</v>
      </c>
      <c r="AD56" s="371">
        <v>2</v>
      </c>
      <c r="AE56" s="372">
        <v>10.5</v>
      </c>
      <c r="AF56" s="373">
        <f>AE56/AD56</f>
        <v>5.25</v>
      </c>
      <c r="AG56" s="77" t="s">
        <v>376</v>
      </c>
      <c r="AH56" s="171">
        <v>0</v>
      </c>
      <c r="AI56" s="464">
        <v>0</v>
      </c>
      <c r="AJ56" s="254">
        <v>0</v>
      </c>
      <c r="AK56" s="328" t="s">
        <v>14</v>
      </c>
      <c r="AL56" s="329" t="s">
        <v>14</v>
      </c>
      <c r="AM56" s="330" t="s">
        <v>14</v>
      </c>
      <c r="AN56" s="338" t="s">
        <v>14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50" t="s">
        <v>66</v>
      </c>
      <c r="B57" s="149">
        <v>0</v>
      </c>
      <c r="C57" s="534">
        <v>0</v>
      </c>
      <c r="D57" s="535">
        <v>0</v>
      </c>
      <c r="E57" s="80" t="s">
        <v>108</v>
      </c>
      <c r="F57" s="152">
        <v>5</v>
      </c>
      <c r="G57" s="153">
        <v>34.5</v>
      </c>
      <c r="H57" s="249">
        <f t="shared" si="20"/>
        <v>6.9</v>
      </c>
      <c r="I57" s="155" t="s">
        <v>148</v>
      </c>
      <c r="J57" s="156">
        <v>0</v>
      </c>
      <c r="K57" s="546">
        <v>0</v>
      </c>
      <c r="L57" s="544">
        <v>0</v>
      </c>
      <c r="M57" s="159" t="s">
        <v>460</v>
      </c>
      <c r="N57" s="160">
        <v>0</v>
      </c>
      <c r="O57" s="457">
        <v>0</v>
      </c>
      <c r="P57" s="285">
        <v>0</v>
      </c>
      <c r="Q57" s="65" t="s">
        <v>230</v>
      </c>
      <c r="R57" s="163">
        <v>0</v>
      </c>
      <c r="S57" s="447">
        <v>0</v>
      </c>
      <c r="T57" s="446">
        <v>0</v>
      </c>
      <c r="U57" s="69" t="s">
        <v>493</v>
      </c>
      <c r="V57" s="166">
        <v>6</v>
      </c>
      <c r="W57" s="167">
        <v>42</v>
      </c>
      <c r="X57" s="72">
        <f>W57/V57</f>
        <v>7</v>
      </c>
      <c r="Y57" s="73" t="s">
        <v>338</v>
      </c>
      <c r="Z57" s="168">
        <v>4</v>
      </c>
      <c r="AA57" s="169">
        <v>23.5</v>
      </c>
      <c r="AB57" s="170">
        <f t="shared" si="25"/>
        <v>5.875</v>
      </c>
      <c r="AC57" s="361" t="s">
        <v>14</v>
      </c>
      <c r="AD57" s="371" t="s">
        <v>14</v>
      </c>
      <c r="AE57" s="379" t="s">
        <v>14</v>
      </c>
      <c r="AF57" s="373" t="s">
        <v>14</v>
      </c>
      <c r="AG57" s="77" t="s">
        <v>377</v>
      </c>
      <c r="AH57" s="171">
        <v>0</v>
      </c>
      <c r="AI57" s="464">
        <v>0</v>
      </c>
      <c r="AJ57" s="254">
        <v>0</v>
      </c>
      <c r="AK57" s="328" t="s">
        <v>14</v>
      </c>
      <c r="AL57" s="329" t="s">
        <v>14</v>
      </c>
      <c r="AM57" s="330" t="s">
        <v>14</v>
      </c>
      <c r="AN57" s="338" t="s">
        <v>14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50" t="s">
        <v>67</v>
      </c>
      <c r="B58" s="149">
        <v>0</v>
      </c>
      <c r="C58" s="534">
        <v>0</v>
      </c>
      <c r="D58" s="535">
        <v>0</v>
      </c>
      <c r="E58" s="80" t="s">
        <v>109</v>
      </c>
      <c r="F58" s="152">
        <v>0</v>
      </c>
      <c r="G58" s="483">
        <v>0</v>
      </c>
      <c r="H58" s="484">
        <v>0</v>
      </c>
      <c r="I58" s="155" t="s">
        <v>149</v>
      </c>
      <c r="J58" s="156">
        <v>4</v>
      </c>
      <c r="K58" s="157">
        <v>25</v>
      </c>
      <c r="L58" s="250">
        <f>K58/J58</f>
        <v>6.25</v>
      </c>
      <c r="M58" s="159" t="s">
        <v>461</v>
      </c>
      <c r="N58" s="160">
        <v>2</v>
      </c>
      <c r="O58" s="161">
        <v>9.5</v>
      </c>
      <c r="P58" s="162">
        <f>O58/N58</f>
        <v>4.75</v>
      </c>
      <c r="Q58" s="65" t="s">
        <v>231</v>
      </c>
      <c r="R58" s="163">
        <v>14</v>
      </c>
      <c r="S58" s="164">
        <v>90</v>
      </c>
      <c r="T58" s="165">
        <f t="shared" si="23"/>
        <v>6.428571428571429</v>
      </c>
      <c r="U58" s="69" t="s">
        <v>463</v>
      </c>
      <c r="V58" s="166">
        <v>9</v>
      </c>
      <c r="W58" s="167">
        <v>57.5</v>
      </c>
      <c r="X58" s="72">
        <f>W58/V58</f>
        <v>6.388888888888889</v>
      </c>
      <c r="Y58" s="73" t="s">
        <v>303</v>
      </c>
      <c r="Z58" s="168">
        <v>0</v>
      </c>
      <c r="AA58" s="452">
        <v>0</v>
      </c>
      <c r="AB58" s="253">
        <v>0</v>
      </c>
      <c r="AC58" s="361" t="s">
        <v>14</v>
      </c>
      <c r="AD58" s="371" t="s">
        <v>14</v>
      </c>
      <c r="AE58" s="379" t="s">
        <v>14</v>
      </c>
      <c r="AF58" s="373" t="s">
        <v>14</v>
      </c>
      <c r="AG58" s="77" t="s">
        <v>378</v>
      </c>
      <c r="AH58" s="171">
        <v>0</v>
      </c>
      <c r="AI58" s="464">
        <v>0</v>
      </c>
      <c r="AJ58" s="254">
        <v>0</v>
      </c>
      <c r="AK58" s="328" t="s">
        <v>14</v>
      </c>
      <c r="AL58" s="329" t="s">
        <v>14</v>
      </c>
      <c r="AM58" s="330" t="s">
        <v>14</v>
      </c>
      <c r="AN58" s="338" t="s">
        <v>14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50" t="s">
        <v>68</v>
      </c>
      <c r="B59" s="193">
        <v>0</v>
      </c>
      <c r="C59" s="260">
        <v>0</v>
      </c>
      <c r="D59" s="535">
        <v>0</v>
      </c>
      <c r="E59" s="53" t="s">
        <v>110</v>
      </c>
      <c r="F59" s="54">
        <v>5</v>
      </c>
      <c r="G59" s="257">
        <v>37.5</v>
      </c>
      <c r="H59" s="249">
        <f t="shared" si="20"/>
        <v>7.5</v>
      </c>
      <c r="I59" s="487" t="s">
        <v>150</v>
      </c>
      <c r="J59" s="488">
        <v>0</v>
      </c>
      <c r="K59" s="489">
        <v>0</v>
      </c>
      <c r="L59" s="490">
        <v>0</v>
      </c>
      <c r="M59" s="159" t="s">
        <v>486</v>
      </c>
      <c r="N59" s="223">
        <v>0</v>
      </c>
      <c r="O59" s="232">
        <v>0</v>
      </c>
      <c r="P59" s="285">
        <v>0</v>
      </c>
      <c r="Q59" s="65" t="s">
        <v>462</v>
      </c>
      <c r="R59" s="225">
        <v>4</v>
      </c>
      <c r="S59" s="226">
        <v>25</v>
      </c>
      <c r="T59" s="165">
        <f>S59/R59</f>
        <v>6.25</v>
      </c>
      <c r="U59" s="69" t="s">
        <v>464</v>
      </c>
      <c r="V59" s="166">
        <v>1</v>
      </c>
      <c r="W59" s="167">
        <v>5.5</v>
      </c>
      <c r="X59" s="72">
        <f>W59/V59</f>
        <v>5.5</v>
      </c>
      <c r="Y59" s="73" t="s">
        <v>304</v>
      </c>
      <c r="Z59" s="258">
        <v>0</v>
      </c>
      <c r="AA59" s="261">
        <v>0</v>
      </c>
      <c r="AB59" s="253">
        <v>0</v>
      </c>
      <c r="AC59" s="361" t="s">
        <v>14</v>
      </c>
      <c r="AD59" s="378" t="s">
        <v>14</v>
      </c>
      <c r="AE59" s="380" t="s">
        <v>14</v>
      </c>
      <c r="AF59" s="373" t="s">
        <v>14</v>
      </c>
      <c r="AG59" s="77" t="s">
        <v>467</v>
      </c>
      <c r="AH59" s="259">
        <v>2</v>
      </c>
      <c r="AI59" s="265">
        <v>12</v>
      </c>
      <c r="AJ59" s="173">
        <f>AI59/AH59</f>
        <v>6</v>
      </c>
      <c r="AK59" s="328" t="s">
        <v>14</v>
      </c>
      <c r="AL59" s="342" t="s">
        <v>14</v>
      </c>
      <c r="AM59" s="344" t="s">
        <v>14</v>
      </c>
      <c r="AN59" s="340" t="s">
        <v>14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50" t="s">
        <v>69</v>
      </c>
      <c r="B60" s="193">
        <v>0</v>
      </c>
      <c r="C60" s="260">
        <v>0</v>
      </c>
      <c r="D60" s="535">
        <v>0</v>
      </c>
      <c r="E60" s="80" t="s">
        <v>111</v>
      </c>
      <c r="F60" s="54">
        <v>0</v>
      </c>
      <c r="G60" s="485">
        <v>0</v>
      </c>
      <c r="H60" s="484">
        <v>0</v>
      </c>
      <c r="I60" s="155" t="s">
        <v>151</v>
      </c>
      <c r="J60" s="255">
        <v>0</v>
      </c>
      <c r="K60" s="545">
        <v>0</v>
      </c>
      <c r="L60" s="544">
        <v>0</v>
      </c>
      <c r="M60" s="159" t="s">
        <v>14</v>
      </c>
      <c r="N60" s="223" t="s">
        <v>14</v>
      </c>
      <c r="O60" s="224" t="s">
        <v>14</v>
      </c>
      <c r="P60" s="162" t="s">
        <v>14</v>
      </c>
      <c r="Q60" s="65" t="s">
        <v>491</v>
      </c>
      <c r="R60" s="225">
        <v>2</v>
      </c>
      <c r="S60" s="226">
        <v>11</v>
      </c>
      <c r="T60" s="165">
        <f>S60/R60</f>
        <v>5.5</v>
      </c>
      <c r="U60" s="69" t="s">
        <v>105</v>
      </c>
      <c r="V60" s="196">
        <v>0</v>
      </c>
      <c r="W60" s="263">
        <v>0</v>
      </c>
      <c r="X60" s="445">
        <v>0</v>
      </c>
      <c r="Y60" s="73" t="s">
        <v>465</v>
      </c>
      <c r="Z60" s="258">
        <v>5</v>
      </c>
      <c r="AA60" s="264">
        <v>39.5</v>
      </c>
      <c r="AB60" s="170">
        <f>AA60/Z60</f>
        <v>7.9</v>
      </c>
      <c r="AC60" s="361" t="s">
        <v>14</v>
      </c>
      <c r="AD60" s="378" t="s">
        <v>14</v>
      </c>
      <c r="AE60" s="381" t="s">
        <v>14</v>
      </c>
      <c r="AF60" s="373" t="s">
        <v>14</v>
      </c>
      <c r="AG60" s="77" t="s">
        <v>14</v>
      </c>
      <c r="AH60" s="259" t="s">
        <v>14</v>
      </c>
      <c r="AI60" s="262" t="s">
        <v>14</v>
      </c>
      <c r="AJ60" s="173" t="s">
        <v>14</v>
      </c>
      <c r="AK60" s="328" t="s">
        <v>14</v>
      </c>
      <c r="AL60" s="342" t="s">
        <v>14</v>
      </c>
      <c r="AM60" s="344" t="s">
        <v>14</v>
      </c>
      <c r="AN60" s="340" t="s">
        <v>14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50" t="s">
        <v>457</v>
      </c>
      <c r="B61" s="193">
        <v>0</v>
      </c>
      <c r="C61" s="260">
        <v>0</v>
      </c>
      <c r="D61" s="535">
        <v>0</v>
      </c>
      <c r="E61" s="53" t="s">
        <v>458</v>
      </c>
      <c r="F61" s="54">
        <v>0</v>
      </c>
      <c r="G61" s="485">
        <v>0</v>
      </c>
      <c r="H61" s="484">
        <v>0</v>
      </c>
      <c r="I61" s="155" t="s">
        <v>492</v>
      </c>
      <c r="J61" s="255">
        <v>8</v>
      </c>
      <c r="K61" s="256">
        <v>54</v>
      </c>
      <c r="L61" s="250">
        <f>K61/J61</f>
        <v>6.75</v>
      </c>
      <c r="M61" s="159" t="s">
        <v>14</v>
      </c>
      <c r="N61" s="223" t="s">
        <v>14</v>
      </c>
      <c r="O61" s="224" t="s">
        <v>14</v>
      </c>
      <c r="P61" s="162" t="s">
        <v>14</v>
      </c>
      <c r="Q61" s="65" t="s">
        <v>14</v>
      </c>
      <c r="R61" s="225" t="s">
        <v>14</v>
      </c>
      <c r="S61" s="226" t="s">
        <v>14</v>
      </c>
      <c r="T61" s="165" t="s">
        <v>14</v>
      </c>
      <c r="U61" s="69" t="s">
        <v>14</v>
      </c>
      <c r="V61" s="196" t="s">
        <v>14</v>
      </c>
      <c r="W61" s="228" t="s">
        <v>14</v>
      </c>
      <c r="X61" s="72" t="s">
        <v>14</v>
      </c>
      <c r="Y61" s="73" t="s">
        <v>14</v>
      </c>
      <c r="Z61" s="258" t="s">
        <v>14</v>
      </c>
      <c r="AA61" s="264" t="s">
        <v>14</v>
      </c>
      <c r="AB61" s="170" t="s">
        <v>14</v>
      </c>
      <c r="AC61" s="361" t="s">
        <v>14</v>
      </c>
      <c r="AD61" s="378" t="s">
        <v>14</v>
      </c>
      <c r="AE61" s="380" t="s">
        <v>14</v>
      </c>
      <c r="AF61" s="373" t="s">
        <v>14</v>
      </c>
      <c r="AG61" s="77" t="s">
        <v>14</v>
      </c>
      <c r="AH61" s="259" t="s">
        <v>14</v>
      </c>
      <c r="AI61" s="265" t="s">
        <v>14</v>
      </c>
      <c r="AJ61" s="173" t="s">
        <v>14</v>
      </c>
      <c r="AK61" s="328" t="s">
        <v>14</v>
      </c>
      <c r="AL61" s="342" t="s">
        <v>14</v>
      </c>
      <c r="AM61" s="345" t="s">
        <v>14</v>
      </c>
      <c r="AN61" s="340" t="s">
        <v>14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50" t="s">
        <v>14</v>
      </c>
      <c r="B62" s="193" t="s">
        <v>14</v>
      </c>
      <c r="C62" s="194" t="s">
        <v>14</v>
      </c>
      <c r="D62" s="247" t="s">
        <v>14</v>
      </c>
      <c r="E62" s="80" t="s">
        <v>459</v>
      </c>
      <c r="F62" s="54">
        <v>0</v>
      </c>
      <c r="G62" s="485">
        <v>0</v>
      </c>
      <c r="H62" s="484">
        <v>0</v>
      </c>
      <c r="I62" s="155" t="s">
        <v>14</v>
      </c>
      <c r="J62" s="255" t="s">
        <v>14</v>
      </c>
      <c r="K62" s="256" t="s">
        <v>14</v>
      </c>
      <c r="L62" s="60" t="s">
        <v>14</v>
      </c>
      <c r="M62" s="159" t="s">
        <v>14</v>
      </c>
      <c r="N62" s="223" t="s">
        <v>14</v>
      </c>
      <c r="O62" s="224" t="s">
        <v>14</v>
      </c>
      <c r="P62" s="162" t="s">
        <v>14</v>
      </c>
      <c r="Q62" s="65" t="s">
        <v>14</v>
      </c>
      <c r="R62" s="225" t="s">
        <v>14</v>
      </c>
      <c r="S62" s="226" t="s">
        <v>14</v>
      </c>
      <c r="T62" s="165" t="s">
        <v>14</v>
      </c>
      <c r="U62" s="69" t="s">
        <v>14</v>
      </c>
      <c r="V62" s="196" t="s">
        <v>14</v>
      </c>
      <c r="W62" s="228" t="s">
        <v>14</v>
      </c>
      <c r="X62" s="72" t="s">
        <v>14</v>
      </c>
      <c r="Y62" s="73" t="s">
        <v>14</v>
      </c>
      <c r="Z62" s="258" t="s">
        <v>14</v>
      </c>
      <c r="AA62" s="264" t="s">
        <v>14</v>
      </c>
      <c r="AB62" s="170" t="s">
        <v>14</v>
      </c>
      <c r="AC62" s="361" t="s">
        <v>14</v>
      </c>
      <c r="AD62" s="378" t="s">
        <v>14</v>
      </c>
      <c r="AE62" s="381" t="s">
        <v>14</v>
      </c>
      <c r="AF62" s="373" t="s">
        <v>14</v>
      </c>
      <c r="AG62" s="77" t="s">
        <v>14</v>
      </c>
      <c r="AH62" s="259" t="s">
        <v>14</v>
      </c>
      <c r="AI62" s="265" t="s">
        <v>14</v>
      </c>
      <c r="AJ62" s="173" t="s">
        <v>14</v>
      </c>
      <c r="AK62" s="328" t="s">
        <v>14</v>
      </c>
      <c r="AL62" s="342" t="s">
        <v>14</v>
      </c>
      <c r="AM62" s="345" t="s">
        <v>14</v>
      </c>
      <c r="AN62" s="340" t="s">
        <v>14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thickBot="1">
      <c r="A63" s="50" t="s">
        <v>14</v>
      </c>
      <c r="B63" s="193" t="s">
        <v>14</v>
      </c>
      <c r="C63" s="194" t="s">
        <v>14</v>
      </c>
      <c r="D63" s="247" t="s">
        <v>14</v>
      </c>
      <c r="E63" s="53" t="s">
        <v>485</v>
      </c>
      <c r="F63" s="54">
        <v>0</v>
      </c>
      <c r="G63" s="485">
        <v>0</v>
      </c>
      <c r="H63" s="484">
        <v>0</v>
      </c>
      <c r="I63" s="266" t="s">
        <v>14</v>
      </c>
      <c r="J63" s="267" t="s">
        <v>14</v>
      </c>
      <c r="K63" s="268" t="s">
        <v>14</v>
      </c>
      <c r="L63" s="269" t="s">
        <v>14</v>
      </c>
      <c r="M63" s="159" t="s">
        <v>14</v>
      </c>
      <c r="N63" s="223" t="s">
        <v>14</v>
      </c>
      <c r="O63" s="224" t="s">
        <v>14</v>
      </c>
      <c r="P63" s="162" t="s">
        <v>14</v>
      </c>
      <c r="Q63" s="65" t="s">
        <v>14</v>
      </c>
      <c r="R63" s="225" t="s">
        <v>14</v>
      </c>
      <c r="S63" s="226" t="s">
        <v>14</v>
      </c>
      <c r="T63" s="165" t="s">
        <v>14</v>
      </c>
      <c r="U63" s="69" t="s">
        <v>14</v>
      </c>
      <c r="V63" s="196" t="s">
        <v>14</v>
      </c>
      <c r="W63" s="228" t="s">
        <v>14</v>
      </c>
      <c r="X63" s="72" t="s">
        <v>14</v>
      </c>
      <c r="Y63" s="73" t="s">
        <v>14</v>
      </c>
      <c r="Z63" s="258" t="s">
        <v>14</v>
      </c>
      <c r="AA63" s="264" t="s">
        <v>14</v>
      </c>
      <c r="AB63" s="170" t="s">
        <v>14</v>
      </c>
      <c r="AC63" s="361" t="s">
        <v>14</v>
      </c>
      <c r="AD63" s="378" t="s">
        <v>14</v>
      </c>
      <c r="AE63" s="381" t="s">
        <v>14</v>
      </c>
      <c r="AF63" s="373" t="s">
        <v>14</v>
      </c>
      <c r="AG63" s="77" t="s">
        <v>14</v>
      </c>
      <c r="AH63" s="259" t="s">
        <v>14</v>
      </c>
      <c r="AI63" s="265" t="s">
        <v>14</v>
      </c>
      <c r="AJ63" s="173" t="s">
        <v>14</v>
      </c>
      <c r="AK63" s="328" t="s">
        <v>14</v>
      </c>
      <c r="AL63" s="342" t="s">
        <v>14</v>
      </c>
      <c r="AM63" s="345" t="s">
        <v>14</v>
      </c>
      <c r="AN63" s="340" t="s">
        <v>14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thickBot="1">
      <c r="A64" s="270" t="s">
        <v>10</v>
      </c>
      <c r="B64" s="3" t="s">
        <v>0</v>
      </c>
      <c r="C64" s="271" t="s">
        <v>1</v>
      </c>
      <c r="D64" s="270" t="s">
        <v>2</v>
      </c>
      <c r="E64" s="14" t="s">
        <v>10</v>
      </c>
      <c r="F64" s="4" t="s">
        <v>0</v>
      </c>
      <c r="G64" s="272" t="s">
        <v>1</v>
      </c>
      <c r="H64" s="14" t="s">
        <v>2</v>
      </c>
      <c r="I64" s="7" t="s">
        <v>10</v>
      </c>
      <c r="J64" s="7" t="s">
        <v>0</v>
      </c>
      <c r="K64" s="133" t="s">
        <v>1</v>
      </c>
      <c r="L64" s="5" t="s">
        <v>2</v>
      </c>
      <c r="M64" s="134" t="s">
        <v>10</v>
      </c>
      <c r="N64" s="273" t="s">
        <v>0</v>
      </c>
      <c r="O64" s="135" t="s">
        <v>1</v>
      </c>
      <c r="P64" s="8" t="s">
        <v>2</v>
      </c>
      <c r="Q64" s="274" t="s">
        <v>10</v>
      </c>
      <c r="R64" s="9" t="s">
        <v>0</v>
      </c>
      <c r="S64" s="275" t="s">
        <v>1</v>
      </c>
      <c r="T64" s="276" t="s">
        <v>2</v>
      </c>
      <c r="U64" s="23" t="s">
        <v>10</v>
      </c>
      <c r="V64" s="24" t="s">
        <v>0</v>
      </c>
      <c r="W64" s="140" t="s">
        <v>1</v>
      </c>
      <c r="X64" s="23" t="s">
        <v>2</v>
      </c>
      <c r="Y64" s="141" t="s">
        <v>10</v>
      </c>
      <c r="Z64" s="318" t="s">
        <v>0</v>
      </c>
      <c r="AA64" s="142" t="s">
        <v>1</v>
      </c>
      <c r="AB64" s="141" t="s">
        <v>2</v>
      </c>
      <c r="AC64" s="386" t="s">
        <v>10</v>
      </c>
      <c r="AD64" s="387" t="s">
        <v>0</v>
      </c>
      <c r="AE64" s="388" t="s">
        <v>1</v>
      </c>
      <c r="AF64" s="386" t="s">
        <v>2</v>
      </c>
      <c r="AG64" s="143" t="s">
        <v>10</v>
      </c>
      <c r="AH64" s="319" t="s">
        <v>0</v>
      </c>
      <c r="AI64" s="144" t="s">
        <v>1</v>
      </c>
      <c r="AJ64" s="143" t="s">
        <v>2</v>
      </c>
      <c r="AK64" s="322" t="s">
        <v>10</v>
      </c>
      <c r="AL64" s="324" t="s">
        <v>0</v>
      </c>
      <c r="AM64" s="323" t="s">
        <v>1</v>
      </c>
      <c r="AN64" s="322" t="s">
        <v>2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695" t="s">
        <v>70</v>
      </c>
      <c r="B65" s="696">
        <v>36</v>
      </c>
      <c r="C65" s="697">
        <v>19.5</v>
      </c>
      <c r="D65" s="698">
        <f>C65/B65</f>
        <v>0.5416666666666666</v>
      </c>
      <c r="E65" s="576" t="s">
        <v>112</v>
      </c>
      <c r="F65" s="423">
        <v>31</v>
      </c>
      <c r="G65" s="598">
        <v>11</v>
      </c>
      <c r="H65" s="643">
        <f>G65/F65</f>
        <v>0.3548387096774194</v>
      </c>
      <c r="I65" s="34" t="s">
        <v>435</v>
      </c>
      <c r="J65" s="35">
        <v>14</v>
      </c>
      <c r="K65" s="36">
        <v>-0.5</v>
      </c>
      <c r="L65" s="145">
        <f>K65/J65</f>
        <v>-0.03571428571428571</v>
      </c>
      <c r="M65" s="582" t="s">
        <v>190</v>
      </c>
      <c r="N65" s="583">
        <v>36</v>
      </c>
      <c r="O65" s="599">
        <v>10.5</v>
      </c>
      <c r="P65" s="418">
        <f>O65/N65</f>
        <v>0.2916666666666667</v>
      </c>
      <c r="Q65" s="694" t="s">
        <v>503</v>
      </c>
      <c r="R65" s="693">
        <v>34</v>
      </c>
      <c r="S65" s="692">
        <v>20</v>
      </c>
      <c r="T65" s="691">
        <f>S65/R65</f>
        <v>0.5882352941176471</v>
      </c>
      <c r="U65" s="554" t="s">
        <v>266</v>
      </c>
      <c r="V65" s="555">
        <v>36</v>
      </c>
      <c r="W65" s="406">
        <v>5</v>
      </c>
      <c r="X65" s="407">
        <f>W65/V65</f>
        <v>0.1388888888888889</v>
      </c>
      <c r="Y65" s="551" t="s">
        <v>305</v>
      </c>
      <c r="Z65" s="550">
        <v>36</v>
      </c>
      <c r="AA65" s="410">
        <v>6.5</v>
      </c>
      <c r="AB65" s="411">
        <f>AA65/Z65</f>
        <v>0.18055555555555555</v>
      </c>
      <c r="AC65" s="475" t="s">
        <v>340</v>
      </c>
      <c r="AD65" s="476">
        <v>30</v>
      </c>
      <c r="AE65" s="477">
        <v>0.5</v>
      </c>
      <c r="AF65" s="478">
        <f>AE65/AD65</f>
        <v>0.016666666666666666</v>
      </c>
      <c r="AG65" s="687" t="s">
        <v>379</v>
      </c>
      <c r="AH65" s="688">
        <v>36</v>
      </c>
      <c r="AI65" s="689">
        <v>15.5</v>
      </c>
      <c r="AJ65" s="690">
        <f>AI65/AH65</f>
        <v>0.4305555555555556</v>
      </c>
      <c r="AK65" s="453" t="s">
        <v>410</v>
      </c>
      <c r="AL65" s="454">
        <v>33</v>
      </c>
      <c r="AM65" s="455">
        <v>2</v>
      </c>
      <c r="AN65" s="456">
        <f>AM65/AL65</f>
        <v>0.06060606060606061</v>
      </c>
      <c r="AO65" s="1">
        <v>34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50" t="s">
        <v>425</v>
      </c>
      <c r="B66" s="51">
        <v>0</v>
      </c>
      <c r="C66" s="277">
        <v>0</v>
      </c>
      <c r="D66" s="278">
        <v>0</v>
      </c>
      <c r="E66" s="53" t="s">
        <v>113</v>
      </c>
      <c r="F66" s="54">
        <v>5</v>
      </c>
      <c r="G66" s="55">
        <v>4.5</v>
      </c>
      <c r="H66" s="249">
        <f>G66/F66</f>
        <v>0.9</v>
      </c>
      <c r="I66" s="57" t="s">
        <v>427</v>
      </c>
      <c r="J66" s="58">
        <v>0</v>
      </c>
      <c r="K66" s="279">
        <v>0</v>
      </c>
      <c r="L66" s="280">
        <v>0</v>
      </c>
      <c r="M66" s="159" t="s">
        <v>431</v>
      </c>
      <c r="N66" s="62">
        <v>0</v>
      </c>
      <c r="O66" s="392">
        <v>0</v>
      </c>
      <c r="P66" s="285">
        <v>0</v>
      </c>
      <c r="Q66" s="65" t="s">
        <v>232</v>
      </c>
      <c r="R66" s="66">
        <v>2</v>
      </c>
      <c r="S66" s="67">
        <v>1.5</v>
      </c>
      <c r="T66" s="165">
        <f>S66/R66</f>
        <v>0.75</v>
      </c>
      <c r="U66" s="69" t="s">
        <v>14</v>
      </c>
      <c r="V66" s="70" t="s">
        <v>14</v>
      </c>
      <c r="W66" s="71" t="s">
        <v>14</v>
      </c>
      <c r="X66" s="72" t="s">
        <v>14</v>
      </c>
      <c r="Y66" s="73" t="s">
        <v>14</v>
      </c>
      <c r="Z66" s="74" t="s">
        <v>14</v>
      </c>
      <c r="AA66" s="281" t="s">
        <v>14</v>
      </c>
      <c r="AB66" s="253" t="s">
        <v>14</v>
      </c>
      <c r="AC66" s="365" t="s">
        <v>498</v>
      </c>
      <c r="AD66" s="362">
        <v>6</v>
      </c>
      <c r="AE66" s="363">
        <v>0</v>
      </c>
      <c r="AF66" s="373">
        <f>AE66/AD66</f>
        <v>0</v>
      </c>
      <c r="AG66" s="77" t="s">
        <v>438</v>
      </c>
      <c r="AH66" s="78">
        <v>0</v>
      </c>
      <c r="AI66" s="282">
        <v>0</v>
      </c>
      <c r="AJ66" s="254">
        <v>0</v>
      </c>
      <c r="AK66" s="328" t="s">
        <v>411</v>
      </c>
      <c r="AL66" s="336">
        <v>3</v>
      </c>
      <c r="AM66" s="350">
        <v>0</v>
      </c>
      <c r="AN66" s="340" t="e">
        <f>AL66/AM66</f>
        <v>#DIV/0!</v>
      </c>
      <c r="AO66" s="79">
        <v>10</v>
      </c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50" t="s">
        <v>426</v>
      </c>
      <c r="B67" s="51">
        <v>0</v>
      </c>
      <c r="C67" s="277">
        <v>0</v>
      </c>
      <c r="D67" s="278">
        <v>0</v>
      </c>
      <c r="E67" s="53" t="s">
        <v>14</v>
      </c>
      <c r="F67" s="355" t="s">
        <v>14</v>
      </c>
      <c r="G67" s="356" t="s">
        <v>14</v>
      </c>
      <c r="H67" s="357" t="s">
        <v>14</v>
      </c>
      <c r="I67" s="57" t="s">
        <v>428</v>
      </c>
      <c r="J67" s="58">
        <v>0</v>
      </c>
      <c r="K67" s="279">
        <v>0</v>
      </c>
      <c r="L67" s="280">
        <v>0</v>
      </c>
      <c r="M67" s="159" t="s">
        <v>494</v>
      </c>
      <c r="N67" s="62">
        <v>0</v>
      </c>
      <c r="O67" s="392">
        <v>0</v>
      </c>
      <c r="P67" s="285">
        <v>0</v>
      </c>
      <c r="Q67" s="65" t="s">
        <v>14</v>
      </c>
      <c r="R67" s="66" t="s">
        <v>14</v>
      </c>
      <c r="S67" s="67" t="s">
        <v>14</v>
      </c>
      <c r="T67" s="165" t="s">
        <v>14</v>
      </c>
      <c r="U67" s="69" t="s">
        <v>14</v>
      </c>
      <c r="V67" s="70" t="s">
        <v>14</v>
      </c>
      <c r="W67" s="71" t="s">
        <v>14</v>
      </c>
      <c r="X67" s="72" t="s">
        <v>14</v>
      </c>
      <c r="Y67" s="73" t="s">
        <v>14</v>
      </c>
      <c r="Z67" s="74" t="s">
        <v>14</v>
      </c>
      <c r="AA67" s="281" t="s">
        <v>14</v>
      </c>
      <c r="AB67" s="253" t="s">
        <v>14</v>
      </c>
      <c r="AC67" s="365" t="s">
        <v>499</v>
      </c>
      <c r="AD67" s="362">
        <v>0</v>
      </c>
      <c r="AE67" s="581">
        <v>0</v>
      </c>
      <c r="AF67" s="374">
        <v>0</v>
      </c>
      <c r="AG67" s="77" t="s">
        <v>437</v>
      </c>
      <c r="AH67" s="78">
        <v>0</v>
      </c>
      <c r="AI67" s="282">
        <v>0</v>
      </c>
      <c r="AJ67" s="254">
        <v>0</v>
      </c>
      <c r="AK67" s="328" t="s">
        <v>14</v>
      </c>
      <c r="AL67" s="336" t="s">
        <v>14</v>
      </c>
      <c r="AM67" s="337" t="s">
        <v>14</v>
      </c>
      <c r="AN67" s="338" t="s">
        <v>14</v>
      </c>
      <c r="AO67" s="1">
        <v>0.3</v>
      </c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thickBot="1">
      <c r="A68" s="50" t="s">
        <v>14</v>
      </c>
      <c r="B68" s="96" t="s">
        <v>14</v>
      </c>
      <c r="C68" s="150" t="s">
        <v>14</v>
      </c>
      <c r="D68" s="151" t="s">
        <v>14</v>
      </c>
      <c r="E68" s="283" t="s">
        <v>14</v>
      </c>
      <c r="F68" s="236" t="s">
        <v>14</v>
      </c>
      <c r="G68" s="109" t="s">
        <v>14</v>
      </c>
      <c r="H68" s="284" t="s">
        <v>14</v>
      </c>
      <c r="I68" s="642" t="s">
        <v>436</v>
      </c>
      <c r="J68" s="507">
        <v>22</v>
      </c>
      <c r="K68" s="467">
        <v>8</v>
      </c>
      <c r="L68" s="627">
        <f>K68/J68</f>
        <v>0.36363636363636365</v>
      </c>
      <c r="M68" s="159" t="s">
        <v>495</v>
      </c>
      <c r="N68" s="160">
        <v>0</v>
      </c>
      <c r="O68" s="457">
        <v>0</v>
      </c>
      <c r="P68" s="285">
        <v>0</v>
      </c>
      <c r="Q68" s="65" t="s">
        <v>14</v>
      </c>
      <c r="R68" s="89" t="s">
        <v>14</v>
      </c>
      <c r="S68" s="164" t="s">
        <v>14</v>
      </c>
      <c r="T68" s="165" t="s">
        <v>14</v>
      </c>
      <c r="U68" s="69" t="s">
        <v>14</v>
      </c>
      <c r="V68" s="90" t="s">
        <v>14</v>
      </c>
      <c r="W68" s="167" t="s">
        <v>14</v>
      </c>
      <c r="X68" s="286" t="s">
        <v>14</v>
      </c>
      <c r="Y68" s="73" t="s">
        <v>14</v>
      </c>
      <c r="Z68" s="92" t="s">
        <v>14</v>
      </c>
      <c r="AA68" s="169" t="s">
        <v>14</v>
      </c>
      <c r="AB68" s="170" t="s">
        <v>14</v>
      </c>
      <c r="AC68" s="361" t="s">
        <v>14</v>
      </c>
      <c r="AD68" s="366" t="s">
        <v>14</v>
      </c>
      <c r="AE68" s="372" t="s">
        <v>14</v>
      </c>
      <c r="AF68" s="373" t="s">
        <v>14</v>
      </c>
      <c r="AG68" s="77" t="s">
        <v>14</v>
      </c>
      <c r="AH68" s="94" t="s">
        <v>14</v>
      </c>
      <c r="AI68" s="172" t="s">
        <v>14</v>
      </c>
      <c r="AJ68" s="173" t="s">
        <v>14</v>
      </c>
      <c r="AK68" s="328" t="s">
        <v>14</v>
      </c>
      <c r="AL68" s="339" t="s">
        <v>14</v>
      </c>
      <c r="AM68" s="330" t="s">
        <v>14</v>
      </c>
      <c r="AN68" s="340" t="s">
        <v>14</v>
      </c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thickBot="1">
      <c r="A69" s="128" t="s">
        <v>6</v>
      </c>
      <c r="B69" s="287" t="s">
        <v>0</v>
      </c>
      <c r="C69" s="129" t="s">
        <v>1</v>
      </c>
      <c r="D69" s="128" t="s">
        <v>2</v>
      </c>
      <c r="E69" s="130" t="s">
        <v>6</v>
      </c>
      <c r="F69" s="288" t="s">
        <v>0</v>
      </c>
      <c r="G69" s="131" t="s">
        <v>1</v>
      </c>
      <c r="H69" s="289" t="s">
        <v>2</v>
      </c>
      <c r="I69" s="132" t="s">
        <v>6</v>
      </c>
      <c r="J69" s="7" t="s">
        <v>0</v>
      </c>
      <c r="K69" s="133" t="s">
        <v>1</v>
      </c>
      <c r="L69" s="5" t="s">
        <v>2</v>
      </c>
      <c r="M69" s="134" t="s">
        <v>6</v>
      </c>
      <c r="N69" s="273" t="s">
        <v>0</v>
      </c>
      <c r="O69" s="135" t="s">
        <v>1</v>
      </c>
      <c r="P69" s="8" t="s">
        <v>2</v>
      </c>
      <c r="Q69" s="136" t="s">
        <v>6</v>
      </c>
      <c r="R69" s="137" t="s">
        <v>0</v>
      </c>
      <c r="S69" s="138" t="s">
        <v>1</v>
      </c>
      <c r="T69" s="136" t="s">
        <v>2</v>
      </c>
      <c r="U69" s="23" t="s">
        <v>6</v>
      </c>
      <c r="V69" s="24" t="s">
        <v>0</v>
      </c>
      <c r="W69" s="140" t="s">
        <v>1</v>
      </c>
      <c r="X69" s="23" t="s">
        <v>2</v>
      </c>
      <c r="Y69" s="141" t="s">
        <v>6</v>
      </c>
      <c r="Z69" s="318" t="s">
        <v>0</v>
      </c>
      <c r="AA69" s="142" t="s">
        <v>1</v>
      </c>
      <c r="AB69" s="141" t="s">
        <v>2</v>
      </c>
      <c r="AC69" s="386" t="s">
        <v>6</v>
      </c>
      <c r="AD69" s="387" t="s">
        <v>0</v>
      </c>
      <c r="AE69" s="388" t="s">
        <v>1</v>
      </c>
      <c r="AF69" s="386" t="s">
        <v>2</v>
      </c>
      <c r="AG69" s="143" t="s">
        <v>6</v>
      </c>
      <c r="AH69" s="319" t="s">
        <v>0</v>
      </c>
      <c r="AI69" s="144" t="s">
        <v>1</v>
      </c>
      <c r="AJ69" s="143" t="s">
        <v>2</v>
      </c>
      <c r="AK69" s="322" t="s">
        <v>6</v>
      </c>
      <c r="AL69" s="324" t="s">
        <v>0</v>
      </c>
      <c r="AM69" s="323" t="s">
        <v>1</v>
      </c>
      <c r="AN69" s="322" t="s">
        <v>2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659" t="s">
        <v>3</v>
      </c>
      <c r="B70" s="660">
        <f>B71+B72+B73</f>
        <v>36</v>
      </c>
      <c r="C70" s="661">
        <f>C71+C72+C73</f>
        <v>2718.5</v>
      </c>
      <c r="D70" s="662">
        <f>C70/B70</f>
        <v>75.51388888888889</v>
      </c>
      <c r="E70" s="666" t="s">
        <v>500</v>
      </c>
      <c r="F70" s="665">
        <f>F71+F72+F73</f>
        <v>36</v>
      </c>
      <c r="G70" s="664">
        <f>G71+G72+G73</f>
        <v>2734</v>
      </c>
      <c r="H70" s="663">
        <f>G70/F70</f>
        <v>75.94444444444444</v>
      </c>
      <c r="I70" s="290" t="s">
        <v>3</v>
      </c>
      <c r="J70" s="35">
        <f>J71+J72+J73</f>
        <v>36</v>
      </c>
      <c r="K70" s="36">
        <f>K71+K72+K73</f>
        <v>2589</v>
      </c>
      <c r="L70" s="291">
        <f>K70/J70</f>
        <v>71.91666666666667</v>
      </c>
      <c r="M70" s="658" t="s">
        <v>3</v>
      </c>
      <c r="N70" s="39">
        <f>N71+N72+N73</f>
        <v>36</v>
      </c>
      <c r="O70" s="40">
        <f>O71+O72+O73</f>
        <v>2631</v>
      </c>
      <c r="P70" s="657">
        <f>O70/N70</f>
        <v>73.08333333333333</v>
      </c>
      <c r="Q70" s="656" t="s">
        <v>3</v>
      </c>
      <c r="R70" s="42">
        <f>R71+R72+R73</f>
        <v>36</v>
      </c>
      <c r="S70" s="43">
        <f>S71+S72+S73</f>
        <v>2620.5</v>
      </c>
      <c r="T70" s="655">
        <f>S70/R70</f>
        <v>72.79166666666667</v>
      </c>
      <c r="U70" s="654" t="s">
        <v>3</v>
      </c>
      <c r="V70" s="70">
        <f>V71+V72+V73</f>
        <v>36</v>
      </c>
      <c r="W70" s="71">
        <f>W71+W72+W73</f>
        <v>2624.5</v>
      </c>
      <c r="X70" s="651">
        <f>W70/V70</f>
        <v>72.90277777777777</v>
      </c>
      <c r="Y70" s="44" t="s">
        <v>3</v>
      </c>
      <c r="Z70" s="45">
        <f>Z71+Z72+Z73</f>
        <v>36</v>
      </c>
      <c r="AA70" s="46">
        <f>AA71+AA72+AA73</f>
        <v>2580.5</v>
      </c>
      <c r="AB70" s="293">
        <f>AA70/Z70</f>
        <v>71.68055555555556</v>
      </c>
      <c r="AC70" s="358" t="s">
        <v>3</v>
      </c>
      <c r="AD70" s="359">
        <f>AD71+AD72+AD73</f>
        <v>36</v>
      </c>
      <c r="AE70" s="360">
        <f>AE71+AE72+AE73</f>
        <v>2562.5</v>
      </c>
      <c r="AF70" s="382">
        <f>AE70/AD70</f>
        <v>71.18055555555556</v>
      </c>
      <c r="AG70" s="667" t="s">
        <v>3</v>
      </c>
      <c r="AH70" s="668">
        <f>AH71+AH72+AH73</f>
        <v>36</v>
      </c>
      <c r="AI70" s="669">
        <f>AI71+AI72+AI73</f>
        <v>2658</v>
      </c>
      <c r="AJ70" s="670">
        <f>AI70/AH70</f>
        <v>73.83333333333333</v>
      </c>
      <c r="AK70" s="653" t="s">
        <v>3</v>
      </c>
      <c r="AL70" s="326">
        <f>AL71+AL72+AL73</f>
        <v>36</v>
      </c>
      <c r="AM70" s="327">
        <f>AM71+AM72+AM73</f>
        <v>2623</v>
      </c>
      <c r="AN70" s="652">
        <f>AM70/AL70</f>
        <v>72.86111111111111</v>
      </c>
      <c r="AO70" s="177">
        <v>72.5</v>
      </c>
      <c r="AP70" s="1">
        <v>2635</v>
      </c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682" t="s">
        <v>4</v>
      </c>
      <c r="B71" s="681">
        <v>18</v>
      </c>
      <c r="C71" s="680">
        <f>78+87.5+83.5+68.5+80.5+66.5+88+78.5+65.5+76.5+67.5+69.5+79+66.5+91+74+82.5+79.5</f>
        <v>1382.5</v>
      </c>
      <c r="D71" s="679">
        <f>C71/B71</f>
        <v>76.80555555555556</v>
      </c>
      <c r="E71" s="678" t="s">
        <v>501</v>
      </c>
      <c r="F71" s="677">
        <v>18</v>
      </c>
      <c r="G71" s="676">
        <f>85+77.5+80.5+75.5+78.5+88.5+87+75+86.5+70+80.5+69.5+70+85+69.5+73.5+81.5+80.5</f>
        <v>1414</v>
      </c>
      <c r="H71" s="675">
        <f>G71/F71</f>
        <v>78.55555555555556</v>
      </c>
      <c r="I71" s="594" t="s">
        <v>4</v>
      </c>
      <c r="J71" s="174">
        <v>18</v>
      </c>
      <c r="K71" s="593">
        <f>77.5+79.5+57.5+76+77.5+64+84+84.5+73.5+79.5+70+75.5+78.5+71.5+69.5+69+62.5+79.5</f>
        <v>1329.5</v>
      </c>
      <c r="L71" s="649">
        <f>K71/J71</f>
        <v>73.86111111111111</v>
      </c>
      <c r="M71" s="671" t="s">
        <v>4</v>
      </c>
      <c r="N71" s="672">
        <v>18</v>
      </c>
      <c r="O71" s="673">
        <f>68.5+73.5+74.5+69+75+71.5+70.5+74+78+101+83+78+76+72.5+75+66+81.5+80.5</f>
        <v>1368</v>
      </c>
      <c r="P71" s="674">
        <f>O71/N71</f>
        <v>76</v>
      </c>
      <c r="Q71" s="592" t="s">
        <v>4</v>
      </c>
      <c r="R71" s="163">
        <v>18</v>
      </c>
      <c r="S71" s="591">
        <f>86+85+79.5+77+68.5+73.5+71+81.5+73+83+79.5+62.5+68+66.5+69.5+80.5+70.5+77.5</f>
        <v>1352.5</v>
      </c>
      <c r="T71" s="650">
        <f>S71/R71</f>
        <v>75.13888888888889</v>
      </c>
      <c r="U71" s="590" t="s">
        <v>4</v>
      </c>
      <c r="V71" s="166">
        <v>18</v>
      </c>
      <c r="W71" s="589">
        <f>80.5+67+77.5+66+87.5+69.5+79.5+72+74.5+72.5+79+68.5+85+79.5+71.5+73+71.5+78</f>
        <v>1352.5</v>
      </c>
      <c r="X71" s="651">
        <f>W71/V71</f>
        <v>75.13888888888889</v>
      </c>
      <c r="Y71" s="73" t="s">
        <v>4</v>
      </c>
      <c r="Z71" s="168">
        <v>18</v>
      </c>
      <c r="AA71" s="169">
        <f>68.5+69+75.5+62.5+65+68+72+73+73.5+79.5+74.5+74+70.5+69.5+64.5+78.5+68+73.5</f>
        <v>1279.5</v>
      </c>
      <c r="AB71" s="297">
        <f>AA71/Z71</f>
        <v>71.08333333333333</v>
      </c>
      <c r="AC71" s="361" t="s">
        <v>4</v>
      </c>
      <c r="AD71" s="371">
        <v>18</v>
      </c>
      <c r="AE71" s="372">
        <f>67.5+66.5+72+72.5+84.5+86.5+83.5+74.5+69+67.5+59.5+72.5+75+74.5+67.5+63.5+71+75</f>
        <v>1302.5</v>
      </c>
      <c r="AF71" s="383">
        <f>AE71/AD71</f>
        <v>72.36111111111111</v>
      </c>
      <c r="AG71" s="595" t="s">
        <v>4</v>
      </c>
      <c r="AH71" s="171">
        <v>18</v>
      </c>
      <c r="AI71" s="172">
        <f>92.5+82.5+69.5+72.5+70.5+78+68+69.5+74+71+70+70+78.5+70.5+73+74.5+71+71.5</f>
        <v>1327</v>
      </c>
      <c r="AJ71" s="646">
        <f>AI71/AH71</f>
        <v>73.72222222222223</v>
      </c>
      <c r="AK71" s="645" t="s">
        <v>4</v>
      </c>
      <c r="AL71" s="329">
        <v>18</v>
      </c>
      <c r="AM71" s="330">
        <f>73+76.5+69+81.5+74.5+79.5+80+73+75+68.5+77+62.5+72+70.5+64.5+80.5+68.5+76.5</f>
        <v>1322.5</v>
      </c>
      <c r="AN71" s="644">
        <f>AM71/AL71</f>
        <v>73.47222222222223</v>
      </c>
      <c r="AO71" s="177">
        <v>73</v>
      </c>
      <c r="AP71" s="1">
        <v>1330</v>
      </c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682" t="s">
        <v>502</v>
      </c>
      <c r="B72" s="681">
        <v>18</v>
      </c>
      <c r="C72" s="680">
        <f>73+75+82.5+70.5+75.5+61+76.5+70.5+73.5+79+70+68+77.5+68+74.5+77.5+74+89.5</f>
        <v>1336</v>
      </c>
      <c r="D72" s="679">
        <f>C72/B72</f>
        <v>74.22222222222223</v>
      </c>
      <c r="E72" s="678" t="s">
        <v>5</v>
      </c>
      <c r="F72" s="677">
        <v>18</v>
      </c>
      <c r="G72" s="676">
        <f>75.5+72+66+77+73.5+67+75.5+80+78+67.5+67+70+66+83+77.5+76.5+80+68</f>
        <v>1320</v>
      </c>
      <c r="H72" s="675">
        <f>G72/F72</f>
        <v>73.33333333333333</v>
      </c>
      <c r="I72" s="216" t="s">
        <v>5</v>
      </c>
      <c r="J72" s="174">
        <v>18</v>
      </c>
      <c r="K72" s="175">
        <f>64.5+65.5+63.5+77+63+75.5+64+69+77.5+59+76.5+71.5+73+66.5+80.5+71+69.5+72.5</f>
        <v>1259.5</v>
      </c>
      <c r="L72" s="294">
        <f>K72/J72</f>
        <v>69.97222222222223</v>
      </c>
      <c r="M72" s="159" t="s">
        <v>5</v>
      </c>
      <c r="N72" s="160">
        <v>18</v>
      </c>
      <c r="O72" s="161">
        <f>61+76+66.5+71+64.5+73+79+79.5+57+68+79+66.5+66+73.5+72.5+72.5+65.5+72</f>
        <v>1263</v>
      </c>
      <c r="P72" s="295">
        <f>O72/N72</f>
        <v>70.16666666666667</v>
      </c>
      <c r="Q72" s="65" t="s">
        <v>5</v>
      </c>
      <c r="R72" s="163">
        <v>18</v>
      </c>
      <c r="S72" s="164">
        <f>68.5+73+69.5+73+69.5+70+73.5+70+80.5+67.5+65.5+89.5+67.5+64+67.5+58.5+75+65.5</f>
        <v>1268</v>
      </c>
      <c r="T72" s="296">
        <f>S72/R72</f>
        <v>70.44444444444444</v>
      </c>
      <c r="U72" s="69" t="s">
        <v>5</v>
      </c>
      <c r="V72" s="166">
        <v>18</v>
      </c>
      <c r="W72" s="167">
        <f>73+71+79.5+80.5+72.5+71+75+73+70+66+67.5+69.5+67.5+72+65.5+63.5+69.5+65.5</f>
        <v>1272</v>
      </c>
      <c r="X72" s="292">
        <f>W72/V72</f>
        <v>70.66666666666667</v>
      </c>
      <c r="Y72" s="648" t="s">
        <v>5</v>
      </c>
      <c r="Z72" s="168">
        <v>18</v>
      </c>
      <c r="AA72" s="169">
        <f>68.5+69+72.5+66.5+83.5+72+84+70.5+80+77.5+70.5+63.5+77+62+68+77+74+65</f>
        <v>1301</v>
      </c>
      <c r="AB72" s="647">
        <f>AA72/Z72</f>
        <v>72.27777777777777</v>
      </c>
      <c r="AC72" s="361" t="s">
        <v>5</v>
      </c>
      <c r="AD72" s="371">
        <v>18</v>
      </c>
      <c r="AE72" s="372">
        <f>72.5+68.5+68.5+67+73.5+66+73+86+67.5+70+69+59.5+63.5+65+73.5+76.5+71+69.5</f>
        <v>1260</v>
      </c>
      <c r="AF72" s="383">
        <f>AE72/AD72</f>
        <v>70</v>
      </c>
      <c r="AG72" s="686" t="s">
        <v>5</v>
      </c>
      <c r="AH72" s="685">
        <v>18</v>
      </c>
      <c r="AI72" s="684">
        <f>66.5+84+81.5+84.5+76.5+66+80.5+79.5+68+61+76.5+73+72.5+74.5+74.5+64.5+69.5+78</f>
        <v>1331</v>
      </c>
      <c r="AJ72" s="683">
        <f>AI72/AH72</f>
        <v>73.94444444444444</v>
      </c>
      <c r="AK72" s="645" t="s">
        <v>5</v>
      </c>
      <c r="AL72" s="329">
        <v>18</v>
      </c>
      <c r="AM72" s="330">
        <f>66.5+66.5+71.5+76+72+66+80+72+75+70+71+74.5+74.5+76+71.5+67+73.5+77</f>
        <v>1300.5</v>
      </c>
      <c r="AN72" s="644">
        <f>AM72/AL72</f>
        <v>72.25</v>
      </c>
      <c r="AO72" s="177">
        <v>72</v>
      </c>
      <c r="AP72" s="1">
        <v>1315</v>
      </c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thickBot="1">
      <c r="A73" s="104" t="s">
        <v>11</v>
      </c>
      <c r="B73" s="298">
        <v>0</v>
      </c>
      <c r="C73" s="299">
        <v>0</v>
      </c>
      <c r="D73" s="300">
        <v>0</v>
      </c>
      <c r="E73" s="107" t="s">
        <v>11</v>
      </c>
      <c r="F73" s="108">
        <v>0</v>
      </c>
      <c r="G73" s="301">
        <v>0</v>
      </c>
      <c r="H73" s="302">
        <v>0</v>
      </c>
      <c r="I73" s="238" t="s">
        <v>11</v>
      </c>
      <c r="J73" s="303">
        <v>0</v>
      </c>
      <c r="K73" s="304">
        <v>0</v>
      </c>
      <c r="L73" s="305">
        <v>0</v>
      </c>
      <c r="M73" s="240" t="s">
        <v>11</v>
      </c>
      <c r="N73" s="306">
        <v>0</v>
      </c>
      <c r="O73" s="307">
        <v>0</v>
      </c>
      <c r="P73" s="308">
        <v>0</v>
      </c>
      <c r="Q73" s="116" t="s">
        <v>11</v>
      </c>
      <c r="R73" s="309">
        <v>0</v>
      </c>
      <c r="S73" s="310">
        <v>0</v>
      </c>
      <c r="T73" s="311">
        <v>0</v>
      </c>
      <c r="U73" s="119" t="s">
        <v>11</v>
      </c>
      <c r="V73" s="243">
        <v>0</v>
      </c>
      <c r="W73" s="312">
        <v>0</v>
      </c>
      <c r="X73" s="313">
        <v>0</v>
      </c>
      <c r="Y73" s="122" t="s">
        <v>11</v>
      </c>
      <c r="Z73" s="202">
        <v>0</v>
      </c>
      <c r="AA73" s="124">
        <v>0</v>
      </c>
      <c r="AB73" s="314">
        <v>0</v>
      </c>
      <c r="AC73" s="368" t="s">
        <v>11</v>
      </c>
      <c r="AD73" s="377">
        <v>0</v>
      </c>
      <c r="AE73" s="384">
        <v>0</v>
      </c>
      <c r="AF73" s="385">
        <v>0</v>
      </c>
      <c r="AG73" s="125" t="s">
        <v>11</v>
      </c>
      <c r="AH73" s="204">
        <v>0</v>
      </c>
      <c r="AI73" s="127">
        <v>0</v>
      </c>
      <c r="AJ73" s="315">
        <v>0</v>
      </c>
      <c r="AK73" s="331" t="s">
        <v>11</v>
      </c>
      <c r="AL73" s="332">
        <v>0</v>
      </c>
      <c r="AM73" s="333">
        <v>0</v>
      </c>
      <c r="AN73" s="334">
        <v>0</v>
      </c>
      <c r="AO73" s="177">
        <v>72</v>
      </c>
      <c r="AP73" s="1">
        <v>72</v>
      </c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77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 t="s">
        <v>19</v>
      </c>
      <c r="B75" s="1"/>
      <c r="C75" s="1"/>
      <c r="D75" s="1"/>
      <c r="E75" s="316" t="s">
        <v>20</v>
      </c>
      <c r="F75" s="1"/>
      <c r="G75" s="316"/>
      <c r="H75" s="1"/>
      <c r="I75" s="3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 t="s">
        <v>21</v>
      </c>
      <c r="B76" s="1"/>
      <c r="C76" s="1"/>
      <c r="D76" s="1"/>
      <c r="E76" s="316" t="s">
        <v>22</v>
      </c>
      <c r="F76" s="1"/>
      <c r="G76" s="316"/>
      <c r="H76" s="1"/>
      <c r="I76" s="31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s="317" customFormat="1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317" customFormat="1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s="317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317" customFormat="1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317" customFormat="1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317" customFormat="1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317" customFormat="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317" customFormat="1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317" customFormat="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317" customFormat="1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s="317" customFormat="1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s="317" customFormat="1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="317" customFormat="1" ht="12.75"/>
    <row r="102" s="317" customFormat="1" ht="12.75"/>
    <row r="103" s="317" customFormat="1" ht="12.75"/>
    <row r="104" s="317" customFormat="1" ht="12.75"/>
    <row r="105" s="317" customFormat="1" ht="12.75"/>
    <row r="106" s="317" customFormat="1" ht="12.75"/>
  </sheetData>
  <sheetProtection/>
  <mergeCells count="10">
    <mergeCell ref="AG2:AJ2"/>
    <mergeCell ref="AK2:AN2"/>
    <mergeCell ref="Q2:T2"/>
    <mergeCell ref="AC2:AF2"/>
    <mergeCell ref="Y2:AB2"/>
    <mergeCell ref="A2:D2"/>
    <mergeCell ref="E2:H2"/>
    <mergeCell ref="I2:L2"/>
    <mergeCell ref="M2:P2"/>
    <mergeCell ref="U2:X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stefano.perego@unimib.it</cp:lastModifiedBy>
  <cp:lastPrinted>2010-02-24T13:53:58Z</cp:lastPrinted>
  <dcterms:created xsi:type="dcterms:W3CDTF">2003-09-26T20:31:02Z</dcterms:created>
  <dcterms:modified xsi:type="dcterms:W3CDTF">2022-06-08T10:38:27Z</dcterms:modified>
  <cp:category/>
  <cp:version/>
  <cp:contentType/>
  <cp:contentStatus/>
</cp:coreProperties>
</file>